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noit Faucher\Desktop\"/>
    </mc:Choice>
  </mc:AlternateContent>
  <bookViews>
    <workbookView xWindow="0" yWindow="0" windowWidth="20490" windowHeight="7755"/>
  </bookViews>
  <sheets>
    <sheet name="Feuil1" sheetId="1" r:id="rId1"/>
    <sheet name="Feuil2" sheetId="2" r:id="rId2"/>
    <sheet name="Feuil3" sheetId="3" r:id="rId3"/>
  </sheets>
  <definedNames>
    <definedName name="_xlnm.Print_Area" localSheetId="0">Feuil1!$B$1:$T$78</definedName>
  </definedNames>
  <calcPr calcId="152511"/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2" i="1"/>
  <c r="F3" i="1"/>
  <c r="F4" i="1"/>
  <c r="F5" i="1"/>
  <c r="F6" i="1"/>
  <c r="F7" i="1"/>
  <c r="F2" i="1"/>
  <c r="P96" i="1" l="1"/>
  <c r="O96" i="1"/>
  <c r="N96" i="1"/>
  <c r="P95" i="1"/>
  <c r="O95" i="1"/>
  <c r="N95" i="1"/>
  <c r="P94" i="1"/>
  <c r="O94" i="1"/>
  <c r="N94" i="1"/>
  <c r="P93" i="1"/>
  <c r="O93" i="1"/>
  <c r="N93" i="1"/>
  <c r="P83" i="1"/>
  <c r="O83" i="1"/>
  <c r="N83" i="1"/>
  <c r="P82" i="1"/>
  <c r="O82" i="1"/>
  <c r="N82" i="1"/>
  <c r="P81" i="1"/>
  <c r="O81" i="1"/>
  <c r="N81" i="1"/>
  <c r="P80" i="1"/>
  <c r="O80" i="1"/>
  <c r="N80" i="1"/>
  <c r="Q81" i="1" l="1"/>
  <c r="R81" i="1" s="1"/>
  <c r="Q82" i="1"/>
  <c r="R82" i="1" s="1"/>
  <c r="Q93" i="1"/>
  <c r="R93" i="1" s="1"/>
  <c r="Q95" i="1"/>
  <c r="R95" i="1" s="1"/>
  <c r="Q80" i="1"/>
  <c r="R80" i="1" s="1"/>
  <c r="Q83" i="1"/>
  <c r="R83" i="1" s="1"/>
  <c r="Q94" i="1"/>
  <c r="R94" i="1" s="1"/>
  <c r="Q96" i="1"/>
  <c r="R96" i="1" s="1"/>
  <c r="N6" i="1" l="1"/>
  <c r="O6" i="1"/>
  <c r="P6" i="1"/>
  <c r="Q6" i="1" l="1"/>
  <c r="R6" i="1" s="1"/>
  <c r="O2" i="1"/>
  <c r="P2" i="1"/>
  <c r="O3" i="1"/>
  <c r="P3" i="1"/>
  <c r="O4" i="1"/>
  <c r="P4" i="1"/>
  <c r="O5" i="1"/>
  <c r="P5" i="1"/>
  <c r="O15" i="1"/>
  <c r="P15" i="1"/>
  <c r="N16" i="1"/>
  <c r="O16" i="1"/>
  <c r="P16" i="1"/>
  <c r="N17" i="1"/>
  <c r="O17" i="1"/>
  <c r="P17" i="1"/>
  <c r="N18" i="1"/>
  <c r="O18" i="1"/>
  <c r="P18" i="1"/>
  <c r="N28" i="1"/>
  <c r="O28" i="1"/>
  <c r="P28" i="1"/>
  <c r="N29" i="1"/>
  <c r="O29" i="1"/>
  <c r="P29" i="1"/>
  <c r="N30" i="1"/>
  <c r="O30" i="1"/>
  <c r="P30" i="1"/>
  <c r="N31" i="1"/>
  <c r="O31" i="1"/>
  <c r="P31" i="1"/>
  <c r="N41" i="1"/>
  <c r="O41" i="1"/>
  <c r="P41" i="1"/>
  <c r="N42" i="1"/>
  <c r="O42" i="1"/>
  <c r="P42" i="1"/>
  <c r="N43" i="1"/>
  <c r="O43" i="1"/>
  <c r="P43" i="1"/>
  <c r="N44" i="1"/>
  <c r="O44" i="1"/>
  <c r="P44" i="1"/>
  <c r="N54" i="1"/>
  <c r="O54" i="1"/>
  <c r="P54" i="1"/>
  <c r="N55" i="1"/>
  <c r="O55" i="1"/>
  <c r="P55" i="1"/>
  <c r="N56" i="1"/>
  <c r="O56" i="1"/>
  <c r="P56" i="1"/>
  <c r="N57" i="1"/>
  <c r="O57" i="1"/>
  <c r="P57" i="1"/>
  <c r="N67" i="1"/>
  <c r="O67" i="1"/>
  <c r="P67" i="1"/>
  <c r="N68" i="1"/>
  <c r="O68" i="1"/>
  <c r="P68" i="1"/>
  <c r="N69" i="1"/>
  <c r="O69" i="1"/>
  <c r="P69" i="1"/>
  <c r="N70" i="1"/>
  <c r="O70" i="1"/>
  <c r="P70" i="1"/>
  <c r="Q43" i="1" l="1"/>
  <c r="R43" i="1" s="1"/>
  <c r="Q15" i="1"/>
  <c r="Q4" i="1"/>
  <c r="N15" i="1"/>
  <c r="Q29" i="1"/>
  <c r="R29" i="1" s="1"/>
  <c r="N5" i="1"/>
  <c r="N4" i="1"/>
  <c r="N3" i="1"/>
  <c r="Q2" i="1"/>
  <c r="Q41" i="1"/>
  <c r="R41" i="1" s="1"/>
  <c r="Q17" i="1"/>
  <c r="R17" i="1" s="1"/>
  <c r="N2" i="1"/>
  <c r="Q69" i="1"/>
  <c r="R69" i="1" s="1"/>
  <c r="Q54" i="1"/>
  <c r="R54" i="1" s="1"/>
  <c r="Q44" i="1"/>
  <c r="R44" i="1" s="1"/>
  <c r="Q42" i="1"/>
  <c r="R42" i="1" s="1"/>
  <c r="Q31" i="1"/>
  <c r="R31" i="1" s="1"/>
  <c r="Q67" i="1"/>
  <c r="R67" i="1" s="1"/>
  <c r="Q70" i="1"/>
  <c r="R70" i="1" s="1"/>
  <c r="Q68" i="1"/>
  <c r="R68" i="1" s="1"/>
  <c r="Q56" i="1"/>
  <c r="R56" i="1" s="1"/>
  <c r="Q18" i="1"/>
  <c r="R18" i="1" s="1"/>
  <c r="Q16" i="1"/>
  <c r="R16" i="1" s="1"/>
  <c r="Q57" i="1"/>
  <c r="R57" i="1" s="1"/>
  <c r="Q55" i="1"/>
  <c r="R55" i="1" s="1"/>
  <c r="Q30" i="1"/>
  <c r="R30" i="1" s="1"/>
  <c r="Q28" i="1"/>
  <c r="R28" i="1" s="1"/>
  <c r="Q5" i="1"/>
  <c r="Q3" i="1"/>
  <c r="R15" i="1" l="1"/>
  <c r="R5" i="1"/>
  <c r="R4" i="1"/>
  <c r="S96" i="1"/>
  <c r="S81" i="1"/>
  <c r="S94" i="1"/>
  <c r="S80" i="1"/>
  <c r="S83" i="1"/>
  <c r="S95" i="1"/>
  <c r="S82" i="1"/>
  <c r="S93" i="1"/>
  <c r="S28" i="1"/>
  <c r="S42" i="1"/>
  <c r="R2" i="1"/>
  <c r="R3" i="1"/>
  <c r="S41" i="1"/>
  <c r="S18" i="1"/>
  <c r="S29" i="1"/>
  <c r="S43" i="1"/>
  <c r="S17" i="1"/>
  <c r="S55" i="1"/>
  <c r="S54" i="1"/>
  <c r="S56" i="1"/>
  <c r="S69" i="1"/>
  <c r="S16" i="1"/>
  <c r="S15" i="1"/>
  <c r="S67" i="1"/>
  <c r="S31" i="1"/>
  <c r="S68" i="1"/>
  <c r="S70" i="1"/>
  <c r="S44" i="1"/>
  <c r="S30" i="1"/>
  <c r="S57" i="1"/>
  <c r="M49" i="1" l="1"/>
  <c r="M37" i="1"/>
  <c r="M63" i="1"/>
  <c r="S3" i="1"/>
  <c r="S2" i="1"/>
  <c r="M59" i="1"/>
  <c r="M47" i="1"/>
  <c r="M50" i="1"/>
  <c r="S5" i="1"/>
  <c r="S4" i="1"/>
  <c r="M23" i="1"/>
  <c r="M33" i="1"/>
  <c r="M36" i="1"/>
  <c r="M34" i="1"/>
  <c r="M20" i="1"/>
  <c r="M60" i="1"/>
  <c r="M46" i="1"/>
  <c r="M21" i="1"/>
  <c r="M62" i="1"/>
  <c r="M24" i="1"/>
  <c r="M8" i="1" l="1"/>
  <c r="M11" i="1"/>
  <c r="M10" i="1"/>
  <c r="M7" i="1"/>
</calcChain>
</file>

<file path=xl/sharedStrings.xml><?xml version="1.0" encoding="utf-8"?>
<sst xmlns="http://schemas.openxmlformats.org/spreadsheetml/2006/main" count="239" uniqueCount="63">
  <si>
    <t>Match</t>
  </si>
  <si>
    <t>Score</t>
  </si>
  <si>
    <t>Fred</t>
  </si>
  <si>
    <t>Points</t>
  </si>
  <si>
    <t>GROUPE   A</t>
  </si>
  <si>
    <t>GP</t>
  </si>
  <si>
    <t>GC</t>
  </si>
  <si>
    <t>DdB</t>
  </si>
  <si>
    <t>magic</t>
  </si>
  <si>
    <t>Classement</t>
  </si>
  <si>
    <t>QUALIFIES</t>
  </si>
  <si>
    <t>ELIMINES</t>
  </si>
  <si>
    <t>GROUPE   B</t>
  </si>
  <si>
    <t>GROUPE   C</t>
  </si>
  <si>
    <t>GROUPE   D</t>
  </si>
  <si>
    <t>GROUPE   E</t>
  </si>
  <si>
    <t>GROUPE   F</t>
  </si>
  <si>
    <t>Espagne</t>
  </si>
  <si>
    <t>Allemagne</t>
  </si>
  <si>
    <t>Belgique</t>
  </si>
  <si>
    <t>France</t>
  </si>
  <si>
    <t>Portugal</t>
  </si>
  <si>
    <t>Suisse</t>
  </si>
  <si>
    <t>Angleterre</t>
  </si>
  <si>
    <t>Russie</t>
  </si>
  <si>
    <t>Pologne</t>
  </si>
  <si>
    <t>Croatie</t>
  </si>
  <si>
    <t>Irlande</t>
  </si>
  <si>
    <t>Islande</t>
  </si>
  <si>
    <t>Autriche</t>
  </si>
  <si>
    <t>Hongrie</t>
  </si>
  <si>
    <t>suède</t>
  </si>
  <si>
    <t>italie</t>
  </si>
  <si>
    <t>hongrie</t>
  </si>
  <si>
    <t>islande</t>
  </si>
  <si>
    <t>Perou</t>
  </si>
  <si>
    <t>Arabie Saoudite</t>
  </si>
  <si>
    <t>Uruguay</t>
  </si>
  <si>
    <t>Egypte</t>
  </si>
  <si>
    <t>Maroc</t>
  </si>
  <si>
    <t>Iran</t>
  </si>
  <si>
    <t>Australie</t>
  </si>
  <si>
    <t>Danemark</t>
  </si>
  <si>
    <t>Argentine</t>
  </si>
  <si>
    <t>Nigeria</t>
  </si>
  <si>
    <t>Costa-Rica</t>
  </si>
  <si>
    <t>Serbie</t>
  </si>
  <si>
    <t>Mexique</t>
  </si>
  <si>
    <t>Bresil</t>
  </si>
  <si>
    <t>Suede</t>
  </si>
  <si>
    <t>Corée du sud</t>
  </si>
  <si>
    <t>Panama</t>
  </si>
  <si>
    <t>Tunisie</t>
  </si>
  <si>
    <t>Colombie</t>
  </si>
  <si>
    <t>Japon</t>
  </si>
  <si>
    <t>Senegal</t>
  </si>
  <si>
    <t>N</t>
  </si>
  <si>
    <t>liste</t>
  </si>
  <si>
    <t>Gagnant</t>
  </si>
  <si>
    <t>Équipe 1</t>
  </si>
  <si>
    <t>Équipe 2</t>
  </si>
  <si>
    <t>Prédiction score équipe 1</t>
  </si>
  <si>
    <t>Prédiction score équipe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</si>
</sst>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0"/>
      <color rgb="FFFF0000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</fills>
  <borders count="10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Protection="1"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Protection="1"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1" fontId="0" fillId="0" borderId="5" xfId="0" applyNumberFormat="1" applyBorder="1" applyAlignment="1" applyProtection="1">
      <alignment horizontal="center" vertical="center"/>
      <protection locked="0"/>
    </xf>
    <xf numFmtId="1" fontId="0" fillId="0" borderId="6" xfId="0" quotePrefix="1" applyNumberFormat="1" applyBorder="1" applyAlignment="1" applyProtection="1">
      <alignment horizontal="center" vertical="center"/>
      <protection locked="0"/>
    </xf>
    <xf numFmtId="1" fontId="0" fillId="0" borderId="6" xfId="0" applyNumberForma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7" fillId="3" borderId="3" xfId="0" applyFont="1" applyFill="1" applyBorder="1" applyAlignment="1" applyProtection="1">
      <alignment horizontal="center" vertical="center" wrapText="1"/>
      <protection hidden="1"/>
    </xf>
    <xf numFmtId="0" fontId="0" fillId="0" borderId="3" xfId="0" applyBorder="1" applyAlignment="1" applyProtection="1">
      <alignment horizontal="center" vertical="center"/>
      <protection hidden="1"/>
    </xf>
    <xf numFmtId="0" fontId="6" fillId="0" borderId="4" xfId="0" applyFont="1" applyBorder="1" applyAlignment="1" applyProtection="1">
      <alignment horizontal="center" vertical="center"/>
      <protection hidden="1"/>
    </xf>
    <xf numFmtId="0" fontId="6" fillId="0" borderId="3" xfId="0" applyFont="1" applyFill="1" applyBorder="1" applyAlignment="1" applyProtection="1">
      <alignment horizontal="center"/>
      <protection hidden="1"/>
    </xf>
    <xf numFmtId="0" fontId="6" fillId="2" borderId="2" xfId="0" applyFont="1" applyFill="1" applyBorder="1" applyAlignment="1" applyProtection="1">
      <alignment horizontal="center"/>
      <protection hidden="1"/>
    </xf>
    <xf numFmtId="0" fontId="0" fillId="0" borderId="5" xfId="0" applyBorder="1" applyAlignment="1" applyProtection="1">
      <alignment horizontal="center"/>
      <protection hidden="1"/>
    </xf>
    <xf numFmtId="0" fontId="0" fillId="0" borderId="6" xfId="0" applyBorder="1" applyAlignment="1" applyProtection="1">
      <alignment horizontal="center"/>
      <protection hidden="1"/>
    </xf>
    <xf numFmtId="0" fontId="0" fillId="4" borderId="6" xfId="0" applyFill="1" applyBorder="1" applyAlignment="1" applyProtection="1">
      <alignment horizontal="center"/>
      <protection hidden="1"/>
    </xf>
    <xf numFmtId="0" fontId="0" fillId="4" borderId="2" xfId="0" applyFill="1" applyBorder="1" applyAlignment="1" applyProtection="1">
      <alignment horizontal="center"/>
      <protection hidden="1"/>
    </xf>
    <xf numFmtId="0" fontId="0" fillId="0" borderId="2" xfId="0" applyBorder="1" applyAlignment="1" applyProtection="1">
      <alignment horizontal="center"/>
      <protection hidden="1"/>
    </xf>
    <xf numFmtId="0" fontId="4" fillId="3" borderId="3" xfId="0" applyFont="1" applyFill="1" applyBorder="1" applyAlignment="1" applyProtection="1">
      <alignment horizontal="center" vertical="center" wrapText="1"/>
      <protection hidden="1"/>
    </xf>
    <xf numFmtId="0" fontId="7" fillId="3" borderId="5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Border="1" applyAlignment="1" applyProtection="1">
      <alignment horizontal="center" vertical="center" wrapText="1"/>
      <protection locked="0"/>
    </xf>
    <xf numFmtId="0" fontId="5" fillId="0" borderId="0" xfId="0" applyFont="1" applyBorder="1" applyAlignment="1" applyProtection="1">
      <alignment horizontal="center" vertical="center" wrapText="1"/>
      <protection hidden="1"/>
    </xf>
    <xf numFmtId="0" fontId="8" fillId="4" borderId="5" xfId="0" applyFont="1" applyFill="1" applyBorder="1" applyAlignment="1" applyProtection="1">
      <alignment horizontal="center" vertical="center" wrapText="1"/>
      <protection hidden="1"/>
    </xf>
    <xf numFmtId="0" fontId="8" fillId="4" borderId="3" xfId="0" applyFont="1" applyFill="1" applyBorder="1" applyAlignment="1" applyProtection="1">
      <alignment horizontal="center" vertical="center" wrapText="1"/>
      <protection hidden="1"/>
    </xf>
    <xf numFmtId="0" fontId="7" fillId="4" borderId="5" xfId="0" applyFont="1" applyFill="1" applyBorder="1" applyAlignment="1" applyProtection="1">
      <alignment horizontal="center" vertical="center" wrapText="1"/>
      <protection hidden="1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9" fillId="4" borderId="5" xfId="0" applyNumberFormat="1" applyFont="1" applyFill="1" applyBorder="1" applyAlignment="1" applyProtection="1">
      <alignment horizontal="center" vertical="center" wrapText="1"/>
      <protection hidden="1"/>
    </xf>
    <xf numFmtId="0" fontId="5" fillId="2" borderId="2" xfId="0" applyFont="1" applyFill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hidden="1"/>
    </xf>
    <xf numFmtId="0" fontId="5" fillId="2" borderId="9" xfId="0" applyFont="1" applyFill="1" applyBorder="1" applyAlignment="1" applyProtection="1">
      <alignment horizontal="center" vertical="center"/>
      <protection locked="0"/>
    </xf>
    <xf numFmtId="0" fontId="7" fillId="0" borderId="6" xfId="0" applyFont="1" applyBorder="1" applyAlignment="1" applyProtection="1">
      <alignment horizontal="center" vertical="center"/>
      <protection locked="0"/>
    </xf>
    <xf numFmtId="0" fontId="1" fillId="0" borderId="0" xfId="0" applyFont="1" applyFill="1" applyBorder="1" applyProtection="1"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3" fillId="2" borderId="8" xfId="0" applyFont="1" applyFill="1" applyBorder="1" applyAlignment="1" applyProtection="1">
      <alignment horizontal="center" vertical="center"/>
      <protection locked="0"/>
    </xf>
    <xf numFmtId="0" fontId="4" fillId="5" borderId="8" xfId="0" applyFont="1" applyFill="1" applyBorder="1" applyAlignment="1" applyProtection="1">
      <alignment horizontal="center" vertical="center" wrapText="1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1" fontId="0" fillId="0" borderId="8" xfId="0" applyNumberFormat="1" applyBorder="1" applyAlignment="1" applyProtection="1">
      <alignment horizontal="center" vertical="center"/>
      <protection locked="0"/>
    </xf>
    <xf numFmtId="0" fontId="9" fillId="4" borderId="8" xfId="0" applyNumberFormat="1" applyFont="1" applyFill="1" applyBorder="1" applyAlignment="1" applyProtection="1">
      <alignment horizontal="center" vertical="center" wrapText="1"/>
      <protection hidden="1"/>
    </xf>
    <xf numFmtId="1" fontId="0" fillId="0" borderId="8" xfId="0" quotePrefix="1" applyNumberFormat="1" applyBorder="1" applyAlignment="1" applyProtection="1">
      <alignment horizontal="center" vertical="center"/>
      <protection locked="0"/>
    </xf>
    <xf numFmtId="0" fontId="5" fillId="0" borderId="8" xfId="0" applyFont="1" applyBorder="1" applyAlignment="1" applyProtection="1">
      <alignment horizontal="center" vertical="center" wrapText="1"/>
      <protection locked="0"/>
    </xf>
    <xf numFmtId="0" fontId="4" fillId="3" borderId="4" xfId="0" applyFont="1" applyFill="1" applyBorder="1" applyAlignment="1" applyProtection="1">
      <alignment horizontal="center" vertical="center" wrapText="1"/>
      <protection hidden="1"/>
    </xf>
    <xf numFmtId="0" fontId="9" fillId="4" borderId="0" xfId="0" applyNumberFormat="1" applyFont="1" applyFill="1" applyBorder="1" applyAlignment="1" applyProtection="1">
      <alignment horizontal="center" vertical="center" wrapText="1"/>
      <protection hidden="1"/>
    </xf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0" fontId="7" fillId="3" borderId="0" xfId="0" applyFont="1" applyFill="1" applyBorder="1" applyAlignment="1" applyProtection="1">
      <alignment horizontal="center" vertical="center" wrapText="1"/>
      <protection hidden="1"/>
    </xf>
    <xf numFmtId="0" fontId="5" fillId="0" borderId="8" xfId="0" applyNumberFormat="1" applyFont="1" applyBorder="1" applyAlignment="1" applyProtection="1">
      <alignment horizontal="center" vertical="center" wrapText="1"/>
      <protection locked="0"/>
    </xf>
    <xf numFmtId="0" fontId="2" fillId="2" borderId="8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3"/>
  <sheetViews>
    <sheetView tabSelected="1" zoomScale="124" zoomScaleNormal="124" workbookViewId="0">
      <selection activeCell="F9" sqref="F9"/>
    </sheetView>
  </sheetViews>
  <sheetFormatPr baseColWidth="10" defaultRowHeight="15" x14ac:dyDescent="0.25"/>
  <cols>
    <col min="1" max="1" width="6.42578125" style="55" bestFit="1" customWidth="1"/>
    <col min="2" max="3" width="15.7109375" style="1" customWidth="1"/>
    <col min="4" max="5" width="6.7109375" style="1" customWidth="1"/>
    <col min="6" max="6" width="15.140625" style="1" bestFit="1" customWidth="1"/>
    <col min="7" max="7" width="8.7109375" style="1" customWidth="1"/>
    <col min="8" max="10" width="10.42578125" style="1" customWidth="1"/>
    <col min="11" max="12" width="8.7109375" style="39" customWidth="1"/>
    <col min="13" max="13" width="15.7109375" style="1" customWidth="1"/>
    <col min="14" max="18" width="6.7109375" style="1" customWidth="1"/>
    <col min="19" max="19" width="12" style="1" customWidth="1"/>
    <col min="20" max="20" width="3.85546875" style="1" customWidth="1"/>
    <col min="21" max="16384" width="11.42578125" style="1"/>
  </cols>
  <sheetData>
    <row r="1" spans="1:20" ht="39.75" thickTop="1" thickBot="1" x14ac:dyDescent="0.3">
      <c r="A1" s="54" t="s">
        <v>0</v>
      </c>
      <c r="B1" s="54" t="s">
        <v>59</v>
      </c>
      <c r="C1" s="54" t="s">
        <v>60</v>
      </c>
      <c r="D1" s="42" t="s">
        <v>1</v>
      </c>
      <c r="E1" s="42" t="s">
        <v>1</v>
      </c>
      <c r="F1" s="42" t="s">
        <v>58</v>
      </c>
      <c r="G1" s="43" t="s">
        <v>2</v>
      </c>
      <c r="H1" s="43" t="s">
        <v>61</v>
      </c>
      <c r="I1" s="43" t="s">
        <v>62</v>
      </c>
      <c r="J1" s="43" t="s">
        <v>3</v>
      </c>
      <c r="K1" s="40"/>
      <c r="L1" s="40"/>
      <c r="M1" s="34" t="s">
        <v>4</v>
      </c>
      <c r="N1" s="16" t="s">
        <v>3</v>
      </c>
      <c r="O1" s="17" t="s">
        <v>5</v>
      </c>
      <c r="P1" s="17" t="s">
        <v>6</v>
      </c>
      <c r="Q1" s="17" t="s">
        <v>7</v>
      </c>
      <c r="R1" s="17" t="s">
        <v>8</v>
      </c>
      <c r="S1" s="18" t="s">
        <v>9</v>
      </c>
      <c r="T1" s="4"/>
    </row>
    <row r="2" spans="1:20" ht="16.5" thickTop="1" thickBot="1" x14ac:dyDescent="0.3">
      <c r="A2" s="56">
        <v>1</v>
      </c>
      <c r="B2" s="44" t="s">
        <v>24</v>
      </c>
      <c r="C2" s="44" t="s">
        <v>36</v>
      </c>
      <c r="D2" s="45">
        <v>3</v>
      </c>
      <c r="E2" s="45">
        <v>1</v>
      </c>
      <c r="F2" s="45" t="str">
        <f>IF(D2&gt;E2,B2,IF(D2=E2,"Nul",C2))</f>
        <v>Russie</v>
      </c>
      <c r="G2" s="46" t="s">
        <v>24</v>
      </c>
      <c r="H2" s="46">
        <v>2</v>
      </c>
      <c r="I2" s="46">
        <v>1</v>
      </c>
      <c r="J2" s="46">
        <f>IF(G2=F2,6,)</f>
        <v>6</v>
      </c>
      <c r="K2" s="41"/>
      <c r="L2" s="41"/>
      <c r="M2" s="35" t="s">
        <v>24</v>
      </c>
      <c r="N2" s="15" t="e">
        <f>COUNTIFS($B$2:$B$8,M2,#REF!,"1")*3+COUNTIFS($C$2:$C$8,M2,#REF!,"2")*3+COUNTIFS($B$2:$B$8,M2,#REF!,"N")+COUNTIFS($C$2:$C$8,M2,#REF!,"N")</f>
        <v>#REF!</v>
      </c>
      <c r="O2" s="19">
        <f>SUMIF($B$3:$B$8,M2,$D$3:$D$8)+SUMIF($C$3:$C$8,M2,$E$3:$E$8)</f>
        <v>3</v>
      </c>
      <c r="P2" s="20">
        <f>SUMIF($B$3:$B$8,M2,$E$3:$E$8)+SUMIF($C$3:$C$8,M2,$D$3:$D$8)</f>
        <v>5</v>
      </c>
      <c r="Q2" s="20">
        <f>O2-P2</f>
        <v>-2</v>
      </c>
      <c r="R2" s="20" t="e">
        <f>N2*10000+Q2*1000+O2*10+ROW()</f>
        <v>#REF!</v>
      </c>
      <c r="S2" s="21" t="e">
        <f>RANK(R2,$R$2:$R$7)</f>
        <v>#REF!</v>
      </c>
    </row>
    <row r="3" spans="1:20" ht="16.5" thickTop="1" thickBot="1" x14ac:dyDescent="0.3">
      <c r="A3" s="56">
        <v>2</v>
      </c>
      <c r="B3" s="44" t="s">
        <v>38</v>
      </c>
      <c r="C3" s="44" t="s">
        <v>37</v>
      </c>
      <c r="D3" s="47">
        <v>0</v>
      </c>
      <c r="E3" s="47">
        <v>2</v>
      </c>
      <c r="F3" s="45" t="str">
        <f t="shared" ref="F3:F7" si="0">IF(D3&gt;E3,B3,IF(D3=E3,"Nul",C3))</f>
        <v>Uruguay</v>
      </c>
      <c r="G3" s="46" t="s">
        <v>38</v>
      </c>
      <c r="H3" s="46">
        <v>1</v>
      </c>
      <c r="I3" s="46">
        <v>2</v>
      </c>
      <c r="J3" s="46">
        <f t="shared" ref="J3:J7" si="1">IF(G3=F3,6,)</f>
        <v>0</v>
      </c>
      <c r="K3" s="41"/>
      <c r="L3" s="41"/>
      <c r="M3" s="12" t="s">
        <v>36</v>
      </c>
      <c r="N3" s="15" t="e">
        <f>COUNTIFS($B$2:$B$8,M3,#REF!,"1")*3+COUNTIFS($C$2:$C$8,M3,#REF!,"2")*3+COUNTIFS($B$2:$B$8,M3,#REF!,"N")+COUNTIFS($C$2:$C$8,M3,#REF!,"N")</f>
        <v>#REF!</v>
      </c>
      <c r="O3" s="19">
        <f>SUMIF($B$3:$B$8,M3,$D$3:$D$8)+SUMIF($C$3:$C$8,M3,$E$3:$E$8)</f>
        <v>5</v>
      </c>
      <c r="P3" s="20">
        <f>SUMIF($B$3:$B$8,M3,$E$3:$E$8)+SUMIF($C$3:$C$8,M3,$D$3:$D$8)</f>
        <v>4</v>
      </c>
      <c r="Q3" s="20">
        <f t="shared" ref="Q3:Q6" si="2">O3-P3</f>
        <v>1</v>
      </c>
      <c r="R3" s="20" t="e">
        <f t="shared" ref="R3:R6" si="3">N3*10000+Q3*1000+O3*10+ROW()</f>
        <v>#REF!</v>
      </c>
      <c r="S3" s="21" t="e">
        <f>RANK(R3,$R$2:$R$7)</f>
        <v>#REF!</v>
      </c>
    </row>
    <row r="4" spans="1:20" ht="16.5" thickTop="1" thickBot="1" x14ac:dyDescent="0.3">
      <c r="A4" s="56">
        <v>3</v>
      </c>
      <c r="B4" s="44" t="s">
        <v>24</v>
      </c>
      <c r="C4" s="44" t="s">
        <v>38</v>
      </c>
      <c r="D4" s="47">
        <v>1</v>
      </c>
      <c r="E4" s="47">
        <v>1</v>
      </c>
      <c r="F4" s="45" t="str">
        <f t="shared" si="0"/>
        <v>Nul</v>
      </c>
      <c r="G4" s="46" t="s">
        <v>38</v>
      </c>
      <c r="H4" s="46">
        <v>2</v>
      </c>
      <c r="I4" s="46">
        <v>3</v>
      </c>
      <c r="J4" s="46">
        <f t="shared" si="1"/>
        <v>0</v>
      </c>
      <c r="K4" s="41"/>
      <c r="L4" s="41"/>
      <c r="M4" s="12" t="s">
        <v>38</v>
      </c>
      <c r="N4" s="15" t="e">
        <f>COUNTIFS($B$2:$B$8,M4,#REF!,"1")*3+COUNTIFS($C$2:$C$8,M4,#REF!,"2")*3+COUNTIFS($B$2:$B$8,M4,#REF!,"N")+COUNTIFS($C$2:$C$8,M4,#REF!,"N")</f>
        <v>#REF!</v>
      </c>
      <c r="O4" s="19">
        <f>SUMIF($B$3:$B$8,M4,$D$3:$D$8)+SUMIF($C$3:$C$8,M4,$E$3:$E$8)</f>
        <v>4</v>
      </c>
      <c r="P4" s="20">
        <f>SUMIF($B$3:$B$8,M4,$E$3:$E$8)+SUMIF($C$3:$C$8,M4,$D$3:$D$8)</f>
        <v>6</v>
      </c>
      <c r="Q4" s="20">
        <f t="shared" si="2"/>
        <v>-2</v>
      </c>
      <c r="R4" s="20" t="e">
        <f t="shared" si="3"/>
        <v>#REF!</v>
      </c>
      <c r="S4" s="22" t="e">
        <f>RANK(R4,$R$3:$R$7)</f>
        <v>#REF!</v>
      </c>
    </row>
    <row r="5" spans="1:20" ht="46.5" thickTop="1" thickBot="1" x14ac:dyDescent="0.3">
      <c r="A5" s="56">
        <v>4</v>
      </c>
      <c r="B5" s="44" t="s">
        <v>37</v>
      </c>
      <c r="C5" s="44" t="s">
        <v>36</v>
      </c>
      <c r="D5" s="47">
        <v>1</v>
      </c>
      <c r="E5" s="47">
        <v>2</v>
      </c>
      <c r="F5" s="45" t="str">
        <f t="shared" si="0"/>
        <v>Arabie Saoudite</v>
      </c>
      <c r="G5" s="46" t="s">
        <v>36</v>
      </c>
      <c r="H5" s="46">
        <v>4</v>
      </c>
      <c r="I5" s="46">
        <v>1</v>
      </c>
      <c r="J5" s="46">
        <f t="shared" si="1"/>
        <v>6</v>
      </c>
      <c r="K5" s="41"/>
      <c r="L5" s="41"/>
      <c r="M5" s="12" t="s">
        <v>37</v>
      </c>
      <c r="N5" s="15" t="e">
        <f>COUNTIFS($B$2:$B$8,M5,#REF!,"1")*3+COUNTIFS($C$2:$C$8,M5,#REF!,"2")*3+COUNTIFS($B$2:$B$8,M5,#REF!,"N")+COUNTIFS($C$2:$C$8,M5,#REF!,"N")</f>
        <v>#REF!</v>
      </c>
      <c r="O5" s="19">
        <f>SUMIF($B$3:$B$8,M5,$D$3:$D$8)+SUMIF($C$3:$C$8,M5,$E$3:$E$8)</f>
        <v>7</v>
      </c>
      <c r="P5" s="20">
        <f>SUMIF($B$3:$B$8,M5,$E$3:$E$8)+SUMIF($C$3:$C$8,M5,$D$3:$D$8)</f>
        <v>4</v>
      </c>
      <c r="Q5" s="20">
        <f t="shared" si="2"/>
        <v>3</v>
      </c>
      <c r="R5" s="23" t="e">
        <f t="shared" si="3"/>
        <v>#REF!</v>
      </c>
      <c r="S5" s="21" t="e">
        <f>RANK(R5,$R$3:$R$7)</f>
        <v>#REF!</v>
      </c>
    </row>
    <row r="6" spans="1:20" ht="16.5" thickTop="1" thickBot="1" x14ac:dyDescent="0.3">
      <c r="A6" s="56">
        <v>5</v>
      </c>
      <c r="B6" s="44" t="s">
        <v>37</v>
      </c>
      <c r="C6" s="44" t="s">
        <v>24</v>
      </c>
      <c r="D6" s="45">
        <v>4</v>
      </c>
      <c r="E6" s="45">
        <v>2</v>
      </c>
      <c r="F6" s="45" t="str">
        <f t="shared" si="0"/>
        <v>Uruguay</v>
      </c>
      <c r="G6" s="46" t="s">
        <v>24</v>
      </c>
      <c r="H6" s="46">
        <v>3</v>
      </c>
      <c r="I6" s="46">
        <v>4</v>
      </c>
      <c r="J6" s="46">
        <f t="shared" si="1"/>
        <v>0</v>
      </c>
      <c r="K6" s="41"/>
      <c r="L6" s="41"/>
      <c r="M6" s="34" t="s">
        <v>10</v>
      </c>
      <c r="N6" s="10" t="e">
        <f>COUNTIFS($B$2:$B$8,M6,#REF!,"1")*3+COUNTIFS($C$2:$C$8,M6,#REF!,"2")*3+COUNTIFS($B$2:$B$8,M6,#REF!,"N")+COUNTIFS($C$2:$C$8,M6,#REF!,"N")</f>
        <v>#REF!</v>
      </c>
      <c r="O6" s="1">
        <f>SUMIF($B$3:$B$8,M6,$D$3:$D$8)+SUMIF($C$3:$C$8,M6,$E$3:$E$8)</f>
        <v>0</v>
      </c>
      <c r="P6" s="1">
        <f>SUMIF($B$3:$B$8,M6,$E$3:$E$8)+SUMIF($C$3:$C$8,M6,$D$3:$D$8)</f>
        <v>0</v>
      </c>
      <c r="Q6" s="1">
        <f t="shared" si="2"/>
        <v>0</v>
      </c>
      <c r="R6" s="1" t="e">
        <f t="shared" si="3"/>
        <v>#REF!</v>
      </c>
    </row>
    <row r="7" spans="1:20" ht="46.5" thickTop="1" thickBot="1" x14ac:dyDescent="0.3">
      <c r="A7" s="56">
        <v>6</v>
      </c>
      <c r="B7" s="44" t="s">
        <v>36</v>
      </c>
      <c r="C7" s="44" t="s">
        <v>38</v>
      </c>
      <c r="D7" s="45">
        <v>3</v>
      </c>
      <c r="E7" s="45">
        <v>3</v>
      </c>
      <c r="F7" s="45" t="str">
        <f t="shared" si="0"/>
        <v>Nul</v>
      </c>
      <c r="G7" s="46" t="s">
        <v>36</v>
      </c>
      <c r="H7" s="46">
        <v>2</v>
      </c>
      <c r="I7" s="46">
        <v>2</v>
      </c>
      <c r="J7" s="46">
        <f t="shared" si="1"/>
        <v>0</v>
      </c>
      <c r="K7" s="41"/>
      <c r="L7" s="41"/>
      <c r="M7" s="36" t="e">
        <f>INDEX($M$2:$M$5,MATCH(1,$S$2:$S$5,0))</f>
        <v>#N/A</v>
      </c>
      <c r="N7" s="10"/>
    </row>
    <row r="8" spans="1:20" ht="16.5" thickTop="1" thickBot="1" x14ac:dyDescent="0.3">
      <c r="A8" s="56"/>
      <c r="B8" s="44"/>
      <c r="C8" s="44"/>
      <c r="D8" s="44"/>
      <c r="E8" s="44"/>
      <c r="F8" s="44"/>
      <c r="G8" s="48"/>
      <c r="H8" s="53"/>
      <c r="I8" s="53"/>
      <c r="J8" s="48"/>
      <c r="K8" s="41"/>
      <c r="L8" s="41"/>
      <c r="M8" s="36" t="e">
        <f>INDEX($M$2:$M$5,MATCH(2,$S$2:$S$5,0))</f>
        <v>#N/A</v>
      </c>
      <c r="N8" s="13"/>
    </row>
    <row r="9" spans="1:20" ht="16.5" thickTop="1" thickBot="1" x14ac:dyDescent="0.3">
      <c r="B9" s="10"/>
      <c r="C9" s="10"/>
      <c r="D9" s="10"/>
      <c r="E9" s="10"/>
      <c r="F9" s="10"/>
      <c r="G9" s="10"/>
      <c r="H9" s="10"/>
      <c r="I9" s="10"/>
      <c r="J9" s="10"/>
      <c r="K9" s="41"/>
      <c r="L9" s="41"/>
      <c r="M9" s="37" t="s">
        <v>11</v>
      </c>
      <c r="N9" s="10"/>
    </row>
    <row r="10" spans="1:20" ht="16.5" thickTop="1" thickBot="1" x14ac:dyDescent="0.3">
      <c r="B10" s="10"/>
      <c r="C10" s="10"/>
      <c r="D10" s="10"/>
      <c r="E10" s="10"/>
      <c r="F10" s="10"/>
      <c r="G10" s="10"/>
      <c r="H10" s="10"/>
      <c r="I10" s="10"/>
      <c r="J10" s="10"/>
      <c r="K10" s="41"/>
      <c r="L10" s="41"/>
      <c r="M10" s="36" t="e">
        <f>INDEX($M$2:$M$5,MATCH(3,$S$2:$S$5,0))</f>
        <v>#N/A</v>
      </c>
      <c r="N10" s="10"/>
    </row>
    <row r="11" spans="1:20" ht="16.5" thickTop="1" thickBot="1" x14ac:dyDescent="0.3">
      <c r="B11" s="10"/>
      <c r="C11" s="10"/>
      <c r="D11" s="10"/>
      <c r="E11" s="10"/>
      <c r="F11" s="10"/>
      <c r="G11" s="10"/>
      <c r="H11" s="10"/>
      <c r="I11" s="10"/>
      <c r="J11" s="10"/>
      <c r="K11" s="41"/>
      <c r="L11" s="41"/>
      <c r="M11" s="36" t="e">
        <f>INDEX($M$2:$M$5,MATCH(4,$S$2:$S$5,0))</f>
        <v>#N/A</v>
      </c>
      <c r="N11" s="10"/>
    </row>
    <row r="12" spans="1:20" ht="15.75" thickTop="1" x14ac:dyDescent="0.25"/>
    <row r="13" spans="1:20" ht="15.75" thickBot="1" x14ac:dyDescent="0.3"/>
    <row r="14" spans="1:20" ht="16.5" thickTop="1" thickBot="1" x14ac:dyDescent="0.3">
      <c r="B14" s="31" t="s">
        <v>0</v>
      </c>
      <c r="C14" s="32"/>
      <c r="D14" s="2" t="s">
        <v>1</v>
      </c>
      <c r="E14" s="2" t="s">
        <v>1</v>
      </c>
      <c r="F14" s="2"/>
      <c r="G14" s="24"/>
      <c r="H14" s="49"/>
      <c r="I14" s="49"/>
      <c r="J14" s="49"/>
      <c r="K14" s="40"/>
      <c r="L14" s="40"/>
      <c r="M14" s="34" t="s">
        <v>12</v>
      </c>
      <c r="N14" s="16" t="s">
        <v>3</v>
      </c>
      <c r="O14" s="17" t="s">
        <v>5</v>
      </c>
      <c r="P14" s="17" t="s">
        <v>6</v>
      </c>
      <c r="Q14" s="17" t="s">
        <v>7</v>
      </c>
      <c r="R14" s="17" t="s">
        <v>8</v>
      </c>
      <c r="S14" s="18" t="s">
        <v>9</v>
      </c>
      <c r="T14" s="4"/>
    </row>
    <row r="15" spans="1:20" ht="16.5" thickTop="1" thickBot="1" x14ac:dyDescent="0.3">
      <c r="B15" s="5" t="s">
        <v>39</v>
      </c>
      <c r="C15" s="6" t="s">
        <v>40</v>
      </c>
      <c r="D15" s="7">
        <v>1</v>
      </c>
      <c r="E15" s="7">
        <v>1</v>
      </c>
      <c r="F15" s="7"/>
      <c r="G15" s="33">
        <v>1</v>
      </c>
      <c r="H15" s="50"/>
      <c r="I15" s="50"/>
      <c r="J15" s="50"/>
      <c r="K15" s="41"/>
      <c r="L15" s="41"/>
      <c r="M15" s="35" t="s">
        <v>39</v>
      </c>
      <c r="N15" s="15" t="e">
        <f>COUNTIFS($B$15:$B$21,M15,#REF!,"1")*3+COUNTIFS($C$15:$C$21,M15,#REF!,"2")*3+COUNTIFS($B$15:$B$21,M15,#REF!,"N")+COUNTIFS($C$15:$C$21,M15,#REF!,"N")</f>
        <v>#REF!</v>
      </c>
      <c r="O15" s="19">
        <f>SUMIF($B$3:$B$8,M15,$D$3:$D$8)+SUMIF($C$3:$C$8,M15,$E$3:$E$8)</f>
        <v>0</v>
      </c>
      <c r="P15" s="20">
        <f>SUMIF($B$3:$B$8,M15,$E$3:$E$8)+SUMIF($C$3:$C$8,M15,$D$3:$D$8)</f>
        <v>0</v>
      </c>
      <c r="Q15" s="20">
        <f>O15-P15</f>
        <v>0</v>
      </c>
      <c r="R15" s="20" t="e">
        <f>N15*10000+Q15*1000+O15*10+ROW()</f>
        <v>#REF!</v>
      </c>
      <c r="S15" s="21" t="e">
        <f>RANK(R15,$R$15:$R$20)</f>
        <v>#REF!</v>
      </c>
    </row>
    <row r="16" spans="1:20" ht="16.5" thickTop="1" thickBot="1" x14ac:dyDescent="0.3">
      <c r="B16" s="6" t="s">
        <v>21</v>
      </c>
      <c r="C16" s="6" t="s">
        <v>17</v>
      </c>
      <c r="D16" s="8"/>
      <c r="E16" s="8"/>
      <c r="F16" s="8"/>
      <c r="G16" s="30">
        <v>1</v>
      </c>
      <c r="H16" s="30"/>
      <c r="I16" s="30"/>
      <c r="J16" s="30"/>
      <c r="K16" s="41"/>
      <c r="L16" s="41"/>
      <c r="M16" s="12" t="s">
        <v>40</v>
      </c>
      <c r="N16" s="15" t="e">
        <f>COUNTIFS($B$2:$B$8,M16,#REF!,"1")*3+COUNTIFS($C$2:$C$8,M16,#REF!,"2")*3+COUNTIFS($B$2:$B$8,M16,#REF!,"N")+COUNTIFS($C$2:$C$8,M16,#REF!,"N")</f>
        <v>#REF!</v>
      </c>
      <c r="O16" s="19">
        <f>SUMIF($B$3:$B$8,M16,$D$3:$D$8)+SUMIF($C$3:$C$8,M16,$E$3:$E$8)</f>
        <v>0</v>
      </c>
      <c r="P16" s="20">
        <f>SUMIF($B$3:$B$8,M16,$E$3:$E$8)+SUMIF($C$3:$C$8,M16,$D$3:$D$8)</f>
        <v>0</v>
      </c>
      <c r="Q16" s="20">
        <f t="shared" ref="Q16:Q18" si="4">O16-P16</f>
        <v>0</v>
      </c>
      <c r="R16" s="20" t="e">
        <f t="shared" ref="R16:R18" si="5">N16*10000+Q16*1000+O16*10+ROW()</f>
        <v>#REF!</v>
      </c>
      <c r="S16" s="21" t="e">
        <f>RANK(R16,$R$15:$R$20)</f>
        <v>#REF!</v>
      </c>
    </row>
    <row r="17" spans="2:20" ht="16.5" thickTop="1" thickBot="1" x14ac:dyDescent="0.3">
      <c r="B17" s="6" t="s">
        <v>21</v>
      </c>
      <c r="C17" s="5" t="s">
        <v>39</v>
      </c>
      <c r="D17" s="8"/>
      <c r="E17" s="8"/>
      <c r="F17" s="8"/>
      <c r="G17" s="28"/>
      <c r="H17" s="28"/>
      <c r="I17" s="28"/>
      <c r="J17" s="28"/>
      <c r="K17" s="41"/>
      <c r="L17" s="41"/>
      <c r="M17" s="12" t="s">
        <v>21</v>
      </c>
      <c r="N17" s="15" t="e">
        <f>COUNTIFS($B$3:$B$8,M17,#REF!,"1")*3+COUNTIFS($C$3:$C$8,M17,#REF!,"2")*3+COUNTIFS($B$3:$B$8,M17,#REF!,"N")+COUNTIFS($C$3:$C$8,M17,#REF!,"N")</f>
        <v>#REF!</v>
      </c>
      <c r="O17" s="19">
        <f>SUMIF($B$3:$B$8,M17,$D$3:$D$8)+SUMIF($C$3:$C$8,M17,$E$3:$E$8)</f>
        <v>0</v>
      </c>
      <c r="P17" s="20">
        <f>SUMIF($B$3:$B$8,M17,$E$3:$E$8)+SUMIF($C$3:$C$8,M17,$D$3:$D$8)</f>
        <v>0</v>
      </c>
      <c r="Q17" s="20">
        <f t="shared" si="4"/>
        <v>0</v>
      </c>
      <c r="R17" s="20" t="e">
        <f t="shared" si="5"/>
        <v>#REF!</v>
      </c>
      <c r="S17" s="22" t="e">
        <f>RANK(R17,$R$15:$R$20)</f>
        <v>#REF!</v>
      </c>
    </row>
    <row r="18" spans="2:20" ht="16.5" thickTop="1" thickBot="1" x14ac:dyDescent="0.3">
      <c r="B18" s="6" t="s">
        <v>40</v>
      </c>
      <c r="C18" s="6" t="s">
        <v>17</v>
      </c>
      <c r="D18" s="8"/>
      <c r="E18" s="8"/>
      <c r="F18" s="8"/>
      <c r="G18" s="28"/>
      <c r="H18" s="28"/>
      <c r="I18" s="28"/>
      <c r="J18" s="28"/>
      <c r="K18" s="41"/>
      <c r="L18" s="41"/>
      <c r="M18" s="12" t="s">
        <v>17</v>
      </c>
      <c r="N18" s="15" t="e">
        <f>COUNTIFS($B$3:$B$8,M18,#REF!,"1")*3+COUNTIFS($C$3:$C$8,M18,#REF!,"2")*3+COUNTIFS($B$3:$B$8,M18,#REF!,"N")+COUNTIFS($C$3:$C$8,M18,#REF!,"N")</f>
        <v>#REF!</v>
      </c>
      <c r="O18" s="19">
        <f>SUMIF($B$3:$B$8,M18,$D$3:$D$8)+SUMIF($C$3:$C$8,M18,$E$3:$E$8)</f>
        <v>0</v>
      </c>
      <c r="P18" s="20">
        <f>SUMIF($B$3:$B$8,M18,$E$3:$E$8)+SUMIF($C$3:$C$8,M18,$D$3:$D$8)</f>
        <v>0</v>
      </c>
      <c r="Q18" s="20">
        <f t="shared" si="4"/>
        <v>0</v>
      </c>
      <c r="R18" s="23" t="e">
        <f t="shared" si="5"/>
        <v>#REF!</v>
      </c>
      <c r="S18" s="21" t="e">
        <f>RANK(R18,$R$15:$R$20)</f>
        <v>#REF!</v>
      </c>
    </row>
    <row r="19" spans="2:20" ht="16.5" thickTop="1" thickBot="1" x14ac:dyDescent="0.3">
      <c r="B19" s="6" t="s">
        <v>17</v>
      </c>
      <c r="C19" s="5" t="s">
        <v>39</v>
      </c>
      <c r="D19" s="9"/>
      <c r="E19" s="9"/>
      <c r="F19" s="9"/>
      <c r="G19" s="29"/>
      <c r="H19" s="29"/>
      <c r="I19" s="29"/>
      <c r="J19" s="29"/>
      <c r="K19" s="41"/>
      <c r="L19" s="41"/>
      <c r="M19" s="34" t="s">
        <v>10</v>
      </c>
      <c r="N19" s="10"/>
    </row>
    <row r="20" spans="2:20" ht="16.5" thickTop="1" thickBot="1" x14ac:dyDescent="0.3">
      <c r="B20" s="6" t="s">
        <v>40</v>
      </c>
      <c r="C20" s="6" t="s">
        <v>21</v>
      </c>
      <c r="D20" s="9"/>
      <c r="E20" s="9"/>
      <c r="F20" s="9"/>
      <c r="G20" s="29"/>
      <c r="H20" s="29"/>
      <c r="I20" s="29"/>
      <c r="J20" s="29"/>
      <c r="K20" s="41"/>
      <c r="L20" s="41"/>
      <c r="M20" s="36" t="e">
        <f>INDEX($M$15:$M$18,MATCH(1,$S$15:$S$18,0))</f>
        <v>#N/A</v>
      </c>
      <c r="N20" s="10"/>
    </row>
    <row r="21" spans="2:20" ht="16.5" thickTop="1" thickBot="1" x14ac:dyDescent="0.3">
      <c r="B21" s="11"/>
      <c r="C21" s="6"/>
      <c r="D21" s="12"/>
      <c r="E21" s="12"/>
      <c r="F21" s="12"/>
      <c r="G21" s="27"/>
      <c r="H21" s="27"/>
      <c r="I21" s="27"/>
      <c r="J21" s="27"/>
      <c r="K21" s="41"/>
      <c r="L21" s="41"/>
      <c r="M21" s="36" t="e">
        <f>INDEX($M$15:$M$18,MATCH(2,$S$15:$S$18,0))</f>
        <v>#N/A</v>
      </c>
      <c r="N21" s="13"/>
    </row>
    <row r="22" spans="2:20" ht="16.5" thickTop="1" thickBot="1" x14ac:dyDescent="0.3">
      <c r="B22" s="10"/>
      <c r="C22" s="10"/>
      <c r="D22" s="10"/>
      <c r="E22" s="10"/>
      <c r="F22" s="10"/>
      <c r="G22" s="10"/>
      <c r="H22" s="10"/>
      <c r="I22" s="10"/>
      <c r="J22" s="10"/>
      <c r="K22" s="41"/>
      <c r="L22" s="41"/>
      <c r="M22" s="37" t="s">
        <v>11</v>
      </c>
      <c r="N22" s="10"/>
    </row>
    <row r="23" spans="2:20" ht="16.5" thickTop="1" thickBot="1" x14ac:dyDescent="0.3">
      <c r="B23" s="10"/>
      <c r="C23" s="10"/>
      <c r="D23" s="10"/>
      <c r="E23" s="10"/>
      <c r="F23" s="10"/>
      <c r="G23" s="10"/>
      <c r="H23" s="10"/>
      <c r="I23" s="10"/>
      <c r="J23" s="10"/>
      <c r="K23" s="41"/>
      <c r="L23" s="41"/>
      <c r="M23" s="36" t="e">
        <f>INDEX($M$15:$M$18,MATCH(3,$S$15:$S$18,0))</f>
        <v>#N/A</v>
      </c>
      <c r="N23" s="10"/>
    </row>
    <row r="24" spans="2:20" ht="16.5" thickTop="1" thickBot="1" x14ac:dyDescent="0.3">
      <c r="B24" s="10"/>
      <c r="C24" s="10"/>
      <c r="D24" s="10"/>
      <c r="E24" s="10"/>
      <c r="F24" s="10"/>
      <c r="G24" s="10"/>
      <c r="H24" s="10"/>
      <c r="I24" s="10"/>
      <c r="J24" s="10"/>
      <c r="K24" s="41"/>
      <c r="L24" s="41"/>
      <c r="M24" s="36" t="e">
        <f>INDEX($M$15:$M$18,MATCH(4,$S$15:$S$18,0))</f>
        <v>#N/A</v>
      </c>
      <c r="N24" s="10"/>
    </row>
    <row r="25" spans="2:20" ht="15.75" thickTop="1" x14ac:dyDescent="0.25"/>
    <row r="26" spans="2:20" ht="15.75" thickBot="1" x14ac:dyDescent="0.3"/>
    <row r="27" spans="2:20" ht="16.5" thickTop="1" thickBot="1" x14ac:dyDescent="0.3">
      <c r="B27" s="31" t="s">
        <v>0</v>
      </c>
      <c r="C27" s="32"/>
      <c r="D27" s="2" t="s">
        <v>1</v>
      </c>
      <c r="E27" s="2" t="s">
        <v>1</v>
      </c>
      <c r="F27" s="2"/>
      <c r="G27" s="3"/>
      <c r="H27" s="51"/>
      <c r="I27" s="51"/>
      <c r="J27" s="51"/>
      <c r="K27" s="40"/>
      <c r="L27" s="40"/>
      <c r="M27" s="34" t="s">
        <v>13</v>
      </c>
      <c r="N27" s="16" t="s">
        <v>3</v>
      </c>
      <c r="O27" s="17" t="s">
        <v>5</v>
      </c>
      <c r="P27" s="17" t="s">
        <v>6</v>
      </c>
      <c r="Q27" s="17" t="s">
        <v>7</v>
      </c>
      <c r="R27" s="17" t="s">
        <v>8</v>
      </c>
      <c r="S27" s="18" t="s">
        <v>9</v>
      </c>
      <c r="T27" s="4"/>
    </row>
    <row r="28" spans="2:20" ht="16.5" thickTop="1" thickBot="1" x14ac:dyDescent="0.3">
      <c r="B28" s="5" t="s">
        <v>20</v>
      </c>
      <c r="C28" s="6" t="s">
        <v>41</v>
      </c>
      <c r="D28" s="7"/>
      <c r="E28" s="7"/>
      <c r="F28" s="7"/>
      <c r="G28" s="33">
        <v>1</v>
      </c>
      <c r="H28" s="50"/>
      <c r="I28" s="50"/>
      <c r="J28" s="50"/>
      <c r="K28" s="41"/>
      <c r="L28" s="41"/>
      <c r="M28" s="35" t="s">
        <v>20</v>
      </c>
      <c r="N28" s="15" t="e">
        <f>COUNTIFS($B$3:$B$8,M28,#REF!,"1")*3+COUNTIFS($C$3:$C$8,M28,#REF!,"2")*3+COUNTIFS($B$3:$B$8,M28,#REF!,"N")+COUNTIFS($C$3:$C$8,M28,#REF!,"N")</f>
        <v>#REF!</v>
      </c>
      <c r="O28" s="19">
        <f>SUMIF($B$3:$B$8,M28,$D$3:$D$8)+SUMIF($C$3:$C$8,M28,$E$3:$E$8)</f>
        <v>0</v>
      </c>
      <c r="P28" s="20">
        <f>SUMIF($B$3:$B$8,M28,$E$3:$E$8)+SUMIF($C$3:$C$8,M28,$D$3:$D$8)</f>
        <v>0</v>
      </c>
      <c r="Q28" s="20">
        <f>O28-P28</f>
        <v>0</v>
      </c>
      <c r="R28" s="20" t="e">
        <f>N28*10000+Q28*1000+O28*10+ROW()</f>
        <v>#REF!</v>
      </c>
      <c r="S28" s="21" t="e">
        <f>RANK(R28,$R$28:$R$31)</f>
        <v>#REF!</v>
      </c>
    </row>
    <row r="29" spans="2:20" ht="16.5" thickTop="1" thickBot="1" x14ac:dyDescent="0.3">
      <c r="B29" s="6" t="s">
        <v>35</v>
      </c>
      <c r="C29" s="6" t="s">
        <v>42</v>
      </c>
      <c r="D29" s="8"/>
      <c r="E29" s="8"/>
      <c r="F29" s="8"/>
      <c r="G29" s="30">
        <v>1</v>
      </c>
      <c r="H29" s="30"/>
      <c r="I29" s="30"/>
      <c r="J29" s="30"/>
      <c r="K29" s="41"/>
      <c r="L29" s="41"/>
      <c r="M29" s="12" t="s">
        <v>41</v>
      </c>
      <c r="N29" s="15" t="e">
        <f>COUNTIFS($B$3:$B$8,M29,#REF!,"1")*3+COUNTIFS($C$3:$C$8,M29,#REF!,"2")*3+COUNTIFS($B$3:$B$8,M29,#REF!,"N")+COUNTIFS($C$3:$C$8,M29,#REF!,"N")</f>
        <v>#REF!</v>
      </c>
      <c r="O29" s="19">
        <f>SUMIF($B$3:$B$8,M29,$D$3:$D$8)+SUMIF($C$3:$C$8,M29,$E$3:$E$8)</f>
        <v>0</v>
      </c>
      <c r="P29" s="20">
        <f>SUMIF($B$3:$B$8,M29,$E$3:$E$8)+SUMIF($C$3:$C$8,M29,$D$3:$D$8)</f>
        <v>0</v>
      </c>
      <c r="Q29" s="20">
        <f t="shared" ref="Q29:Q31" si="6">O29-P29</f>
        <v>0</v>
      </c>
      <c r="R29" s="20" t="e">
        <f t="shared" ref="R29:R31" si="7">N29*10000+Q29*1000+O29*10+ROW()</f>
        <v>#REF!</v>
      </c>
      <c r="S29" s="21" t="e">
        <f>RANK(R29,$R$28:$R$31)</f>
        <v>#REF!</v>
      </c>
    </row>
    <row r="30" spans="2:20" ht="16.5" thickTop="1" thickBot="1" x14ac:dyDescent="0.3">
      <c r="B30" s="6" t="s">
        <v>42</v>
      </c>
      <c r="C30" s="6" t="s">
        <v>41</v>
      </c>
      <c r="D30" s="8"/>
      <c r="E30" s="8"/>
      <c r="F30" s="8"/>
      <c r="G30" s="28"/>
      <c r="H30" s="28"/>
      <c r="I30" s="28"/>
      <c r="J30" s="28"/>
      <c r="K30" s="41"/>
      <c r="L30" s="41"/>
      <c r="M30" s="12" t="s">
        <v>35</v>
      </c>
      <c r="N30" s="15" t="e">
        <f>COUNTIFS($B$3:$B$8,M30,#REF!,"1")*3+COUNTIFS($C$3:$C$8,M30,#REF!,"2")*3+COUNTIFS($B$3:$B$8,M30,#REF!,"N")+COUNTIFS($C$3:$C$8,M30,#REF!,"N")</f>
        <v>#REF!</v>
      </c>
      <c r="O30" s="19">
        <f>SUMIF($B$3:$B$8,M30,$D$3:$D$8)+SUMIF($C$3:$C$8,M30,$E$3:$E$8)</f>
        <v>0</v>
      </c>
      <c r="P30" s="20">
        <f>SUMIF($B$3:$B$8,M30,$E$3:$E$8)+SUMIF($C$3:$C$8,M30,$D$3:$D$8)</f>
        <v>0</v>
      </c>
      <c r="Q30" s="20">
        <f t="shared" si="6"/>
        <v>0</v>
      </c>
      <c r="R30" s="20" t="e">
        <f t="shared" si="7"/>
        <v>#REF!</v>
      </c>
      <c r="S30" s="22" t="e">
        <f>RANK(R30,$R$28:$R$31)</f>
        <v>#REF!</v>
      </c>
    </row>
    <row r="31" spans="2:20" ht="16.5" thickTop="1" thickBot="1" x14ac:dyDescent="0.3">
      <c r="B31" s="5" t="s">
        <v>20</v>
      </c>
      <c r="C31" s="6" t="s">
        <v>35</v>
      </c>
      <c r="D31" s="8"/>
      <c r="E31" s="8"/>
      <c r="F31" s="8"/>
      <c r="G31" s="28"/>
      <c r="H31" s="28"/>
      <c r="I31" s="28"/>
      <c r="J31" s="28"/>
      <c r="K31" s="41"/>
      <c r="L31" s="41"/>
      <c r="M31" s="12" t="s">
        <v>42</v>
      </c>
      <c r="N31" s="15" t="e">
        <f>COUNTIFS($B$3:$B$8,M31,#REF!,"1")*3+COUNTIFS($C$3:$C$8,M31,#REF!,"2")*3+COUNTIFS($B$3:$B$8,M31,#REF!,"N")+COUNTIFS($C$3:$C$8,M31,#REF!,"N")</f>
        <v>#REF!</v>
      </c>
      <c r="O31" s="19">
        <f>SUMIF($B$3:$B$8,M31,$D$3:$D$8)+SUMIF($C$3:$C$8,M31,$E$3:$E$8)</f>
        <v>0</v>
      </c>
      <c r="P31" s="20">
        <f>SUMIF($B$3:$B$8,M31,$E$3:$E$8)+SUMIF($C$3:$C$8,M31,$D$3:$D$8)</f>
        <v>0</v>
      </c>
      <c r="Q31" s="20">
        <f t="shared" si="6"/>
        <v>0</v>
      </c>
      <c r="R31" s="23" t="e">
        <f t="shared" si="7"/>
        <v>#REF!</v>
      </c>
      <c r="S31" s="21" t="e">
        <f>RANK(R31,$R$28:$R$31)</f>
        <v>#REF!</v>
      </c>
    </row>
    <row r="32" spans="2:20" ht="16.5" thickTop="1" thickBot="1" x14ac:dyDescent="0.3">
      <c r="B32" s="6" t="s">
        <v>42</v>
      </c>
      <c r="C32" s="5" t="s">
        <v>20</v>
      </c>
      <c r="D32" s="9"/>
      <c r="E32" s="9"/>
      <c r="F32" s="9"/>
      <c r="G32" s="29"/>
      <c r="H32" s="29"/>
      <c r="I32" s="29"/>
      <c r="J32" s="29"/>
      <c r="K32" s="41"/>
      <c r="L32" s="41"/>
      <c r="M32" s="34" t="s">
        <v>10</v>
      </c>
      <c r="N32" s="10"/>
    </row>
    <row r="33" spans="2:20" ht="16.5" thickTop="1" thickBot="1" x14ac:dyDescent="0.3">
      <c r="B33" s="6" t="s">
        <v>41</v>
      </c>
      <c r="C33" s="6" t="s">
        <v>35</v>
      </c>
      <c r="D33" s="9"/>
      <c r="E33" s="9"/>
      <c r="F33" s="9"/>
      <c r="G33" s="29"/>
      <c r="H33" s="29"/>
      <c r="I33" s="29"/>
      <c r="J33" s="29"/>
      <c r="K33" s="41"/>
      <c r="L33" s="41"/>
      <c r="M33" s="36" t="e">
        <f>INDEX($M$28:$M$31,MATCH(1,$S$28:$S$31,0))</f>
        <v>#N/A</v>
      </c>
      <c r="N33" s="10"/>
    </row>
    <row r="34" spans="2:20" ht="16.5" thickTop="1" thickBot="1" x14ac:dyDescent="0.3">
      <c r="B34" s="11"/>
      <c r="C34" s="6"/>
      <c r="D34" s="12"/>
      <c r="E34" s="12"/>
      <c r="F34" s="12"/>
      <c r="G34" s="26"/>
      <c r="H34" s="26"/>
      <c r="I34" s="26"/>
      <c r="J34" s="26"/>
      <c r="K34" s="41"/>
      <c r="L34" s="41"/>
      <c r="M34" s="36" t="e">
        <f>INDEX($M$28:$M$31,MATCH(2,$S$28:$S$31,0))</f>
        <v>#N/A</v>
      </c>
      <c r="N34" s="13"/>
    </row>
    <row r="35" spans="2:20" ht="16.5" thickTop="1" thickBot="1" x14ac:dyDescent="0.3">
      <c r="B35" s="10"/>
      <c r="C35" s="10"/>
      <c r="D35" s="10"/>
      <c r="E35" s="10"/>
      <c r="F35" s="10"/>
      <c r="G35" s="10"/>
      <c r="H35" s="10"/>
      <c r="I35" s="10"/>
      <c r="J35" s="10"/>
      <c r="K35" s="41"/>
      <c r="L35" s="41"/>
      <c r="M35" s="37" t="s">
        <v>11</v>
      </c>
      <c r="N35" s="10"/>
    </row>
    <row r="36" spans="2:20" ht="16.5" thickTop="1" thickBot="1" x14ac:dyDescent="0.3">
      <c r="B36" s="10"/>
      <c r="C36" s="10"/>
      <c r="D36" s="10"/>
      <c r="E36" s="10"/>
      <c r="F36" s="10"/>
      <c r="G36" s="10"/>
      <c r="H36" s="10"/>
      <c r="I36" s="10"/>
      <c r="J36" s="10"/>
      <c r="K36" s="41"/>
      <c r="L36" s="41"/>
      <c r="M36" s="36" t="e">
        <f>INDEX($M$28:$M$31,MATCH(3,$S$28:$S$31,0))</f>
        <v>#N/A</v>
      </c>
      <c r="N36" s="10"/>
    </row>
    <row r="37" spans="2:20" ht="16.5" thickTop="1" thickBot="1" x14ac:dyDescent="0.3">
      <c r="B37" s="10"/>
      <c r="C37" s="10"/>
      <c r="D37" s="10"/>
      <c r="E37" s="10"/>
      <c r="F37" s="10"/>
      <c r="G37" s="10"/>
      <c r="H37" s="10"/>
      <c r="I37" s="10"/>
      <c r="J37" s="10"/>
      <c r="K37" s="41"/>
      <c r="L37" s="41"/>
      <c r="M37" s="36" t="e">
        <f>INDEX($M$28:$M$31,MATCH(4,$S$28:$S$31,0))</f>
        <v>#N/A</v>
      </c>
      <c r="N37" s="10"/>
    </row>
    <row r="38" spans="2:20" ht="15.75" thickTop="1" x14ac:dyDescent="0.25"/>
    <row r="39" spans="2:20" ht="15.75" thickBot="1" x14ac:dyDescent="0.3"/>
    <row r="40" spans="2:20" ht="16.5" thickTop="1" thickBot="1" x14ac:dyDescent="0.3">
      <c r="B40" s="31" t="s">
        <v>0</v>
      </c>
      <c r="C40" s="32"/>
      <c r="D40" s="2" t="s">
        <v>1</v>
      </c>
      <c r="E40" s="2" t="s">
        <v>1</v>
      </c>
      <c r="F40" s="2"/>
      <c r="G40" s="24"/>
      <c r="H40" s="49"/>
      <c r="I40" s="49"/>
      <c r="J40" s="49"/>
      <c r="K40" s="40"/>
      <c r="L40" s="40"/>
      <c r="M40" s="34" t="s">
        <v>14</v>
      </c>
      <c r="N40" s="16" t="s">
        <v>3</v>
      </c>
      <c r="O40" s="17" t="s">
        <v>5</v>
      </c>
      <c r="P40" s="17" t="s">
        <v>6</v>
      </c>
      <c r="Q40" s="17" t="s">
        <v>7</v>
      </c>
      <c r="R40" s="17" t="s">
        <v>8</v>
      </c>
      <c r="S40" s="18" t="s">
        <v>9</v>
      </c>
      <c r="T40" s="4"/>
    </row>
    <row r="41" spans="2:20" ht="16.5" thickTop="1" thickBot="1" x14ac:dyDescent="0.3">
      <c r="B41" s="5" t="s">
        <v>43</v>
      </c>
      <c r="C41" s="6" t="s">
        <v>28</v>
      </c>
      <c r="D41" s="7"/>
      <c r="E41" s="7"/>
      <c r="F41" s="7"/>
      <c r="G41" s="33">
        <v>1</v>
      </c>
      <c r="H41" s="50"/>
      <c r="I41" s="50"/>
      <c r="J41" s="50"/>
      <c r="K41" s="41"/>
      <c r="L41" s="41"/>
      <c r="M41" s="35" t="s">
        <v>43</v>
      </c>
      <c r="N41" s="15" t="e">
        <f>COUNTIFS($B$3:$B$8,M41,#REF!,"1")*3+COUNTIFS($C$3:$C$8,M41,#REF!,"2")*3+COUNTIFS($B$3:$B$8,M41,#REF!,"N")+COUNTIFS($C$3:$C$8,M41,#REF!,"N")</f>
        <v>#REF!</v>
      </c>
      <c r="O41" s="19">
        <f>SUMIF($B$3:$B$8,M41,$D$3:$D$8)+SUMIF($C$3:$C$8,M41,$E$3:$E$8)</f>
        <v>0</v>
      </c>
      <c r="P41" s="20">
        <f>SUMIF($B$3:$B$8,M41,$E$3:$E$8)+SUMIF($C$3:$C$8,M41,$D$3:$D$8)</f>
        <v>0</v>
      </c>
      <c r="Q41" s="20">
        <f>O41-P41</f>
        <v>0</v>
      </c>
      <c r="R41" s="20" t="e">
        <f>N41*10000+Q41*1000+O41*10+ROW()</f>
        <v>#REF!</v>
      </c>
      <c r="S41" s="21" t="e">
        <f>RANK(R41,$R$41:$R$44)</f>
        <v>#REF!</v>
      </c>
    </row>
    <row r="42" spans="2:20" ht="16.5" thickTop="1" thickBot="1" x14ac:dyDescent="0.3">
      <c r="B42" s="6" t="s">
        <v>26</v>
      </c>
      <c r="C42" s="6" t="s">
        <v>44</v>
      </c>
      <c r="D42" s="8"/>
      <c r="E42" s="8"/>
      <c r="F42" s="8"/>
      <c r="G42" s="30">
        <v>1</v>
      </c>
      <c r="H42" s="30"/>
      <c r="I42" s="30"/>
      <c r="J42" s="30"/>
      <c r="K42" s="41"/>
      <c r="L42" s="41"/>
      <c r="M42" s="12" t="s">
        <v>28</v>
      </c>
      <c r="N42" s="15" t="e">
        <f>COUNTIFS($B$3:$B$8,M42,#REF!,"1")*3+COUNTIFS($C$3:$C$8,M42,#REF!,"2")*3+COUNTIFS($B$3:$B$8,M42,#REF!,"N")+COUNTIFS($C$3:$C$8,M42,#REF!,"N")</f>
        <v>#REF!</v>
      </c>
      <c r="O42" s="19">
        <f>SUMIF($B$3:$B$8,M42,$D$3:$D$8)+SUMIF($C$3:$C$8,M42,$E$3:$E$8)</f>
        <v>0</v>
      </c>
      <c r="P42" s="20">
        <f>SUMIF($B$3:$B$8,M42,$E$3:$E$8)+SUMIF($C$3:$C$8,M42,$D$3:$D$8)</f>
        <v>0</v>
      </c>
      <c r="Q42" s="20">
        <f t="shared" ref="Q42:Q44" si="8">O42-P42</f>
        <v>0</v>
      </c>
      <c r="R42" s="20" t="e">
        <f t="shared" ref="R42:R44" si="9">N42*10000+Q42*1000+O42*10+ROW()</f>
        <v>#REF!</v>
      </c>
      <c r="S42" s="21" t="e">
        <f>RANK(R42,$R$41:$R$44)</f>
        <v>#REF!</v>
      </c>
    </row>
    <row r="43" spans="2:20" ht="16.5" thickTop="1" thickBot="1" x14ac:dyDescent="0.3">
      <c r="B43" s="5" t="s">
        <v>43</v>
      </c>
      <c r="C43" s="6" t="s">
        <v>26</v>
      </c>
      <c r="D43" s="8"/>
      <c r="E43" s="8"/>
      <c r="F43" s="8"/>
      <c r="G43" s="28"/>
      <c r="H43" s="28"/>
      <c r="I43" s="28"/>
      <c r="J43" s="28"/>
      <c r="K43" s="41"/>
      <c r="L43" s="41"/>
      <c r="M43" s="12" t="s">
        <v>26</v>
      </c>
      <c r="N43" s="15" t="e">
        <f>COUNTIFS($B$3:$B$8,M43,#REF!,"1")*3+COUNTIFS($C$3:$C$8,M43,#REF!,"2")*3+COUNTIFS($B$3:$B$8,M43,#REF!,"N")+COUNTIFS($C$3:$C$8,M43,#REF!,"N")</f>
        <v>#REF!</v>
      </c>
      <c r="O43" s="19">
        <f>SUMIF($B$3:$B$8,M43,$D$3:$D$8)+SUMIF($C$3:$C$8,M43,$E$3:$E$8)</f>
        <v>0</v>
      </c>
      <c r="P43" s="20">
        <f>SUMIF($B$3:$B$8,M43,$E$3:$E$8)+SUMIF($C$3:$C$8,M43,$D$3:$D$8)</f>
        <v>0</v>
      </c>
      <c r="Q43" s="20">
        <f t="shared" si="8"/>
        <v>0</v>
      </c>
      <c r="R43" s="20" t="e">
        <f t="shared" si="9"/>
        <v>#REF!</v>
      </c>
      <c r="S43" s="22" t="e">
        <f>RANK(R43,$R$41:$R$44)</f>
        <v>#REF!</v>
      </c>
    </row>
    <row r="44" spans="2:20" ht="16.5" thickTop="1" thickBot="1" x14ac:dyDescent="0.3">
      <c r="B44" s="6" t="s">
        <v>44</v>
      </c>
      <c r="C44" s="6" t="s">
        <v>28</v>
      </c>
      <c r="D44" s="8"/>
      <c r="E44" s="8"/>
      <c r="F44" s="8"/>
      <c r="G44" s="28"/>
      <c r="H44" s="28"/>
      <c r="I44" s="28"/>
      <c r="J44" s="28"/>
      <c r="K44" s="41"/>
      <c r="L44" s="41"/>
      <c r="M44" s="12" t="s">
        <v>44</v>
      </c>
      <c r="N44" s="15" t="e">
        <f>COUNTIFS($B$3:$B$8,M44,#REF!,"1")*3+COUNTIFS($C$3:$C$8,M44,#REF!,"2")*3+COUNTIFS($B$3:$B$8,M44,#REF!,"N")+COUNTIFS($C$3:$C$8,M44,#REF!,"N")</f>
        <v>#REF!</v>
      </c>
      <c r="O44" s="19">
        <f>SUMIF($B$3:$B$8,M44,$D$3:$D$8)+SUMIF($C$3:$C$8,M44,$E$3:$E$8)</f>
        <v>0</v>
      </c>
      <c r="P44" s="20">
        <f>SUMIF($B$3:$B$8,M44,$E$3:$E$8)+SUMIF($C$3:$C$8,M44,$D$3:$D$8)</f>
        <v>0</v>
      </c>
      <c r="Q44" s="20">
        <f t="shared" si="8"/>
        <v>0</v>
      </c>
      <c r="R44" s="23" t="e">
        <f t="shared" si="9"/>
        <v>#REF!</v>
      </c>
      <c r="S44" s="21" t="e">
        <f>RANK(R44,$R$41:$R$44)</f>
        <v>#REF!</v>
      </c>
    </row>
    <row r="45" spans="2:20" ht="16.5" thickTop="1" thickBot="1" x14ac:dyDescent="0.3">
      <c r="B45" s="6" t="s">
        <v>28</v>
      </c>
      <c r="C45" s="6" t="s">
        <v>26</v>
      </c>
      <c r="D45" s="9"/>
      <c r="E45" s="9"/>
      <c r="F45" s="9"/>
      <c r="G45" s="29"/>
      <c r="H45" s="29"/>
      <c r="I45" s="29"/>
      <c r="J45" s="29"/>
      <c r="K45" s="41"/>
      <c r="L45" s="41"/>
      <c r="M45" s="34" t="s">
        <v>10</v>
      </c>
      <c r="N45" s="10"/>
    </row>
    <row r="46" spans="2:20" ht="16.5" thickTop="1" thickBot="1" x14ac:dyDescent="0.3">
      <c r="B46" s="6" t="s">
        <v>44</v>
      </c>
      <c r="C46" s="5" t="s">
        <v>43</v>
      </c>
      <c r="D46" s="9"/>
      <c r="E46" s="9"/>
      <c r="F46" s="9"/>
      <c r="G46" s="29"/>
      <c r="H46" s="29"/>
      <c r="I46" s="29"/>
      <c r="J46" s="29"/>
      <c r="K46" s="41"/>
      <c r="L46" s="41"/>
      <c r="M46" s="36" t="e">
        <f>INDEX($M$41:$M$44,MATCH(1,$S$41:$S$44,0))</f>
        <v>#N/A</v>
      </c>
      <c r="N46" s="10"/>
    </row>
    <row r="47" spans="2:20" ht="16.5" thickTop="1" thickBot="1" x14ac:dyDescent="0.3">
      <c r="B47" s="11"/>
      <c r="C47" s="6"/>
      <c r="D47" s="12"/>
      <c r="E47" s="12"/>
      <c r="F47" s="12"/>
      <c r="G47" s="27"/>
      <c r="H47" s="27"/>
      <c r="I47" s="27"/>
      <c r="J47" s="27"/>
      <c r="K47" s="41"/>
      <c r="L47" s="41"/>
      <c r="M47" s="36" t="e">
        <f>INDEX($M$41:$M$44,MATCH(2,$S$41:$S$44,0))</f>
        <v>#N/A</v>
      </c>
      <c r="N47" s="13"/>
    </row>
    <row r="48" spans="2:20" ht="16.5" thickTop="1" thickBot="1" x14ac:dyDescent="0.3">
      <c r="B48" s="10"/>
      <c r="C48" s="10"/>
      <c r="D48" s="10"/>
      <c r="E48" s="10"/>
      <c r="F48" s="10"/>
      <c r="G48" s="10"/>
      <c r="H48" s="10"/>
      <c r="I48" s="10"/>
      <c r="J48" s="10"/>
      <c r="K48" s="41"/>
      <c r="L48" s="41"/>
      <c r="M48" s="37" t="s">
        <v>11</v>
      </c>
      <c r="N48" s="10"/>
    </row>
    <row r="49" spans="2:20" ht="16.5" thickTop="1" thickBot="1" x14ac:dyDescent="0.3">
      <c r="B49" s="10"/>
      <c r="C49" s="10"/>
      <c r="D49" s="10"/>
      <c r="E49" s="10"/>
      <c r="F49" s="10"/>
      <c r="G49" s="10"/>
      <c r="H49" s="10"/>
      <c r="I49" s="10"/>
      <c r="J49" s="10"/>
      <c r="K49" s="41"/>
      <c r="L49" s="41"/>
      <c r="M49" s="36" t="e">
        <f>INDEX($M$41:$M$44,MATCH(3,$S$41:$S$44,0))</f>
        <v>#N/A</v>
      </c>
      <c r="N49" s="10"/>
    </row>
    <row r="50" spans="2:20" ht="16.5" thickTop="1" thickBot="1" x14ac:dyDescent="0.3">
      <c r="B50" s="10"/>
      <c r="C50" s="10"/>
      <c r="D50" s="10"/>
      <c r="E50" s="10"/>
      <c r="F50" s="10"/>
      <c r="G50" s="10"/>
      <c r="H50" s="10"/>
      <c r="I50" s="10"/>
      <c r="J50" s="10"/>
      <c r="K50" s="41"/>
      <c r="L50" s="41"/>
      <c r="M50" s="36" t="e">
        <f>INDEX($M$41:$M$44,MATCH(4,$S$41:$S$44,0))</f>
        <v>#N/A</v>
      </c>
      <c r="N50" s="10"/>
    </row>
    <row r="51" spans="2:20" ht="15.75" thickTop="1" x14ac:dyDescent="0.25"/>
    <row r="52" spans="2:20" ht="15.75" thickBot="1" x14ac:dyDescent="0.3"/>
    <row r="53" spans="2:20" ht="16.5" thickTop="1" thickBot="1" x14ac:dyDescent="0.3">
      <c r="B53" s="31" t="s">
        <v>0</v>
      </c>
      <c r="C53" s="32"/>
      <c r="D53" s="2" t="s">
        <v>1</v>
      </c>
      <c r="E53" s="2" t="s">
        <v>1</v>
      </c>
      <c r="F53" s="2"/>
      <c r="G53" s="3"/>
      <c r="H53" s="51"/>
      <c r="I53" s="51"/>
      <c r="J53" s="51"/>
      <c r="K53" s="40"/>
      <c r="L53" s="40"/>
      <c r="M53" s="34" t="s">
        <v>15</v>
      </c>
      <c r="N53" s="16" t="s">
        <v>3</v>
      </c>
      <c r="O53" s="17" t="s">
        <v>5</v>
      </c>
      <c r="P53" s="17" t="s">
        <v>6</v>
      </c>
      <c r="Q53" s="17" t="s">
        <v>7</v>
      </c>
      <c r="R53" s="17" t="s">
        <v>8</v>
      </c>
      <c r="S53" s="18" t="s">
        <v>9</v>
      </c>
      <c r="T53" s="4"/>
    </row>
    <row r="54" spans="2:20" ht="16.5" thickTop="1" thickBot="1" x14ac:dyDescent="0.3">
      <c r="B54" s="5" t="s">
        <v>45</v>
      </c>
      <c r="C54" s="6" t="s">
        <v>46</v>
      </c>
      <c r="D54" s="7"/>
      <c r="E54" s="7"/>
      <c r="F54" s="7"/>
      <c r="G54" s="33">
        <v>1</v>
      </c>
      <c r="H54" s="50"/>
      <c r="I54" s="50"/>
      <c r="J54" s="50"/>
      <c r="K54" s="41"/>
      <c r="L54" s="41"/>
      <c r="M54" s="35" t="s">
        <v>45</v>
      </c>
      <c r="N54" s="15" t="e">
        <f>COUNTIFS($B$3:$B$8,M54,#REF!,"1")*3+COUNTIFS($C$3:$C$8,M54,#REF!,"2")*3+COUNTIFS($B$3:$B$8,M54,#REF!,"N")+COUNTIFS($C$3:$C$8,M54,#REF!,"N")</f>
        <v>#REF!</v>
      </c>
      <c r="O54" s="19">
        <f>SUMIF($B$3:$B$8,M54,$D$3:$D$8)+SUMIF($C$3:$C$8,M54,$E$3:$E$8)</f>
        <v>0</v>
      </c>
      <c r="P54" s="20">
        <f>SUMIF($B$3:$B$8,M54,$E$3:$E$8)+SUMIF($C$3:$C$8,M54,$D$3:$D$8)</f>
        <v>0</v>
      </c>
      <c r="Q54" s="20">
        <f>O54-P54</f>
        <v>0</v>
      </c>
      <c r="R54" s="20" t="e">
        <f>N54*10000+Q54*1000+O54*10+ROW()</f>
        <v>#REF!</v>
      </c>
      <c r="S54" s="21" t="e">
        <f>RANK(R54,$R$54:$R$57)</f>
        <v>#REF!</v>
      </c>
    </row>
    <row r="55" spans="2:20" ht="16.5" thickTop="1" thickBot="1" x14ac:dyDescent="0.3">
      <c r="B55" s="6" t="s">
        <v>48</v>
      </c>
      <c r="C55" s="6" t="s">
        <v>22</v>
      </c>
      <c r="D55" s="8"/>
      <c r="E55" s="8"/>
      <c r="F55" s="8"/>
      <c r="G55" s="30">
        <v>1</v>
      </c>
      <c r="H55" s="30"/>
      <c r="I55" s="30"/>
      <c r="J55" s="30"/>
      <c r="K55" s="41"/>
      <c r="L55" s="41"/>
      <c r="M55" s="12" t="s">
        <v>46</v>
      </c>
      <c r="N55" s="15" t="e">
        <f>COUNTIFS($B$3:$B$8,M55,#REF!,"1")*3+COUNTIFS($C$3:$C$8,M55,#REF!,"2")*3+COUNTIFS($B$3:$B$8,M55,#REF!,"N")+COUNTIFS($C$3:$C$8,M55,#REF!,"N")</f>
        <v>#REF!</v>
      </c>
      <c r="O55" s="19">
        <f>SUMIF($B$3:$B$8,M55,$D$3:$D$8)+SUMIF($C$3:$C$8,M55,$E$3:$E$8)</f>
        <v>0</v>
      </c>
      <c r="P55" s="20">
        <f>SUMIF($B$3:$B$8,M55,$E$3:$E$8)+SUMIF($C$3:$C$8,M55,$D$3:$D$8)</f>
        <v>0</v>
      </c>
      <c r="Q55" s="20">
        <f t="shared" ref="Q55:Q57" si="10">O55-P55</f>
        <v>0</v>
      </c>
      <c r="R55" s="20" t="e">
        <f t="shared" ref="R55:R57" si="11">N55*10000+Q55*1000+O55*10+ROW()</f>
        <v>#REF!</v>
      </c>
      <c r="S55" s="21" t="e">
        <f>RANK(R55,$R$54:$R$57)</f>
        <v>#REF!</v>
      </c>
    </row>
    <row r="56" spans="2:20" ht="16.5" thickTop="1" thickBot="1" x14ac:dyDescent="0.3">
      <c r="B56" s="6" t="s">
        <v>48</v>
      </c>
      <c r="C56" s="5" t="s">
        <v>45</v>
      </c>
      <c r="D56" s="8"/>
      <c r="E56" s="8"/>
      <c r="F56" s="8"/>
      <c r="G56" s="28"/>
      <c r="H56" s="28"/>
      <c r="I56" s="28"/>
      <c r="J56" s="28"/>
      <c r="K56" s="41"/>
      <c r="L56" s="41"/>
      <c r="M56" s="12" t="s">
        <v>48</v>
      </c>
      <c r="N56" s="15" t="e">
        <f>COUNTIFS($B$3:$B$8,M56,#REF!,"1")*3+COUNTIFS($C$3:$C$8,M56,#REF!,"2")*3+COUNTIFS($B$3:$B$8,M56,#REF!,"N")+COUNTIFS($C$3:$C$8,M56,#REF!,"N")</f>
        <v>#REF!</v>
      </c>
      <c r="O56" s="19">
        <f>SUMIF($B$3:$B$8,M56,$D$3:$D$8)+SUMIF($C$3:$C$8,M56,$E$3:$E$8)</f>
        <v>0</v>
      </c>
      <c r="P56" s="20">
        <f>SUMIF($B$3:$B$8,M56,$E$3:$E$8)+SUMIF($C$3:$C$8,M56,$D$3:$D$8)</f>
        <v>0</v>
      </c>
      <c r="Q56" s="20">
        <f t="shared" si="10"/>
        <v>0</v>
      </c>
      <c r="R56" s="20" t="e">
        <f t="shared" si="11"/>
        <v>#REF!</v>
      </c>
      <c r="S56" s="22" t="e">
        <f>RANK(R56,$R$54:$R$57)</f>
        <v>#REF!</v>
      </c>
    </row>
    <row r="57" spans="2:20" ht="16.5" thickTop="1" thickBot="1" x14ac:dyDescent="0.3">
      <c r="B57" s="6" t="s">
        <v>46</v>
      </c>
      <c r="C57" s="6" t="s">
        <v>22</v>
      </c>
      <c r="D57" s="8"/>
      <c r="E57" s="8"/>
      <c r="F57" s="8"/>
      <c r="G57" s="28"/>
      <c r="H57" s="28"/>
      <c r="I57" s="28"/>
      <c r="J57" s="28"/>
      <c r="K57" s="41"/>
      <c r="L57" s="41"/>
      <c r="M57" s="12" t="s">
        <v>22</v>
      </c>
      <c r="N57" s="15" t="e">
        <f>COUNTIFS($B$3:$B$8,M57,#REF!,"1")*3+COUNTIFS($C$3:$C$8,M57,#REF!,"2")*3+COUNTIFS($B$3:$B$8,M57,#REF!,"N")+COUNTIFS($C$3:$C$8,M57,#REF!,"N")</f>
        <v>#REF!</v>
      </c>
      <c r="O57" s="19">
        <f>SUMIF($B$3:$B$8,M57,$D$3:$D$8)+SUMIF($C$3:$C$8,M57,$E$3:$E$8)</f>
        <v>0</v>
      </c>
      <c r="P57" s="20">
        <f>SUMIF($B$3:$B$8,M57,$E$3:$E$8)+SUMIF($C$3:$C$8,M57,$D$3:$D$8)</f>
        <v>0</v>
      </c>
      <c r="Q57" s="20">
        <f t="shared" si="10"/>
        <v>0</v>
      </c>
      <c r="R57" s="23" t="e">
        <f t="shared" si="11"/>
        <v>#REF!</v>
      </c>
      <c r="S57" s="21" t="e">
        <f>RANK(R57,$R$54:$R$57)</f>
        <v>#REF!</v>
      </c>
    </row>
    <row r="58" spans="2:20" ht="16.5" thickTop="1" thickBot="1" x14ac:dyDescent="0.3">
      <c r="B58" s="5" t="s">
        <v>32</v>
      </c>
      <c r="C58" s="6" t="s">
        <v>27</v>
      </c>
      <c r="D58" s="9"/>
      <c r="E58" s="9"/>
      <c r="F58" s="9"/>
      <c r="G58" s="29"/>
      <c r="H58" s="29"/>
      <c r="I58" s="29"/>
      <c r="J58" s="29"/>
      <c r="K58" s="41"/>
      <c r="L58" s="41"/>
      <c r="M58" s="34" t="s">
        <v>10</v>
      </c>
      <c r="N58" s="10"/>
    </row>
    <row r="59" spans="2:20" ht="16.5" thickTop="1" thickBot="1" x14ac:dyDescent="0.3">
      <c r="B59" s="6" t="s">
        <v>31</v>
      </c>
      <c r="C59" s="6" t="s">
        <v>19</v>
      </c>
      <c r="D59" s="9"/>
      <c r="E59" s="9"/>
      <c r="F59" s="9"/>
      <c r="G59" s="29"/>
      <c r="H59" s="29"/>
      <c r="I59" s="29"/>
      <c r="J59" s="29"/>
      <c r="K59" s="41"/>
      <c r="L59" s="41"/>
      <c r="M59" s="36" t="e">
        <f>INDEX($M$54:$M$57,MATCH(1,$S$54:$S$57,0))</f>
        <v>#N/A</v>
      </c>
      <c r="N59" s="10"/>
    </row>
    <row r="60" spans="2:20" ht="16.5" thickTop="1" thickBot="1" x14ac:dyDescent="0.3">
      <c r="B60" s="11"/>
      <c r="C60" s="6"/>
      <c r="D60" s="12"/>
      <c r="E60" s="12"/>
      <c r="F60" s="12"/>
      <c r="G60" s="26"/>
      <c r="H60" s="26"/>
      <c r="I60" s="26"/>
      <c r="J60" s="26"/>
      <c r="K60" s="41"/>
      <c r="L60" s="41"/>
      <c r="M60" s="36" t="e">
        <f>INDEX($M$54:$M$57,MATCH(2,$S$54:$S$57,0))</f>
        <v>#N/A</v>
      </c>
      <c r="N60" s="13"/>
    </row>
    <row r="61" spans="2:20" ht="16.5" thickTop="1" thickBot="1" x14ac:dyDescent="0.3">
      <c r="B61" s="10"/>
      <c r="C61" s="10"/>
      <c r="D61" s="10"/>
      <c r="E61" s="10"/>
      <c r="F61" s="10"/>
      <c r="G61" s="10"/>
      <c r="H61" s="10"/>
      <c r="I61" s="10"/>
      <c r="J61" s="10"/>
      <c r="K61" s="41"/>
      <c r="L61" s="41"/>
      <c r="M61" s="37" t="s">
        <v>11</v>
      </c>
      <c r="N61" s="10"/>
    </row>
    <row r="62" spans="2:20" ht="16.5" thickTop="1" thickBot="1" x14ac:dyDescent="0.3">
      <c r="B62" s="10"/>
      <c r="C62" s="10"/>
      <c r="D62" s="10"/>
      <c r="E62" s="10"/>
      <c r="F62" s="10"/>
      <c r="G62" s="10"/>
      <c r="H62" s="10"/>
      <c r="I62" s="10"/>
      <c r="J62" s="10"/>
      <c r="K62" s="41"/>
      <c r="L62" s="41"/>
      <c r="M62" s="36" t="e">
        <f>INDEX($M$54:$M$57,MATCH(3,$S$54:$S$57,0))</f>
        <v>#N/A</v>
      </c>
      <c r="N62" s="10"/>
    </row>
    <row r="63" spans="2:20" ht="16.5" thickTop="1" thickBot="1" x14ac:dyDescent="0.3">
      <c r="B63" s="10"/>
      <c r="C63" s="10"/>
      <c r="D63" s="10"/>
      <c r="E63" s="10"/>
      <c r="F63" s="10"/>
      <c r="G63" s="10"/>
      <c r="H63" s="10"/>
      <c r="I63" s="10"/>
      <c r="J63" s="10"/>
      <c r="K63" s="41"/>
      <c r="L63" s="41"/>
      <c r="M63" s="36" t="e">
        <f>INDEX($M$54:$M$57,MATCH(4,$S$54:$S$57,0))</f>
        <v>#N/A</v>
      </c>
      <c r="N63" s="10"/>
    </row>
    <row r="64" spans="2:20" ht="15.75" thickTop="1" x14ac:dyDescent="0.25"/>
    <row r="65" spans="2:20" ht="15.75" thickBot="1" x14ac:dyDescent="0.3"/>
    <row r="66" spans="2:20" ht="16.5" thickTop="1" thickBot="1" x14ac:dyDescent="0.3">
      <c r="B66" s="31" t="s">
        <v>0</v>
      </c>
      <c r="C66" s="32"/>
      <c r="D66" s="2" t="s">
        <v>1</v>
      </c>
      <c r="E66" s="2" t="s">
        <v>1</v>
      </c>
      <c r="F66" s="2"/>
      <c r="G66" s="24"/>
      <c r="H66" s="49"/>
      <c r="I66" s="49"/>
      <c r="J66" s="49"/>
      <c r="K66" s="40"/>
      <c r="L66" s="40"/>
      <c r="M66" s="34" t="s">
        <v>16</v>
      </c>
      <c r="N66" s="16" t="s">
        <v>3</v>
      </c>
      <c r="O66" s="17" t="s">
        <v>5</v>
      </c>
      <c r="P66" s="17" t="s">
        <v>6</v>
      </c>
      <c r="Q66" s="17" t="s">
        <v>7</v>
      </c>
      <c r="R66" s="17" t="s">
        <v>8</v>
      </c>
      <c r="S66" s="18" t="s">
        <v>9</v>
      </c>
      <c r="T66" s="4"/>
    </row>
    <row r="67" spans="2:20" ht="16.5" thickTop="1" thickBot="1" x14ac:dyDescent="0.3">
      <c r="B67" s="5" t="s">
        <v>18</v>
      </c>
      <c r="C67" s="6" t="s">
        <v>47</v>
      </c>
      <c r="D67" s="7"/>
      <c r="E67" s="7"/>
      <c r="F67" s="7"/>
      <c r="G67" s="33">
        <v>1</v>
      </c>
      <c r="H67" s="50"/>
      <c r="I67" s="50"/>
      <c r="J67" s="50"/>
      <c r="K67" s="41"/>
      <c r="L67" s="41"/>
      <c r="M67" s="35" t="s">
        <v>18</v>
      </c>
      <c r="N67" s="15" t="e">
        <f>COUNTIFS($B$3:$B$8,M67,#REF!,"1")*3+COUNTIFS($C$3:$C$8,M67,#REF!,"2")*3+COUNTIFS($B$3:$B$8,M67,#REF!,"N")+COUNTIFS($C$3:$C$8,M67,#REF!,"N")</f>
        <v>#REF!</v>
      </c>
      <c r="O67" s="19">
        <f>SUMIF($B$3:$B$8,M67,$D$3:$D$8)+SUMIF($C$3:$C$8,M67,$E$3:$E$8)</f>
        <v>0</v>
      </c>
      <c r="P67" s="20">
        <f>SUMIF($B$3:$B$8,M67,$E$3:$E$8)+SUMIF($C$3:$C$8,M67,$D$3:$D$8)</f>
        <v>0</v>
      </c>
      <c r="Q67" s="20">
        <f>O67-P67</f>
        <v>0</v>
      </c>
      <c r="R67" s="20" t="e">
        <f>N67*10000+Q67*1000+O67*10+ROW()</f>
        <v>#REF!</v>
      </c>
      <c r="S67" s="21" t="e">
        <f>RANK(R67,$R$67:$R$70)</f>
        <v>#REF!</v>
      </c>
    </row>
    <row r="68" spans="2:20" ht="16.5" thickTop="1" thickBot="1" x14ac:dyDescent="0.3">
      <c r="B68" s="6" t="s">
        <v>49</v>
      </c>
      <c r="C68" s="6" t="s">
        <v>50</v>
      </c>
      <c r="D68" s="8"/>
      <c r="E68" s="8"/>
      <c r="F68" s="8"/>
      <c r="G68" s="30">
        <v>1</v>
      </c>
      <c r="H68" s="30"/>
      <c r="I68" s="30"/>
      <c r="J68" s="30"/>
      <c r="K68" s="41"/>
      <c r="L68" s="41"/>
      <c r="M68" s="12" t="s">
        <v>47</v>
      </c>
      <c r="N68" s="15" t="e">
        <f>COUNTIFS($B$3:$B$8,M68,#REF!,"1")*3+COUNTIFS($C$3:$C$8,M68,#REF!,"2")*3+COUNTIFS($B$3:$B$8,M68,#REF!,"N")+COUNTIFS($C$3:$C$8,M68,#REF!,"N")</f>
        <v>#REF!</v>
      </c>
      <c r="O68" s="19">
        <f>SUMIF($B$3:$B$8,M68,$D$3:$D$8)+SUMIF($C$3:$C$8,M68,$E$3:$E$8)</f>
        <v>0</v>
      </c>
      <c r="P68" s="20">
        <f>SUMIF($B$3:$B$8,M68,$E$3:$E$8)+SUMIF($C$3:$C$8,M68,$D$3:$D$8)</f>
        <v>0</v>
      </c>
      <c r="Q68" s="20">
        <f t="shared" ref="Q68:Q70" si="12">O68-P68</f>
        <v>0</v>
      </c>
      <c r="R68" s="20" t="e">
        <f t="shared" ref="R68:R70" si="13">N68*10000+Q68*1000+O68*10+ROW()</f>
        <v>#REF!</v>
      </c>
      <c r="S68" s="21" t="e">
        <f>RANK(R68,$R$67:$R$70)</f>
        <v>#REF!</v>
      </c>
    </row>
    <row r="69" spans="2:20" ht="16.5" thickTop="1" thickBot="1" x14ac:dyDescent="0.3">
      <c r="B69" s="6" t="s">
        <v>50</v>
      </c>
      <c r="C69" s="6" t="s">
        <v>47</v>
      </c>
      <c r="D69" s="8"/>
      <c r="E69" s="8"/>
      <c r="F69" s="8"/>
      <c r="G69" s="28"/>
      <c r="H69" s="28"/>
      <c r="I69" s="28"/>
      <c r="J69" s="28"/>
      <c r="K69" s="41"/>
      <c r="L69" s="41"/>
      <c r="M69" s="12" t="s">
        <v>49</v>
      </c>
      <c r="N69" s="15" t="e">
        <f>COUNTIFS($B$3:$B$8,M69,#REF!,"1")*3+COUNTIFS($C$3:$C$8,M69,#REF!,"2")*3+COUNTIFS($B$3:$B$8,M69,#REF!,"N")+COUNTIFS($C$3:$C$8,M69,#REF!,"N")</f>
        <v>#REF!</v>
      </c>
      <c r="O69" s="19">
        <f>SUMIF($B$3:$B$8,M69,$D$3:$D$8)+SUMIF($C$3:$C$8,M69,$E$3:$E$8)</f>
        <v>0</v>
      </c>
      <c r="P69" s="20">
        <f>SUMIF($B$3:$B$8,M69,$E$3:$E$8)+SUMIF($C$3:$C$8,M69,$D$3:$D$8)</f>
        <v>0</v>
      </c>
      <c r="Q69" s="20">
        <f t="shared" si="12"/>
        <v>0</v>
      </c>
      <c r="R69" s="20" t="e">
        <f t="shared" si="13"/>
        <v>#REF!</v>
      </c>
      <c r="S69" s="22" t="e">
        <f>RANK(R69,$R$67:$R$70)</f>
        <v>#REF!</v>
      </c>
    </row>
    <row r="70" spans="2:20" ht="16.5" thickTop="1" thickBot="1" x14ac:dyDescent="0.3">
      <c r="B70" s="5" t="s">
        <v>18</v>
      </c>
      <c r="C70" s="6" t="s">
        <v>49</v>
      </c>
      <c r="D70" s="8"/>
      <c r="E70" s="8"/>
      <c r="F70" s="8"/>
      <c r="G70" s="28"/>
      <c r="H70" s="28"/>
      <c r="I70" s="28"/>
      <c r="J70" s="28"/>
      <c r="K70" s="41"/>
      <c r="L70" s="41"/>
      <c r="M70" s="12" t="s">
        <v>50</v>
      </c>
      <c r="N70" s="15" t="e">
        <f>COUNTIFS($B$3:$B$8,M70,#REF!,"1")*3+COUNTIFS($C$3:$C$8,M70,#REF!,"2")*3+COUNTIFS($B$3:$B$8,M70,#REF!,"N")+COUNTIFS($C$3:$C$8,M70,#REF!,"N")</f>
        <v>#REF!</v>
      </c>
      <c r="O70" s="19">
        <f>SUMIF($B$3:$B$8,M70,$D$3:$D$8)+SUMIF($C$3:$C$8,M70,$E$3:$E$8)</f>
        <v>0</v>
      </c>
      <c r="P70" s="20">
        <f>SUMIF($B$3:$B$8,M70,$E$3:$E$8)+SUMIF($C$3:$C$8,M70,$D$3:$D$8)</f>
        <v>0</v>
      </c>
      <c r="Q70" s="20">
        <f t="shared" si="12"/>
        <v>0</v>
      </c>
      <c r="R70" s="23" t="e">
        <f t="shared" si="13"/>
        <v>#REF!</v>
      </c>
      <c r="S70" s="21" t="e">
        <f>RANK(R70,$R$67:$R$70)</f>
        <v>#REF!</v>
      </c>
    </row>
    <row r="71" spans="2:20" ht="16.5" thickTop="1" thickBot="1" x14ac:dyDescent="0.3">
      <c r="B71" s="5" t="s">
        <v>33</v>
      </c>
      <c r="C71" s="6" t="s">
        <v>21</v>
      </c>
      <c r="D71" s="9"/>
      <c r="E71" s="9"/>
      <c r="F71" s="9"/>
      <c r="G71" s="29"/>
      <c r="H71" s="29"/>
      <c r="I71" s="29"/>
      <c r="J71" s="29"/>
      <c r="K71" s="41"/>
      <c r="L71" s="41"/>
      <c r="M71" s="34" t="s">
        <v>10</v>
      </c>
      <c r="N71" s="10"/>
    </row>
    <row r="72" spans="2:20" ht="16.5" thickTop="1" thickBot="1" x14ac:dyDescent="0.3">
      <c r="B72" s="6" t="s">
        <v>34</v>
      </c>
      <c r="C72" s="6" t="s">
        <v>29</v>
      </c>
      <c r="D72" s="9"/>
      <c r="E72" s="9"/>
      <c r="F72" s="9"/>
      <c r="G72" s="29"/>
      <c r="H72" s="29"/>
      <c r="I72" s="29"/>
      <c r="J72" s="29"/>
      <c r="K72" s="41"/>
      <c r="L72" s="41"/>
      <c r="M72" s="36"/>
      <c r="N72" s="10"/>
    </row>
    <row r="73" spans="2:20" ht="16.5" thickTop="1" thickBot="1" x14ac:dyDescent="0.3">
      <c r="B73" s="11"/>
      <c r="C73" s="6"/>
      <c r="D73" s="12"/>
      <c r="E73" s="12"/>
      <c r="F73" s="12"/>
      <c r="G73" s="27"/>
      <c r="H73" s="27"/>
      <c r="I73" s="27"/>
      <c r="J73" s="27"/>
      <c r="K73" s="41"/>
      <c r="L73" s="41"/>
      <c r="M73" s="36"/>
      <c r="N73" s="13"/>
    </row>
    <row r="74" spans="2:20" ht="16.5" thickTop="1" thickBot="1" x14ac:dyDescent="0.3">
      <c r="B74" s="10"/>
      <c r="C74" s="10"/>
      <c r="D74" s="10"/>
      <c r="E74" s="10"/>
      <c r="F74" s="10"/>
      <c r="G74" s="10"/>
      <c r="H74" s="10"/>
      <c r="I74" s="10"/>
      <c r="J74" s="10"/>
      <c r="K74" s="41"/>
      <c r="L74" s="41"/>
      <c r="M74" s="37" t="s">
        <v>11</v>
      </c>
      <c r="N74" s="10"/>
    </row>
    <row r="75" spans="2:20" ht="16.5" thickTop="1" thickBot="1" x14ac:dyDescent="0.3">
      <c r="B75" s="10"/>
      <c r="C75" s="10"/>
      <c r="D75" s="10"/>
      <c r="E75" s="10"/>
      <c r="F75" s="10"/>
      <c r="G75" s="10"/>
      <c r="H75" s="10"/>
      <c r="I75" s="10"/>
      <c r="J75" s="10"/>
      <c r="K75" s="41"/>
      <c r="L75" s="41"/>
      <c r="M75" s="36"/>
      <c r="N75" s="10"/>
    </row>
    <row r="76" spans="2:20" ht="16.5" thickTop="1" thickBot="1" x14ac:dyDescent="0.3">
      <c r="B76" s="10"/>
      <c r="C76" s="10"/>
      <c r="D76" s="10"/>
      <c r="E76" s="10"/>
      <c r="F76" s="10"/>
      <c r="G76" s="10"/>
      <c r="H76" s="10"/>
      <c r="I76" s="10"/>
      <c r="J76" s="10"/>
      <c r="K76" s="41"/>
      <c r="L76" s="41"/>
      <c r="M76" s="36"/>
      <c r="N76" s="10"/>
    </row>
    <row r="77" spans="2:20" ht="15.75" thickTop="1" x14ac:dyDescent="0.25"/>
    <row r="78" spans="2:20" ht="15.75" thickBot="1" x14ac:dyDescent="0.3"/>
    <row r="79" spans="2:20" ht="16.5" thickTop="1" thickBot="1" x14ac:dyDescent="0.3">
      <c r="B79" s="31" t="s">
        <v>0</v>
      </c>
      <c r="C79" s="32"/>
      <c r="D79" s="2" t="s">
        <v>1</v>
      </c>
      <c r="E79" s="2" t="s">
        <v>1</v>
      </c>
      <c r="F79" s="2"/>
      <c r="G79" s="24"/>
      <c r="H79" s="49"/>
      <c r="I79" s="49"/>
      <c r="J79" s="49"/>
      <c r="K79" s="40"/>
      <c r="L79" s="40"/>
      <c r="M79" s="34" t="s">
        <v>16</v>
      </c>
      <c r="N79" s="16" t="s">
        <v>3</v>
      </c>
      <c r="O79" s="17" t="s">
        <v>5</v>
      </c>
      <c r="P79" s="17" t="s">
        <v>6</v>
      </c>
      <c r="Q79" s="17" t="s">
        <v>7</v>
      </c>
      <c r="R79" s="17" t="s">
        <v>8</v>
      </c>
      <c r="S79" s="18" t="s">
        <v>9</v>
      </c>
      <c r="T79" s="4"/>
    </row>
    <row r="80" spans="2:20" ht="16.5" thickTop="1" thickBot="1" x14ac:dyDescent="0.3">
      <c r="B80" s="5" t="s">
        <v>19</v>
      </c>
      <c r="C80" s="6" t="s">
        <v>51</v>
      </c>
      <c r="D80" s="7"/>
      <c r="E80" s="7"/>
      <c r="F80" s="7"/>
      <c r="G80" s="33">
        <v>1</v>
      </c>
      <c r="H80" s="50"/>
      <c r="I80" s="50"/>
      <c r="J80" s="50"/>
      <c r="K80" s="41"/>
      <c r="L80" s="41"/>
      <c r="M80" s="35" t="s">
        <v>19</v>
      </c>
      <c r="N80" s="15" t="e">
        <f>COUNTIFS($B$3:$B$8,M80,#REF!,"1")*3+COUNTIFS($C$3:$C$8,M80,#REF!,"2")*3+COUNTIFS($B$3:$B$8,M80,#REF!,"N")+COUNTIFS($C$3:$C$8,M80,#REF!,"N")</f>
        <v>#REF!</v>
      </c>
      <c r="O80" s="19">
        <f>SUMIF($B$3:$B$8,M80,$D$3:$D$8)+SUMIF($C$3:$C$8,M80,$E$3:$E$8)</f>
        <v>0</v>
      </c>
      <c r="P80" s="20">
        <f>SUMIF($B$3:$B$8,M80,$E$3:$E$8)+SUMIF($C$3:$C$8,M80,$D$3:$D$8)</f>
        <v>0</v>
      </c>
      <c r="Q80" s="20">
        <f>O80-P80</f>
        <v>0</v>
      </c>
      <c r="R80" s="20" t="e">
        <f>N80*10000+Q80*1000+O80*10+ROW()</f>
        <v>#REF!</v>
      </c>
      <c r="S80" s="21" t="e">
        <f>RANK(R80,$R$67:$R$70)</f>
        <v>#REF!</v>
      </c>
    </row>
    <row r="81" spans="2:20" ht="16.5" thickTop="1" thickBot="1" x14ac:dyDescent="0.3">
      <c r="B81" s="6" t="s">
        <v>52</v>
      </c>
      <c r="C81" s="6" t="s">
        <v>23</v>
      </c>
      <c r="D81" s="8"/>
      <c r="E81" s="8"/>
      <c r="F81" s="8"/>
      <c r="G81" s="30">
        <v>1</v>
      </c>
      <c r="H81" s="30"/>
      <c r="I81" s="30"/>
      <c r="J81" s="30"/>
      <c r="K81" s="41"/>
      <c r="L81" s="41"/>
      <c r="M81" s="12" t="s">
        <v>51</v>
      </c>
      <c r="N81" s="15" t="e">
        <f>COUNTIFS($B$3:$B$8,M81,#REF!,"1")*3+COUNTIFS($C$3:$C$8,M81,#REF!,"2")*3+COUNTIFS($B$3:$B$8,M81,#REF!,"N")+COUNTIFS($C$3:$C$8,M81,#REF!,"N")</f>
        <v>#REF!</v>
      </c>
      <c r="O81" s="19">
        <f>SUMIF($B$3:$B$8,M81,$D$3:$D$8)+SUMIF($C$3:$C$8,M81,$E$3:$E$8)</f>
        <v>0</v>
      </c>
      <c r="P81" s="20">
        <f>SUMIF($B$3:$B$8,M81,$E$3:$E$8)+SUMIF($C$3:$C$8,M81,$D$3:$D$8)</f>
        <v>0</v>
      </c>
      <c r="Q81" s="20">
        <f t="shared" ref="Q81:Q83" si="14">O81-P81</f>
        <v>0</v>
      </c>
      <c r="R81" s="20" t="e">
        <f t="shared" ref="R81:R83" si="15">N81*10000+Q81*1000+O81*10+ROW()</f>
        <v>#REF!</v>
      </c>
      <c r="S81" s="21" t="e">
        <f>RANK(R81,$R$67:$R$70)</f>
        <v>#REF!</v>
      </c>
    </row>
    <row r="82" spans="2:20" ht="16.5" thickTop="1" thickBot="1" x14ac:dyDescent="0.3">
      <c r="B82" s="5" t="s">
        <v>19</v>
      </c>
      <c r="C82" s="6" t="s">
        <v>52</v>
      </c>
      <c r="D82" s="8"/>
      <c r="E82" s="8"/>
      <c r="F82" s="8"/>
      <c r="G82" s="28"/>
      <c r="H82" s="28"/>
      <c r="I82" s="28"/>
      <c r="J82" s="28"/>
      <c r="K82" s="41"/>
      <c r="L82" s="41"/>
      <c r="M82" s="12" t="s">
        <v>52</v>
      </c>
      <c r="N82" s="15" t="e">
        <f>COUNTIFS($B$3:$B$8,M82,#REF!,"1")*3+COUNTIFS($C$3:$C$8,M82,#REF!,"2")*3+COUNTIFS($B$3:$B$8,M82,#REF!,"N")+COUNTIFS($C$3:$C$8,M82,#REF!,"N")</f>
        <v>#REF!</v>
      </c>
      <c r="O82" s="19">
        <f>SUMIF($B$3:$B$8,M82,$D$3:$D$8)+SUMIF($C$3:$C$8,M82,$E$3:$E$8)</f>
        <v>0</v>
      </c>
      <c r="P82" s="20">
        <f>SUMIF($B$3:$B$8,M82,$E$3:$E$8)+SUMIF($C$3:$C$8,M82,$D$3:$D$8)</f>
        <v>0</v>
      </c>
      <c r="Q82" s="20">
        <f t="shared" si="14"/>
        <v>0</v>
      </c>
      <c r="R82" s="20" t="e">
        <f t="shared" si="15"/>
        <v>#REF!</v>
      </c>
      <c r="S82" s="22" t="e">
        <f>RANK(R82,$R$67:$R$70)</f>
        <v>#REF!</v>
      </c>
    </row>
    <row r="83" spans="2:20" ht="16.5" thickTop="1" thickBot="1" x14ac:dyDescent="0.3">
      <c r="B83" s="6" t="s">
        <v>23</v>
      </c>
      <c r="C83" s="6" t="s">
        <v>51</v>
      </c>
      <c r="D83" s="8"/>
      <c r="E83" s="8"/>
      <c r="F83" s="8"/>
      <c r="G83" s="28"/>
      <c r="H83" s="28"/>
      <c r="I83" s="28"/>
      <c r="J83" s="28"/>
      <c r="K83" s="41"/>
      <c r="L83" s="41"/>
      <c r="M83" s="12" t="s">
        <v>23</v>
      </c>
      <c r="N83" s="15" t="e">
        <f>COUNTIFS($B$3:$B$8,M83,#REF!,"1")*3+COUNTIFS($C$3:$C$8,M83,#REF!,"2")*3+COUNTIFS($B$3:$B$8,M83,#REF!,"N")+COUNTIFS($C$3:$C$8,M83,#REF!,"N")</f>
        <v>#REF!</v>
      </c>
      <c r="O83" s="19">
        <f>SUMIF($B$3:$B$8,M83,$D$3:$D$8)+SUMIF($C$3:$C$8,M83,$E$3:$E$8)</f>
        <v>0</v>
      </c>
      <c r="P83" s="20">
        <f>SUMIF($B$3:$B$8,M83,$E$3:$E$8)+SUMIF($C$3:$C$8,M83,$D$3:$D$8)</f>
        <v>0</v>
      </c>
      <c r="Q83" s="20">
        <f t="shared" si="14"/>
        <v>0</v>
      </c>
      <c r="R83" s="23" t="e">
        <f t="shared" si="15"/>
        <v>#REF!</v>
      </c>
      <c r="S83" s="21" t="e">
        <f>RANK(R83,$R$67:$R$70)</f>
        <v>#REF!</v>
      </c>
    </row>
    <row r="84" spans="2:20" ht="16.5" thickTop="1" thickBot="1" x14ac:dyDescent="0.3">
      <c r="B84" s="6" t="s">
        <v>23</v>
      </c>
      <c r="C84" s="5" t="s">
        <v>19</v>
      </c>
      <c r="D84" s="9"/>
      <c r="E84" s="9"/>
      <c r="F84" s="9"/>
      <c r="G84" s="29"/>
      <c r="H84" s="29"/>
      <c r="I84" s="29"/>
      <c r="J84" s="29"/>
      <c r="K84" s="41"/>
      <c r="L84" s="41"/>
      <c r="M84" s="34" t="s">
        <v>10</v>
      </c>
      <c r="N84" s="10"/>
    </row>
    <row r="85" spans="2:20" ht="16.5" thickTop="1" thickBot="1" x14ac:dyDescent="0.3">
      <c r="B85" s="6" t="s">
        <v>51</v>
      </c>
      <c r="C85" s="6" t="s">
        <v>52</v>
      </c>
      <c r="D85" s="9"/>
      <c r="E85" s="9"/>
      <c r="F85" s="9"/>
      <c r="G85" s="29"/>
      <c r="H85" s="29"/>
      <c r="I85" s="29"/>
      <c r="J85" s="29"/>
      <c r="K85" s="41"/>
      <c r="L85" s="41"/>
      <c r="M85" s="36"/>
      <c r="N85" s="10"/>
    </row>
    <row r="86" spans="2:20" ht="16.5" thickTop="1" thickBot="1" x14ac:dyDescent="0.3">
      <c r="B86" s="11"/>
      <c r="C86" s="6"/>
      <c r="D86" s="12"/>
      <c r="E86" s="12"/>
      <c r="F86" s="12"/>
      <c r="G86" s="27"/>
      <c r="H86" s="27"/>
      <c r="I86" s="27"/>
      <c r="J86" s="27"/>
      <c r="K86" s="41"/>
      <c r="L86" s="41"/>
      <c r="M86" s="36"/>
      <c r="N86" s="13"/>
    </row>
    <row r="87" spans="2:20" ht="16.5" thickTop="1" thickBot="1" x14ac:dyDescent="0.3">
      <c r="B87" s="10"/>
      <c r="C87" s="10"/>
      <c r="D87" s="10"/>
      <c r="E87" s="10"/>
      <c r="F87" s="10"/>
      <c r="G87" s="10"/>
      <c r="H87" s="10"/>
      <c r="I87" s="10"/>
      <c r="J87" s="10"/>
      <c r="K87" s="41"/>
      <c r="L87" s="41"/>
      <c r="M87" s="37" t="s">
        <v>11</v>
      </c>
      <c r="N87" s="10"/>
    </row>
    <row r="88" spans="2:20" ht="16.5" thickTop="1" thickBot="1" x14ac:dyDescent="0.3">
      <c r="B88" s="10"/>
      <c r="C88" s="10"/>
      <c r="D88" s="10"/>
      <c r="E88" s="10"/>
      <c r="F88" s="10"/>
      <c r="G88" s="10"/>
      <c r="H88" s="10"/>
      <c r="I88" s="10"/>
      <c r="J88" s="10"/>
      <c r="K88" s="41"/>
      <c r="L88" s="41"/>
      <c r="M88" s="36"/>
      <c r="N88" s="10"/>
    </row>
    <row r="89" spans="2:20" ht="16.5" thickTop="1" thickBot="1" x14ac:dyDescent="0.3">
      <c r="B89" s="10"/>
      <c r="C89" s="10"/>
      <c r="D89" s="10"/>
      <c r="E89" s="10"/>
      <c r="F89" s="10"/>
      <c r="G89" s="10"/>
      <c r="H89" s="10"/>
      <c r="I89" s="10"/>
      <c r="J89" s="10"/>
      <c r="K89" s="41"/>
      <c r="L89" s="41"/>
      <c r="M89" s="36"/>
      <c r="N89" s="10"/>
    </row>
    <row r="90" spans="2:20" ht="15.75" thickTop="1" x14ac:dyDescent="0.25"/>
    <row r="91" spans="2:20" ht="15.75" thickBot="1" x14ac:dyDescent="0.3"/>
    <row r="92" spans="2:20" ht="16.5" thickTop="1" thickBot="1" x14ac:dyDescent="0.3">
      <c r="B92" s="31" t="s">
        <v>0</v>
      </c>
      <c r="C92" s="32"/>
      <c r="D92" s="2" t="s">
        <v>1</v>
      </c>
      <c r="E92" s="2" t="s">
        <v>1</v>
      </c>
      <c r="F92" s="2"/>
      <c r="G92" s="24"/>
      <c r="H92" s="49"/>
      <c r="I92" s="49"/>
      <c r="J92" s="49"/>
      <c r="K92" s="40"/>
      <c r="L92" s="40"/>
      <c r="M92" s="34" t="s">
        <v>16</v>
      </c>
      <c r="N92" s="16" t="s">
        <v>3</v>
      </c>
      <c r="O92" s="17" t="s">
        <v>5</v>
      </c>
      <c r="P92" s="17" t="s">
        <v>6</v>
      </c>
      <c r="Q92" s="17" t="s">
        <v>7</v>
      </c>
      <c r="R92" s="17" t="s">
        <v>8</v>
      </c>
      <c r="S92" s="18" t="s">
        <v>9</v>
      </c>
      <c r="T92" s="4"/>
    </row>
    <row r="93" spans="2:20" ht="16.5" thickTop="1" thickBot="1" x14ac:dyDescent="0.3">
      <c r="B93" s="5" t="s">
        <v>53</v>
      </c>
      <c r="C93" s="6" t="s">
        <v>54</v>
      </c>
      <c r="D93" s="7"/>
      <c r="E93" s="7"/>
      <c r="F93" s="7"/>
      <c r="G93" s="25"/>
      <c r="H93" s="52"/>
      <c r="I93" s="52"/>
      <c r="J93" s="52"/>
      <c r="K93" s="41"/>
      <c r="L93" s="41"/>
      <c r="M93" s="38" t="s">
        <v>21</v>
      </c>
      <c r="N93" s="15" t="e">
        <f>COUNTIFS($B$3:$B$8,M93,#REF!,"1")*3+COUNTIFS($C$3:$C$8,M93,#REF!,"2")*3+COUNTIFS($B$3:$B$8,M93,#REF!,"N")+COUNTIFS($C$3:$C$8,M93,#REF!,"N")</f>
        <v>#REF!</v>
      </c>
      <c r="O93" s="19">
        <f>SUMIF($B$3:$B$8,M93,$D$3:$D$8)+SUMIF($C$3:$C$8,M93,$E$3:$E$8)</f>
        <v>0</v>
      </c>
      <c r="P93" s="20">
        <f>SUMIF($B$3:$B$8,M93,$E$3:$E$8)+SUMIF($C$3:$C$8,M93,$D$3:$D$8)</f>
        <v>0</v>
      </c>
      <c r="Q93" s="20">
        <f>O93-P93</f>
        <v>0</v>
      </c>
      <c r="R93" s="20" t="e">
        <f>N93*10000+Q93*1000+O93*10+ROW()</f>
        <v>#REF!</v>
      </c>
      <c r="S93" s="21" t="e">
        <f>RANK(R93,$R$67:$R$70)</f>
        <v>#REF!</v>
      </c>
    </row>
    <row r="94" spans="2:20" ht="16.5" thickTop="1" thickBot="1" x14ac:dyDescent="0.3">
      <c r="B94" s="6" t="s">
        <v>25</v>
      </c>
      <c r="C94" s="6" t="s">
        <v>55</v>
      </c>
      <c r="D94" s="8"/>
      <c r="E94" s="8"/>
      <c r="F94" s="8"/>
      <c r="G94" s="25"/>
      <c r="H94" s="25"/>
      <c r="I94" s="25"/>
      <c r="J94" s="25"/>
      <c r="K94" s="41"/>
      <c r="L94" s="41"/>
      <c r="M94" s="12" t="s">
        <v>28</v>
      </c>
      <c r="N94" s="15" t="e">
        <f>COUNTIFS($B$3:$B$8,M94,#REF!,"1")*3+COUNTIFS($C$3:$C$8,M94,#REF!,"2")*3+COUNTIFS($B$3:$B$8,M94,#REF!,"N")+COUNTIFS($C$3:$C$8,M94,#REF!,"N")</f>
        <v>#REF!</v>
      </c>
      <c r="O94" s="19">
        <f>SUMIF($B$3:$B$8,M94,$D$3:$D$8)+SUMIF($C$3:$C$8,M94,$E$3:$E$8)</f>
        <v>0</v>
      </c>
      <c r="P94" s="20">
        <f>SUMIF($B$3:$B$8,M94,$E$3:$E$8)+SUMIF($C$3:$C$8,M94,$D$3:$D$8)</f>
        <v>0</v>
      </c>
      <c r="Q94" s="20">
        <f t="shared" ref="Q94:Q96" si="16">O94-P94</f>
        <v>0</v>
      </c>
      <c r="R94" s="20" t="e">
        <f t="shared" ref="R94:R96" si="17">N94*10000+Q94*1000+O94*10+ROW()</f>
        <v>#REF!</v>
      </c>
      <c r="S94" s="21" t="e">
        <f>RANK(R94,$R$67:$R$70)</f>
        <v>#REF!</v>
      </c>
    </row>
    <row r="95" spans="2:20" ht="16.5" thickTop="1" thickBot="1" x14ac:dyDescent="0.3">
      <c r="B95" s="6" t="s">
        <v>54</v>
      </c>
      <c r="C95" s="6" t="s">
        <v>55</v>
      </c>
      <c r="D95" s="8"/>
      <c r="E95" s="8"/>
      <c r="F95" s="8"/>
      <c r="G95" s="25"/>
      <c r="H95" s="25"/>
      <c r="I95" s="25"/>
      <c r="J95" s="25"/>
      <c r="K95" s="41"/>
      <c r="L95" s="41"/>
      <c r="M95" s="12" t="s">
        <v>29</v>
      </c>
      <c r="N95" s="15" t="e">
        <f>COUNTIFS($B$3:$B$8,M95,#REF!,"1")*3+COUNTIFS($C$3:$C$8,M95,#REF!,"2")*3+COUNTIFS($B$3:$B$8,M95,#REF!,"N")+COUNTIFS($C$3:$C$8,M95,#REF!,"N")</f>
        <v>#REF!</v>
      </c>
      <c r="O95" s="19">
        <f>SUMIF($B$3:$B$8,M95,$D$3:$D$8)+SUMIF($C$3:$C$8,M95,$E$3:$E$8)</f>
        <v>0</v>
      </c>
      <c r="P95" s="20">
        <f>SUMIF($B$3:$B$8,M95,$E$3:$E$8)+SUMIF($C$3:$C$8,M95,$D$3:$D$8)</f>
        <v>0</v>
      </c>
      <c r="Q95" s="20">
        <f t="shared" si="16"/>
        <v>0</v>
      </c>
      <c r="R95" s="20" t="e">
        <f t="shared" si="17"/>
        <v>#REF!</v>
      </c>
      <c r="S95" s="22" t="e">
        <f>RANK(R95,$R$67:$R$70)</f>
        <v>#REF!</v>
      </c>
    </row>
    <row r="96" spans="2:20" ht="16.5" thickTop="1" thickBot="1" x14ac:dyDescent="0.3">
      <c r="B96" s="6" t="s">
        <v>25</v>
      </c>
      <c r="C96" s="5" t="s">
        <v>53</v>
      </c>
      <c r="D96" s="8"/>
      <c r="E96" s="8"/>
      <c r="F96" s="8"/>
      <c r="G96" s="25"/>
      <c r="H96" s="25"/>
      <c r="I96" s="25"/>
      <c r="J96" s="25"/>
      <c r="K96" s="41"/>
      <c r="L96" s="41"/>
      <c r="M96" s="12" t="s">
        <v>30</v>
      </c>
      <c r="N96" s="15" t="e">
        <f>COUNTIFS($B$3:$B$8,M96,#REF!,"1")*3+COUNTIFS($C$3:$C$8,M96,#REF!,"2")*3+COUNTIFS($B$3:$B$8,M96,#REF!,"N")+COUNTIFS($C$3:$C$8,M96,#REF!,"N")</f>
        <v>#REF!</v>
      </c>
      <c r="O96" s="19">
        <f>SUMIF($B$3:$B$8,M96,$D$3:$D$8)+SUMIF($C$3:$C$8,M96,$E$3:$E$8)</f>
        <v>0</v>
      </c>
      <c r="P96" s="20">
        <f>SUMIF($B$3:$B$8,M96,$E$3:$E$8)+SUMIF($C$3:$C$8,M96,$D$3:$D$8)</f>
        <v>0</v>
      </c>
      <c r="Q96" s="20">
        <f t="shared" si="16"/>
        <v>0</v>
      </c>
      <c r="R96" s="23" t="e">
        <f t="shared" si="17"/>
        <v>#REF!</v>
      </c>
      <c r="S96" s="21" t="e">
        <f>RANK(R96,$R$67:$R$70)</f>
        <v>#REF!</v>
      </c>
    </row>
    <row r="97" spans="2:14" ht="16.5" thickTop="1" thickBot="1" x14ac:dyDescent="0.3">
      <c r="B97" s="6" t="s">
        <v>54</v>
      </c>
      <c r="C97" s="6" t="s">
        <v>25</v>
      </c>
      <c r="D97" s="9"/>
      <c r="E97" s="9"/>
      <c r="F97" s="9"/>
      <c r="G97" s="14"/>
      <c r="H97" s="14"/>
      <c r="I97" s="14"/>
      <c r="J97" s="14"/>
      <c r="K97" s="41"/>
      <c r="L97" s="41"/>
      <c r="M97" s="34" t="s">
        <v>10</v>
      </c>
      <c r="N97" s="10"/>
    </row>
    <row r="98" spans="2:14" ht="16.5" thickTop="1" thickBot="1" x14ac:dyDescent="0.3">
      <c r="B98" s="6" t="s">
        <v>55</v>
      </c>
      <c r="C98" s="5" t="s">
        <v>53</v>
      </c>
      <c r="D98" s="9"/>
      <c r="E98" s="9"/>
      <c r="F98" s="9"/>
      <c r="G98" s="14"/>
      <c r="H98" s="14"/>
      <c r="I98" s="14"/>
      <c r="J98" s="14"/>
      <c r="K98" s="41"/>
      <c r="L98" s="41"/>
      <c r="M98" s="36"/>
      <c r="N98" s="10"/>
    </row>
    <row r="99" spans="2:14" ht="16.5" thickTop="1" thickBot="1" x14ac:dyDescent="0.3">
      <c r="B99" s="11"/>
      <c r="C99" s="6"/>
      <c r="D99" s="12"/>
      <c r="E99" s="12"/>
      <c r="F99" s="12"/>
      <c r="G99" s="27"/>
      <c r="H99" s="27"/>
      <c r="I99" s="27"/>
      <c r="J99" s="27"/>
      <c r="K99" s="41"/>
      <c r="L99" s="41"/>
      <c r="M99" s="36"/>
      <c r="N99" s="13"/>
    </row>
    <row r="100" spans="2:14" ht="16.5" thickTop="1" thickBot="1" x14ac:dyDescent="0.3">
      <c r="B100" s="10"/>
      <c r="C100" s="10"/>
      <c r="D100" s="10"/>
      <c r="E100" s="10"/>
      <c r="F100" s="10"/>
      <c r="G100" s="10"/>
      <c r="H100" s="10"/>
      <c r="I100" s="10"/>
      <c r="J100" s="10"/>
      <c r="K100" s="41"/>
      <c r="L100" s="41"/>
      <c r="M100" s="37" t="s">
        <v>11</v>
      </c>
      <c r="N100" s="10"/>
    </row>
    <row r="101" spans="2:14" ht="16.5" thickTop="1" thickBot="1" x14ac:dyDescent="0.3">
      <c r="B101" s="10"/>
      <c r="C101" s="10"/>
      <c r="D101" s="10"/>
      <c r="E101" s="10"/>
      <c r="F101" s="10"/>
      <c r="G101" s="10"/>
      <c r="H101" s="10"/>
      <c r="I101" s="10"/>
      <c r="J101" s="10"/>
      <c r="K101" s="41"/>
      <c r="L101" s="41"/>
      <c r="M101" s="36"/>
      <c r="N101" s="10"/>
    </row>
    <row r="102" spans="2:14" ht="16.5" thickTop="1" thickBot="1" x14ac:dyDescent="0.3">
      <c r="B102" s="10"/>
      <c r="C102" s="10"/>
      <c r="D102" s="10"/>
      <c r="E102" s="10"/>
      <c r="F102" s="10"/>
      <c r="G102" s="10"/>
      <c r="H102" s="10"/>
      <c r="I102" s="10"/>
      <c r="J102" s="10"/>
      <c r="K102" s="41"/>
      <c r="L102" s="41"/>
      <c r="M102" s="36"/>
      <c r="N102" s="10"/>
    </row>
    <row r="103" spans="2:14" ht="15.75" thickTop="1" x14ac:dyDescent="0.25"/>
  </sheetData>
  <sheetProtection selectLockedCells="1"/>
  <mergeCells count="7">
    <mergeCell ref="B79:C79"/>
    <mergeCell ref="B92:C92"/>
    <mergeCell ref="B66:C66"/>
    <mergeCell ref="B14:C14"/>
    <mergeCell ref="B27:C27"/>
    <mergeCell ref="B40:C40"/>
    <mergeCell ref="B53:C53"/>
  </mergeCells>
  <dataValidations count="1">
    <dataValidation type="list" allowBlank="1" showInputMessage="1" showErrorMessage="1" sqref="G2:G7">
      <formula1>$B2:$C2</formula1>
    </dataValidation>
  </dataValidations>
  <printOptions horizontalCentered="1"/>
  <pageMargins left="0.11811023622047245" right="0.11811023622047245" top="0.15748031496062992" bottom="0.19685039370078741" header="0" footer="0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Feuil2!$A$2:$A$5</xm:f>
          </x14:formula1>
          <xm:sqref>G80:J85 G15:J20 G28:J33 G41:J46 G54:J59 G67:J72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6" sqref="A6"/>
    </sheetView>
  </sheetViews>
  <sheetFormatPr baseColWidth="10" defaultRowHeight="15" x14ac:dyDescent="0.25"/>
  <sheetData>
    <row r="1" spans="1:1" x14ac:dyDescent="0.25">
      <c r="A1" t="s">
        <v>57</v>
      </c>
    </row>
    <row r="2" spans="1:1" x14ac:dyDescent="0.25">
      <c r="A2">
        <v>1</v>
      </c>
    </row>
    <row r="3" spans="1:1" x14ac:dyDescent="0.25">
      <c r="A3" t="s">
        <v>56</v>
      </c>
    </row>
    <row r="4" spans="1:1" x14ac:dyDescent="0.25">
      <c r="A4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JOUVE</dc:creator>
  <cp:lastModifiedBy>Benoit Faucher</cp:lastModifiedBy>
  <cp:lastPrinted>2013-12-06T11:18:27Z</cp:lastPrinted>
  <dcterms:created xsi:type="dcterms:W3CDTF">2013-12-05T16:21:10Z</dcterms:created>
  <dcterms:modified xsi:type="dcterms:W3CDTF">2018-01-13T17:23:40Z</dcterms:modified>
</cp:coreProperties>
</file>