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pgrp.root.local\we$\homeuserwe\jleneure\Bureau\Bureau\"/>
    </mc:Choice>
  </mc:AlternateContent>
  <xr:revisionPtr revIDLastSave="0" documentId="13_ncr:1_{438E4DA5-BE66-4A75-A42C-EA6795D1446A}" xr6:coauthVersionLast="33" xr6:coauthVersionMax="33" xr10:uidLastSave="{00000000-0000-0000-0000-000000000000}"/>
  <bookViews>
    <workbookView xWindow="0" yWindow="0" windowWidth="28800" windowHeight="12225" activeTab="1" xr2:uid="{C6FD9BEA-FCA9-49C1-8827-9EF8C29925DB}"/>
  </bookViews>
  <sheets>
    <sheet name="staff cost" sheetId="2" r:id="rId1"/>
    <sheet name="pour essbase" sheetId="1" r:id="rId2"/>
  </sheets>
  <externalReferences>
    <externalReference r:id="rId3"/>
  </externalReferences>
  <definedNames>
    <definedName name="_xlnm._FilterDatabase" localSheetId="1" hidden="1">'pour essbase'!$A$1:$K$9</definedName>
    <definedName name="_xlnm.Print_Area" localSheetId="0">'staff cost'!$A$1:$BH$16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2" i="1" s="1"/>
  <c r="C13" i="1" s="1"/>
  <c r="C15" i="1" s="1"/>
  <c r="C16" i="1" s="1"/>
  <c r="C17" i="1" s="1"/>
  <c r="C3" i="1"/>
  <c r="C4" i="1" s="1"/>
  <c r="C5" i="1" s="1"/>
  <c r="C7" i="1" s="1"/>
  <c r="C8" i="1" s="1"/>
  <c r="C9" i="1" s="1"/>
  <c r="D14" i="1"/>
  <c r="A11" i="1"/>
  <c r="A12" i="1" s="1"/>
  <c r="A13" i="1" s="1"/>
  <c r="A14" i="1" s="1"/>
  <c r="A15" i="1" s="1"/>
  <c r="A16" i="1" s="1"/>
  <c r="A17" i="1" s="1"/>
  <c r="A16" i="2"/>
  <c r="A15" i="2"/>
  <c r="A14" i="2"/>
  <c r="A13" i="2"/>
  <c r="E3" i="2"/>
  <c r="D3" i="2"/>
  <c r="CJ2" i="2"/>
  <c r="CI2" i="2"/>
  <c r="CH2" i="2"/>
  <c r="CG2" i="2"/>
  <c r="CF2" i="2"/>
  <c r="CE2" i="2"/>
  <c r="CD2" i="2"/>
  <c r="CC2" i="2"/>
  <c r="CB2" i="2"/>
  <c r="CA2" i="2"/>
  <c r="BZ2" i="2"/>
  <c r="BY2" i="2"/>
  <c r="E2" i="2"/>
  <c r="D2" i="2"/>
  <c r="CJ1" i="2"/>
  <c r="CI1" i="2"/>
  <c r="CH1" i="2"/>
  <c r="CG1" i="2"/>
  <c r="CF1" i="2"/>
  <c r="CE1" i="2"/>
  <c r="CD1" i="2"/>
  <c r="CC1" i="2"/>
  <c r="CB1" i="2"/>
  <c r="CA1" i="2"/>
  <c r="BZ1" i="2"/>
  <c r="BY1" i="2"/>
  <c r="E1" i="2"/>
  <c r="D1" i="2"/>
  <c r="D6" i="1"/>
  <c r="B2" i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A3" i="1"/>
  <c r="A4" i="1" s="1"/>
  <c r="A5" i="1" s="1"/>
  <c r="A6" i="1" s="1"/>
  <c r="A7" i="1" s="1"/>
  <c r="A8" i="1" s="1"/>
  <c r="A9" i="1" s="1"/>
  <c r="CV16" i="2"/>
  <c r="CR16" i="2"/>
  <c r="CN16" i="2"/>
  <c r="BT16" i="2"/>
  <c r="BP16" i="2"/>
  <c r="BL16" i="2"/>
  <c r="BH16" i="2"/>
  <c r="BD16" i="2"/>
  <c r="AZ16" i="2"/>
  <c r="AV16" i="2"/>
  <c r="AR16" i="2"/>
  <c r="AN16" i="2"/>
  <c r="AJ16" i="2"/>
  <c r="AF16" i="2"/>
  <c r="AB16" i="2"/>
  <c r="X16" i="2"/>
  <c r="T16" i="2"/>
  <c r="P16" i="2"/>
  <c r="L16" i="2"/>
  <c r="CU15" i="2"/>
  <c r="CQ15" i="2"/>
  <c r="CM15" i="2"/>
  <c r="BS15" i="2"/>
  <c r="BO15" i="2"/>
  <c r="BK15" i="2"/>
  <c r="BG15" i="2"/>
  <c r="BC15" i="2"/>
  <c r="AY15" i="2"/>
  <c r="AU15" i="2"/>
  <c r="AQ15" i="2"/>
  <c r="AM15" i="2"/>
  <c r="AI15" i="2"/>
  <c r="AE15" i="2"/>
  <c r="AA15" i="2"/>
  <c r="W15" i="2"/>
  <c r="S15" i="2"/>
  <c r="O15" i="2"/>
  <c r="K15" i="2"/>
  <c r="CX14" i="2"/>
  <c r="CT14" i="2"/>
  <c r="CP14" i="2"/>
  <c r="BR14" i="2"/>
  <c r="BN14" i="2"/>
  <c r="BJ14" i="2"/>
  <c r="BF14" i="2"/>
  <c r="BB14" i="2"/>
  <c r="AX14" i="2"/>
  <c r="AT14" i="2"/>
  <c r="AP14" i="2"/>
  <c r="AL14" i="2"/>
  <c r="AH14" i="2"/>
  <c r="AD14" i="2"/>
  <c r="Z14" i="2"/>
  <c r="V14" i="2"/>
  <c r="R14" i="2"/>
  <c r="N14" i="2"/>
  <c r="J14" i="2"/>
  <c r="CW13" i="2"/>
  <c r="CS13" i="2"/>
  <c r="CO13" i="2"/>
  <c r="BU13" i="2"/>
  <c r="BQ13" i="2"/>
  <c r="BM13" i="2"/>
  <c r="BI13" i="2"/>
  <c r="BE13" i="2"/>
  <c r="BA13" i="2"/>
  <c r="AW13" i="2"/>
  <c r="AS13" i="2"/>
  <c r="AO13" i="2"/>
  <c r="AK13" i="2"/>
  <c r="AG13" i="2"/>
  <c r="AC13" i="2"/>
  <c r="Y13" i="2"/>
  <c r="U13" i="2"/>
  <c r="Q13" i="2"/>
  <c r="M13" i="2"/>
  <c r="CU16" i="2"/>
  <c r="CQ16" i="2"/>
  <c r="CM16" i="2"/>
  <c r="BS16" i="2"/>
  <c r="BO16" i="2"/>
  <c r="BK16" i="2"/>
  <c r="BG16" i="2"/>
  <c r="BC16" i="2"/>
  <c r="AY16" i="2"/>
  <c r="AU16" i="2"/>
  <c r="AQ16" i="2"/>
  <c r="AM16" i="2"/>
  <c r="AI16" i="2"/>
  <c r="AE16" i="2"/>
  <c r="AA16" i="2"/>
  <c r="W16" i="2"/>
  <c r="S16" i="2"/>
  <c r="O16" i="2"/>
  <c r="K16" i="2"/>
  <c r="CX15" i="2"/>
  <c r="CT15" i="2"/>
  <c r="CP15" i="2"/>
  <c r="BR15" i="2"/>
  <c r="BN15" i="2"/>
  <c r="BJ15" i="2"/>
  <c r="BF15" i="2"/>
  <c r="BB15" i="2"/>
  <c r="AX15" i="2"/>
  <c r="AT15" i="2"/>
  <c r="AP15" i="2"/>
  <c r="AL15" i="2"/>
  <c r="AH15" i="2"/>
  <c r="AD15" i="2"/>
  <c r="Z15" i="2"/>
  <c r="V15" i="2"/>
  <c r="R15" i="2"/>
  <c r="N15" i="2"/>
  <c r="J15" i="2"/>
  <c r="CW14" i="2"/>
  <c r="CS14" i="2"/>
  <c r="CO14" i="2"/>
  <c r="BU14" i="2"/>
  <c r="BQ14" i="2"/>
  <c r="BM14" i="2"/>
  <c r="BI14" i="2"/>
  <c r="BE14" i="2"/>
  <c r="BA14" i="2"/>
  <c r="AW14" i="2"/>
  <c r="AS14" i="2"/>
  <c r="AO14" i="2"/>
  <c r="AK14" i="2"/>
  <c r="AG14" i="2"/>
  <c r="AC14" i="2"/>
  <c r="Y14" i="2"/>
  <c r="U14" i="2"/>
  <c r="Q14" i="2"/>
  <c r="M14" i="2"/>
  <c r="CV13" i="2"/>
  <c r="CR13" i="2"/>
  <c r="CN13" i="2"/>
  <c r="BT13" i="2"/>
  <c r="BP13" i="2"/>
  <c r="BL13" i="2"/>
  <c r="BH13" i="2"/>
  <c r="BD13" i="2"/>
  <c r="AZ13" i="2"/>
  <c r="AV13" i="2"/>
  <c r="AR13" i="2"/>
  <c r="AN13" i="2"/>
  <c r="AJ13" i="2"/>
  <c r="AF13" i="2"/>
  <c r="AB13" i="2"/>
  <c r="X13" i="2"/>
  <c r="T13" i="2"/>
  <c r="P13" i="2"/>
  <c r="L13" i="2"/>
  <c r="CX16" i="2"/>
  <c r="CT16" i="2"/>
  <c r="CP16" i="2"/>
  <c r="BR16" i="2"/>
  <c r="BN16" i="2"/>
  <c r="BJ16" i="2"/>
  <c r="BF16" i="2"/>
  <c r="BB16" i="2"/>
  <c r="AX16" i="2"/>
  <c r="AT16" i="2"/>
  <c r="AP16" i="2"/>
  <c r="AL16" i="2"/>
  <c r="AH16" i="2"/>
  <c r="AD16" i="2"/>
  <c r="Z16" i="2"/>
  <c r="V16" i="2"/>
  <c r="R16" i="2"/>
  <c r="N16" i="2"/>
  <c r="J16" i="2"/>
  <c r="CW15" i="2"/>
  <c r="CS15" i="2"/>
  <c r="CO15" i="2"/>
  <c r="BU15" i="2"/>
  <c r="BQ15" i="2"/>
  <c r="BM15" i="2"/>
  <c r="BI15" i="2"/>
  <c r="BE15" i="2"/>
  <c r="BA15" i="2"/>
  <c r="AW15" i="2"/>
  <c r="AS15" i="2"/>
  <c r="AO15" i="2"/>
  <c r="AK15" i="2"/>
  <c r="AG15" i="2"/>
  <c r="AC15" i="2"/>
  <c r="Y15" i="2"/>
  <c r="U15" i="2"/>
  <c r="Q15" i="2"/>
  <c r="M15" i="2"/>
  <c r="CV14" i="2"/>
  <c r="CR14" i="2"/>
  <c r="CN14" i="2"/>
  <c r="BT14" i="2"/>
  <c r="BP14" i="2"/>
  <c r="CW16" i="2"/>
  <c r="CS16" i="2"/>
  <c r="CO16" i="2"/>
  <c r="BU16" i="2"/>
  <c r="BQ16" i="2"/>
  <c r="BM16" i="2"/>
  <c r="BI16" i="2"/>
  <c r="BE16" i="2"/>
  <c r="BA16" i="2"/>
  <c r="AW16" i="2"/>
  <c r="AS16" i="2"/>
  <c r="AO16" i="2"/>
  <c r="AK16" i="2"/>
  <c r="AG16" i="2"/>
  <c r="AC16" i="2"/>
  <c r="Y16" i="2"/>
  <c r="U16" i="2"/>
  <c r="Q16" i="2"/>
  <c r="M16" i="2"/>
  <c r="CV15" i="2"/>
  <c r="CR15" i="2"/>
  <c r="CN15" i="2"/>
  <c r="BT15" i="2"/>
  <c r="BP15" i="2"/>
  <c r="BL15" i="2"/>
  <c r="BH15" i="2"/>
  <c r="BD15" i="2"/>
  <c r="AZ15" i="2"/>
  <c r="AV15" i="2"/>
  <c r="AR15" i="2"/>
  <c r="AN15" i="2"/>
  <c r="AJ15" i="2"/>
  <c r="AF15" i="2"/>
  <c r="AB15" i="2"/>
  <c r="X15" i="2"/>
  <c r="T15" i="2"/>
  <c r="P15" i="2"/>
  <c r="L15" i="2"/>
  <c r="CU14" i="2"/>
  <c r="CQ14" i="2"/>
  <c r="CM14" i="2"/>
  <c r="BS14" i="2"/>
  <c r="BO14" i="2"/>
  <c r="BK14" i="2"/>
  <c r="BG14" i="2"/>
  <c r="BC14" i="2"/>
  <c r="AY14" i="2"/>
  <c r="AU14" i="2"/>
  <c r="AQ14" i="2"/>
  <c r="AM14" i="2"/>
  <c r="AI14" i="2"/>
  <c r="AE14" i="2"/>
  <c r="AA14" i="2"/>
  <c r="W14" i="2"/>
  <c r="S14" i="2"/>
  <c r="O14" i="2"/>
  <c r="K14" i="2"/>
  <c r="CX13" i="2"/>
  <c r="CT13" i="2"/>
  <c r="CP13" i="2"/>
  <c r="BR13" i="2"/>
  <c r="BN13" i="2"/>
  <c r="BJ13" i="2"/>
  <c r="BF13" i="2"/>
  <c r="BB13" i="2"/>
  <c r="AX13" i="2"/>
  <c r="AT13" i="2"/>
  <c r="AP13" i="2"/>
  <c r="AL13" i="2"/>
  <c r="AH13" i="2"/>
  <c r="AD13" i="2"/>
  <c r="Z13" i="2"/>
  <c r="V13" i="2"/>
  <c r="R13" i="2"/>
  <c r="N13" i="2"/>
  <c r="J13" i="2"/>
  <c r="AZ14" i="2"/>
  <c r="AJ14" i="2"/>
  <c r="T14" i="2"/>
  <c r="BO13" i="2"/>
  <c r="AY13" i="2"/>
  <c r="AI13" i="2"/>
  <c r="S13" i="2"/>
  <c r="BL14" i="2"/>
  <c r="AV14" i="2"/>
  <c r="AF14" i="2"/>
  <c r="P14" i="2"/>
  <c r="CU13" i="2"/>
  <c r="BK13" i="2"/>
  <c r="AU13" i="2"/>
  <c r="AE13" i="2"/>
  <c r="O13" i="2"/>
  <c r="BH14" i="2"/>
  <c r="AR14" i="2"/>
  <c r="AB14" i="2"/>
  <c r="L14" i="2"/>
  <c r="CQ13" i="2"/>
  <c r="BG13" i="2"/>
  <c r="AQ13" i="2"/>
  <c r="AA13" i="2"/>
  <c r="K13" i="2"/>
  <c r="BD14" i="2"/>
  <c r="AN14" i="2"/>
  <c r="X14" i="2"/>
  <c r="CM13" i="2"/>
  <c r="BS13" i="2"/>
  <c r="BC13" i="2"/>
  <c r="AM13" i="2"/>
  <c r="W13" i="2"/>
  <c r="D14" i="2"/>
  <c r="BY14" i="2"/>
  <c r="D13" i="2"/>
  <c r="BY16" i="2"/>
  <c r="D15" i="2"/>
  <c r="D16" i="2"/>
  <c r="BY15" i="2"/>
  <c r="BY13" i="2"/>
  <c r="BV14" i="2" l="1"/>
  <c r="BV15" i="2"/>
  <c r="H16" i="2"/>
  <c r="H15" i="2"/>
  <c r="BV13" i="2"/>
  <c r="H14" i="2"/>
  <c r="H13" i="2"/>
  <c r="BV16" i="2"/>
  <c r="BZ14" i="2"/>
  <c r="BZ15" i="2"/>
  <c r="BZ13" i="2"/>
  <c r="BZ16" i="2"/>
  <c r="CA14" i="2" l="1"/>
  <c r="CA13" i="2"/>
  <c r="CA16" i="2"/>
  <c r="CA15" i="2"/>
  <c r="CB15" i="2" l="1"/>
  <c r="CB13" i="2"/>
  <c r="CB16" i="2"/>
  <c r="CB14" i="2"/>
  <c r="CC14" i="2" l="1"/>
  <c r="CC16" i="2"/>
  <c r="CC13" i="2"/>
  <c r="CC15" i="2"/>
  <c r="CD15" i="2" l="1"/>
  <c r="CD13" i="2"/>
  <c r="CD16" i="2"/>
  <c r="CD14" i="2"/>
  <c r="CE14" i="2" l="1"/>
  <c r="CE16" i="2"/>
  <c r="CE15" i="2"/>
  <c r="CE13" i="2"/>
  <c r="CF14" i="2" l="1"/>
  <c r="CF13" i="2"/>
  <c r="CF15" i="2"/>
  <c r="CF16" i="2"/>
  <c r="E16" i="2" l="1"/>
  <c r="G16" i="2" s="1"/>
  <c r="E15" i="2"/>
  <c r="G15" i="2" s="1"/>
  <c r="E13" i="2"/>
  <c r="G13" i="2" s="1"/>
  <c r="E14" i="2"/>
  <c r="G14" i="2" s="1"/>
  <c r="CG15" i="2"/>
  <c r="CG14" i="2"/>
  <c r="CG16" i="2"/>
  <c r="CG13" i="2"/>
  <c r="CH13" i="2" l="1"/>
  <c r="CH16" i="2"/>
  <c r="CH14" i="2"/>
  <c r="CH15" i="2"/>
  <c r="CI15" i="2" l="1"/>
  <c r="CI14" i="2"/>
  <c r="CI13" i="2"/>
  <c r="CI16" i="2"/>
  <c r="CJ16" i="2" l="1"/>
  <c r="CJ13" i="2"/>
  <c r="CJ15" i="2"/>
  <c r="CJ14" i="2"/>
</calcChain>
</file>

<file path=xl/sharedStrings.xml><?xml version="1.0" encoding="utf-8"?>
<sst xmlns="http://schemas.openxmlformats.org/spreadsheetml/2006/main" count="960" uniqueCount="91">
  <si>
    <t>D_CA</t>
  </si>
  <si>
    <t>D_DP</t>
  </si>
  <si>
    <t>D_PE</t>
  </si>
  <si>
    <t>D_RU</t>
  </si>
  <si>
    <t>D_FL</t>
  </si>
  <si>
    <t>D_AU</t>
  </si>
  <si>
    <t>D_T1</t>
  </si>
  <si>
    <t>D_T2</t>
  </si>
  <si>
    <t>D_CU</t>
  </si>
  <si>
    <t>D_DEST</t>
  </si>
  <si>
    <t>P_AMOUNT</t>
  </si>
  <si>
    <t>0LIA01</t>
  </si>
  <si>
    <t>EUR</t>
  </si>
  <si>
    <t>PL2402</t>
  </si>
  <si>
    <t>PL2404</t>
  </si>
  <si>
    <t>LE</t>
  </si>
  <si>
    <t>2018.09</t>
  </si>
  <si>
    <t>2018.10</t>
  </si>
  <si>
    <t>CA=RM</t>
  </si>
  <si>
    <t>CA=LE</t>
  </si>
  <si>
    <t>CA=CS</t>
  </si>
  <si>
    <t>DP=2018.08</t>
  </si>
  <si>
    <t>DP=2018.09</t>
  </si>
  <si>
    <t>DP=2017.01</t>
  </si>
  <si>
    <t>DP=2017.02</t>
  </si>
  <si>
    <t>DP=2017.03</t>
  </si>
  <si>
    <t>DP=2017.04</t>
  </si>
  <si>
    <t>DP=2017.05</t>
  </si>
  <si>
    <t>DP=2017.06</t>
  </si>
  <si>
    <t>DP=2017.07</t>
  </si>
  <si>
    <t>DP=2017.08</t>
  </si>
  <si>
    <t>DP=2017.09</t>
  </si>
  <si>
    <t>DP=2017.10</t>
  </si>
  <si>
    <t>DP=2017.11</t>
  </si>
  <si>
    <t>DP=2017.12</t>
  </si>
  <si>
    <t>PE=2018.08</t>
  </si>
  <si>
    <t>PE=2018.09</t>
  </si>
  <si>
    <t>PE=2018.10</t>
  </si>
  <si>
    <t>PE=2018.11</t>
  </si>
  <si>
    <t>PE=2018.12</t>
  </si>
  <si>
    <t>PE=2018.01</t>
  </si>
  <si>
    <t>PE=2018.02</t>
  </si>
  <si>
    <t>PE=2018.03</t>
  </si>
  <si>
    <t>PE=2018.04</t>
  </si>
  <si>
    <t>PE=2018.05</t>
  </si>
  <si>
    <t>PE=2018.06</t>
  </si>
  <si>
    <t>PE=2018.07</t>
  </si>
  <si>
    <t>PE=2017.01</t>
  </si>
  <si>
    <t>PE=2017.02</t>
  </si>
  <si>
    <t>PE=2017.03</t>
  </si>
  <si>
    <t>PE=2017.04</t>
  </si>
  <si>
    <t>PE=2017.05</t>
  </si>
  <si>
    <t>PE=2017.06</t>
  </si>
  <si>
    <t>PE=2017.07</t>
  </si>
  <si>
    <t>PE=2017.08</t>
  </si>
  <si>
    <t>PE=2017.09</t>
  </si>
  <si>
    <t>PE=2017.10</t>
  </si>
  <si>
    <t>PE=2017.11</t>
  </si>
  <si>
    <t>PE=2017.12</t>
  </si>
  <si>
    <t>SC=G</t>
  </si>
  <si>
    <t>VA=I</t>
  </si>
  <si>
    <t>AC sum [All values]</t>
  </si>
  <si>
    <t>FL=F99</t>
  </si>
  <si>
    <t>FL=F99M</t>
  </si>
  <si>
    <t>CC=EUR</t>
  </si>
  <si>
    <t>AU sum [All values]</t>
  </si>
  <si>
    <t>DEST=PL2402</t>
  </si>
  <si>
    <t>DEST=PL2404</t>
  </si>
  <si>
    <t>DEST=PL2406</t>
  </si>
  <si>
    <t>DEST=PL2408</t>
  </si>
  <si>
    <t>DEST=PL2412</t>
  </si>
  <si>
    <t>DEST=PL2414</t>
  </si>
  <si>
    <t>DEST=PL2418</t>
  </si>
  <si>
    <t>DEST=PL2420</t>
  </si>
  <si>
    <t>DEST=PL2422</t>
  </si>
  <si>
    <t>DEST=PL2424</t>
  </si>
  <si>
    <t>DEST=PL2426</t>
  </si>
  <si>
    <t>DEST=PL0902</t>
  </si>
  <si>
    <t>DEST=PL0903</t>
  </si>
  <si>
    <t>RU = 100</t>
  </si>
  <si>
    <t>Société d’Edition de Canal+</t>
  </si>
  <si>
    <t>RU = 114</t>
  </si>
  <si>
    <t>Sport + SA</t>
  </si>
  <si>
    <t>RU = 223</t>
  </si>
  <si>
    <t>NPA Prod.</t>
  </si>
  <si>
    <t>RU = 200</t>
  </si>
  <si>
    <t>Groupe C+</t>
  </si>
  <si>
    <t>2018.11</t>
  </si>
  <si>
    <t>2018.12</t>
  </si>
  <si>
    <t>somme.si Ou somme.si.ens</t>
  </si>
  <si>
    <t>F99M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</si>
</sst>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nal+"/>
      <family val="3"/>
    </font>
    <font>
      <b/>
      <sz val="11"/>
      <color theme="1"/>
      <name val="Canal+"/>
      <family val="3"/>
    </font>
    <font>
      <sz val="11"/>
      <name val="Canal+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3" xfId="0" applyFont="1" applyFill="1" applyBorder="1"/>
    <xf numFmtId="0" fontId="3" fillId="3" borderId="4" xfId="0" applyFont="1" applyFill="1" applyBorder="1"/>
    <xf numFmtId="1" fontId="1" fillId="0" borderId="5" xfId="0" applyNumberFormat="1" applyFont="1" applyBorder="1"/>
    <xf numFmtId="1" fontId="1" fillId="0" borderId="6" xfId="0" applyNumberFormat="1" applyFont="1" applyBorder="1"/>
    <xf numFmtId="1" fontId="1" fillId="0" borderId="7" xfId="0" applyNumberFormat="1" applyFont="1" applyBorder="1"/>
    <xf numFmtId="1" fontId="1" fillId="4" borderId="8" xfId="0" applyNumberFormat="1" applyFont="1" applyFill="1" applyBorder="1"/>
    <xf numFmtId="1" fontId="1" fillId="0" borderId="9" xfId="0" applyNumberFormat="1" applyFont="1" applyBorder="1"/>
    <xf numFmtId="1" fontId="1" fillId="0" borderId="10" xfId="0" applyNumberFormat="1" applyFont="1" applyBorder="1"/>
    <xf numFmtId="1" fontId="1" fillId="0" borderId="11" xfId="0" applyNumberFormat="1" applyFont="1" applyBorder="1"/>
    <xf numFmtId="1" fontId="2" fillId="0" borderId="6" xfId="0" applyNumberFormat="1" applyFont="1" applyBorder="1"/>
    <xf numFmtId="0" fontId="1" fillId="0" borderId="12" xfId="0" applyFont="1" applyFill="1" applyBorder="1"/>
    <xf numFmtId="0" fontId="3" fillId="3" borderId="13" xfId="0" applyFont="1" applyFill="1" applyBorder="1"/>
    <xf numFmtId="1" fontId="1" fillId="0" borderId="14" xfId="0" applyNumberFormat="1" applyFont="1" applyBorder="1"/>
    <xf numFmtId="1" fontId="1" fillId="0" borderId="15" xfId="0" applyNumberFormat="1" applyFont="1" applyBorder="1"/>
    <xf numFmtId="1" fontId="1" fillId="0" borderId="2" xfId="0" applyNumberFormat="1" applyFont="1" applyBorder="1"/>
    <xf numFmtId="1" fontId="1" fillId="4" borderId="16" xfId="0" applyNumberFormat="1" applyFont="1" applyFill="1" applyBorder="1"/>
    <xf numFmtId="1" fontId="1" fillId="0" borderId="1" xfId="0" applyNumberFormat="1" applyFont="1" applyBorder="1"/>
    <xf numFmtId="1" fontId="1" fillId="0" borderId="17" xfId="0" applyNumberFormat="1" applyFont="1" applyBorder="1"/>
    <xf numFmtId="1" fontId="1" fillId="0" borderId="18" xfId="0" applyNumberFormat="1" applyFont="1" applyBorder="1"/>
    <xf numFmtId="1" fontId="2" fillId="0" borderId="15" xfId="0" applyNumberFormat="1" applyFont="1" applyBorder="1"/>
    <xf numFmtId="1" fontId="1" fillId="2" borderId="1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FI-DISTRIB\GROUPE\CONSO\Conso2018\Latest%20estimate\LE3\P&amp;L%20Bollor&#233;\P&amp;L%20par%20nature%20LE3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e"/>
      <sheetName val="Extract VIA+"/>
      <sheetName val="P&amp;L par nature V2U"/>
      <sheetName val="Synthèse LOYERS --&gt;"/>
      <sheetName val="SYNTHESE Loyers 2018"/>
      <sheetName val="Synthèses STAFF COSTS TPL24 --&gt;"/>
      <sheetName val="SYNTHESE Staff costs 2018 hors "/>
      <sheetName val="SYNTHESE Staff costs 2018"/>
      <sheetName val="SYNTHESE Staff costs LE2"/>
      <sheetName val="SYNTHESE Staff costs 2017"/>
      <sheetName val="Synthèse A&amp;D TPL26 --&gt;"/>
      <sheetName val="SYNTHESE A&amp;D"/>
      <sheetName val="Détail Staff Costs --&gt;"/>
      <sheetName val="Retraites"/>
      <sheetName val="IFRS 2"/>
      <sheetName val="MAD"/>
      <sheetName val="Salaires"/>
      <sheetName val="Charges"/>
      <sheetName val="Capexisation"/>
      <sheetName val="Participation"/>
      <sheetName val="Participation Dest"/>
      <sheetName val="Participation check"/>
      <sheetName val="Intéressement"/>
      <sheetName val="Intéressement Dest"/>
      <sheetName val="Intéressement check"/>
      <sheetName val="Réorganisation - Charges"/>
      <sheetName val="Réorganisation - Charges D"/>
      <sheetName val="Réorganisation - Provisions D"/>
      <sheetName val="Réorganisation - Provision"/>
      <sheetName val="Forfait social"/>
      <sheetName val="Autres MS PL2426"/>
      <sheetName val="Retraites PL2412"/>
      <sheetName val="Retraites PL2414"/>
      <sheetName val="Détail A&amp;D --&gt;"/>
      <sheetName val="PL 2622"/>
      <sheetName val="PL 2642"/>
      <sheetName val="PL 2628"/>
      <sheetName val="PL 2626"/>
      <sheetName val="PL 2624"/>
      <sheetName val="effectifs "/>
      <sheetName val="pour essbase"/>
      <sheetName val="staff cost"/>
      <sheetName val="staff cost VC"/>
      <sheetName val="reco avec Thibault"/>
    </sheetNames>
    <sheetDataSet>
      <sheetData sheetId="0">
        <row r="2">
          <cell r="E2" t="str">
            <v>2018.08</v>
          </cell>
        </row>
        <row r="4">
          <cell r="D4" t="str">
            <v>RM</v>
          </cell>
          <cell r="E4" t="str">
            <v>2017.08</v>
          </cell>
        </row>
        <row r="5">
          <cell r="D5" t="str">
            <v>LE</v>
          </cell>
          <cell r="E5" t="str">
            <v>2018.06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0AB2A-2D7C-4615-B76B-011DFA03B99A}">
  <sheetPr>
    <tabColor theme="1" tint="0.34998626667073579"/>
    <pageSetUpPr fitToPage="1"/>
  </sheetPr>
  <dimension ref="A1:CX16"/>
  <sheetViews>
    <sheetView showGridLines="0" zoomScale="85" zoomScaleNormal="85" workbookViewId="0">
      <pane xSplit="3" ySplit="12" topLeftCell="I13" activePane="bottomRight" state="frozen"/>
      <selection activeCell="C1" sqref="C1"/>
      <selection pane="topRight" activeCell="C1" sqref="C1"/>
      <selection pane="bottomLeft" activeCell="C1" sqref="C1"/>
      <selection pane="bottomRight" activeCell="J13" sqref="J13"/>
    </sheetView>
  </sheetViews>
  <sheetFormatPr baseColWidth="10" defaultRowHeight="16.5" outlineLevelCol="1" x14ac:dyDescent="0.3"/>
  <cols>
    <col min="1" max="1" width="11.42578125" style="1"/>
    <col min="2" max="2" width="25.7109375" style="1" customWidth="1"/>
    <col min="3" max="3" width="39.42578125" style="1" hidden="1" customWidth="1" outlineLevel="1"/>
    <col min="4" max="5" width="21.42578125" style="1" hidden="1" customWidth="1" outlineLevel="1"/>
    <col min="6" max="6" width="1.85546875" style="1" hidden="1" customWidth="1" outlineLevel="1"/>
    <col min="7" max="8" width="18.7109375" style="1" hidden="1" customWidth="1" outlineLevel="1"/>
    <col min="9" max="9" width="1.85546875" style="1" customWidth="1" collapsed="1"/>
    <col min="10" max="73" width="21.42578125" style="1" customWidth="1"/>
    <col min="74" max="74" width="21.42578125" style="3" customWidth="1"/>
    <col min="75" max="76" width="11.42578125" style="1"/>
    <col min="77" max="88" width="21.42578125" style="1" customWidth="1"/>
    <col min="89" max="90" width="11.42578125" style="1"/>
    <col min="91" max="102" width="21.42578125" style="1" customWidth="1"/>
    <col min="103" max="16384" width="11.42578125" style="1"/>
  </cols>
  <sheetData>
    <row r="1" spans="1:102" x14ac:dyDescent="0.3">
      <c r="D1" s="1" t="str">
        <f>"CA="&amp;[1]Contexte!D4</f>
        <v>CA=RM</v>
      </c>
      <c r="E1" s="1" t="str">
        <f>"CA="&amp;[1]Contexte!D5</f>
        <v>CA=LE</v>
      </c>
      <c r="J1" s="1" t="s">
        <v>19</v>
      </c>
      <c r="K1" s="1" t="s">
        <v>19</v>
      </c>
      <c r="L1" s="1" t="s">
        <v>19</v>
      </c>
      <c r="M1" s="1" t="s">
        <v>19</v>
      </c>
      <c r="N1" s="1" t="s">
        <v>18</v>
      </c>
      <c r="O1" s="1" t="s">
        <v>19</v>
      </c>
      <c r="P1" s="1" t="s">
        <v>19</v>
      </c>
      <c r="Q1" s="1" t="s">
        <v>19</v>
      </c>
      <c r="R1" s="1" t="s">
        <v>19</v>
      </c>
      <c r="S1" s="1" t="s">
        <v>18</v>
      </c>
      <c r="T1" s="1" t="s">
        <v>19</v>
      </c>
      <c r="U1" s="1" t="s">
        <v>19</v>
      </c>
      <c r="V1" s="1" t="s">
        <v>19</v>
      </c>
      <c r="W1" s="1" t="s">
        <v>19</v>
      </c>
      <c r="X1" s="1" t="s">
        <v>18</v>
      </c>
      <c r="Y1" s="1" t="s">
        <v>19</v>
      </c>
      <c r="Z1" s="1" t="s">
        <v>19</v>
      </c>
      <c r="AA1" s="1" t="s">
        <v>19</v>
      </c>
      <c r="AB1" s="1" t="s">
        <v>19</v>
      </c>
      <c r="AC1" s="1" t="s">
        <v>18</v>
      </c>
      <c r="AD1" s="1" t="s">
        <v>19</v>
      </c>
      <c r="AE1" s="1" t="s">
        <v>19</v>
      </c>
      <c r="AF1" s="1" t="s">
        <v>19</v>
      </c>
      <c r="AG1" s="1" t="s">
        <v>19</v>
      </c>
      <c r="AH1" s="1" t="s">
        <v>18</v>
      </c>
      <c r="AI1" s="1" t="s">
        <v>19</v>
      </c>
      <c r="AJ1" s="1" t="s">
        <v>19</v>
      </c>
      <c r="AK1" s="1" t="s">
        <v>19</v>
      </c>
      <c r="AL1" s="1" t="s">
        <v>19</v>
      </c>
      <c r="AM1" s="1" t="s">
        <v>18</v>
      </c>
      <c r="AN1" s="1" t="s">
        <v>19</v>
      </c>
      <c r="AO1" s="1" t="s">
        <v>19</v>
      </c>
      <c r="AP1" s="1" t="s">
        <v>19</v>
      </c>
      <c r="AQ1" s="1" t="s">
        <v>19</v>
      </c>
      <c r="AR1" s="1" t="s">
        <v>18</v>
      </c>
      <c r="AS1" s="1" t="s">
        <v>19</v>
      </c>
      <c r="AT1" s="1" t="s">
        <v>19</v>
      </c>
      <c r="AU1" s="1" t="s">
        <v>19</v>
      </c>
      <c r="AV1" s="1" t="s">
        <v>19</v>
      </c>
      <c r="AW1" s="1" t="s">
        <v>18</v>
      </c>
      <c r="AX1" s="1" t="s">
        <v>19</v>
      </c>
      <c r="AY1" s="1" t="s">
        <v>19</v>
      </c>
      <c r="AZ1" s="1" t="s">
        <v>19</v>
      </c>
      <c r="BA1" s="1" t="s">
        <v>19</v>
      </c>
      <c r="BB1" s="1" t="s">
        <v>18</v>
      </c>
      <c r="BC1" s="1" t="s">
        <v>19</v>
      </c>
      <c r="BD1" s="1" t="s">
        <v>19</v>
      </c>
      <c r="BE1" s="1" t="s">
        <v>19</v>
      </c>
      <c r="BF1" s="1" t="s">
        <v>19</v>
      </c>
      <c r="BG1" s="1" t="s">
        <v>18</v>
      </c>
      <c r="BH1" s="1" t="s">
        <v>19</v>
      </c>
      <c r="BI1" s="1" t="s">
        <v>19</v>
      </c>
      <c r="BJ1" s="1" t="s">
        <v>19</v>
      </c>
      <c r="BK1" s="1" t="s">
        <v>19</v>
      </c>
      <c r="BL1" s="1" t="s">
        <v>18</v>
      </c>
      <c r="BM1" s="1" t="s">
        <v>19</v>
      </c>
      <c r="BN1" s="1" t="s">
        <v>19</v>
      </c>
      <c r="BO1" s="1" t="s">
        <v>19</v>
      </c>
      <c r="BP1" s="1" t="s">
        <v>19</v>
      </c>
      <c r="BQ1" s="1" t="s">
        <v>18</v>
      </c>
      <c r="BR1" s="1" t="s">
        <v>19</v>
      </c>
      <c r="BS1" s="1" t="s">
        <v>19</v>
      </c>
      <c r="BT1" s="1" t="s">
        <v>19</v>
      </c>
      <c r="BU1" s="1" t="s">
        <v>19</v>
      </c>
      <c r="BY1" s="1" t="str">
        <f>"CA="&amp;[1]Contexte!$D$5</f>
        <v>CA=LE</v>
      </c>
      <c r="BZ1" s="1" t="str">
        <f>"CA="&amp;[1]Contexte!$D$5</f>
        <v>CA=LE</v>
      </c>
      <c r="CA1" s="1" t="str">
        <f>"CA="&amp;[1]Contexte!$D$5</f>
        <v>CA=LE</v>
      </c>
      <c r="CB1" s="1" t="str">
        <f>"CA="&amp;[1]Contexte!$D$5</f>
        <v>CA=LE</v>
      </c>
      <c r="CC1" s="1" t="str">
        <f>"CA="&amp;[1]Contexte!$D$5</f>
        <v>CA=LE</v>
      </c>
      <c r="CD1" s="1" t="str">
        <f>"CA="&amp;[1]Contexte!$D$5</f>
        <v>CA=LE</v>
      </c>
      <c r="CE1" s="1" t="str">
        <f>"CA="&amp;[1]Contexte!$D$5</f>
        <v>CA=LE</v>
      </c>
      <c r="CF1" s="1" t="str">
        <f>"CA="&amp;[1]Contexte!$D$5</f>
        <v>CA=LE</v>
      </c>
      <c r="CG1" s="1" t="str">
        <f>"CA="&amp;[1]Contexte!$D$5</f>
        <v>CA=LE</v>
      </c>
      <c r="CH1" s="1" t="str">
        <f>"CA="&amp;[1]Contexte!$D$5</f>
        <v>CA=LE</v>
      </c>
      <c r="CI1" s="1" t="str">
        <f>"CA="&amp;[1]Contexte!$D$5</f>
        <v>CA=LE</v>
      </c>
      <c r="CJ1" s="1" t="str">
        <f>"CA="&amp;[1]Contexte!$D$5</f>
        <v>CA=LE</v>
      </c>
      <c r="CM1" s="1" t="s">
        <v>18</v>
      </c>
      <c r="CN1" s="1" t="s">
        <v>18</v>
      </c>
      <c r="CO1" s="1" t="s">
        <v>20</v>
      </c>
      <c r="CP1" s="1" t="s">
        <v>18</v>
      </c>
      <c r="CQ1" s="1" t="s">
        <v>18</v>
      </c>
      <c r="CR1" s="1" t="s">
        <v>20</v>
      </c>
      <c r="CS1" s="1" t="s">
        <v>18</v>
      </c>
      <c r="CT1" s="1" t="s">
        <v>18</v>
      </c>
      <c r="CU1" s="1" t="s">
        <v>20</v>
      </c>
      <c r="CV1" s="1" t="s">
        <v>18</v>
      </c>
      <c r="CW1" s="1" t="s">
        <v>18</v>
      </c>
      <c r="CX1" s="1" t="s">
        <v>20</v>
      </c>
    </row>
    <row r="2" spans="1:102" x14ac:dyDescent="0.3">
      <c r="D2" s="1" t="str">
        <f>"DP="&amp;[1]Contexte!E4</f>
        <v>DP=2017.08</v>
      </c>
      <c r="E2" s="1" t="str">
        <f>"DP="&amp;[1]Contexte!E5</f>
        <v>DP=2018.06</v>
      </c>
      <c r="J2" s="2" t="s">
        <v>22</v>
      </c>
      <c r="K2" s="1" t="s">
        <v>22</v>
      </c>
      <c r="L2" s="1" t="s">
        <v>22</v>
      </c>
      <c r="M2" s="1" t="s">
        <v>22</v>
      </c>
      <c r="N2" s="1" t="s">
        <v>21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21</v>
      </c>
      <c r="T2" s="1" t="s">
        <v>22</v>
      </c>
      <c r="U2" s="1" t="s">
        <v>22</v>
      </c>
      <c r="V2" s="1" t="s">
        <v>22</v>
      </c>
      <c r="W2" s="1" t="s">
        <v>22</v>
      </c>
      <c r="X2" s="1" t="s">
        <v>21</v>
      </c>
      <c r="Y2" s="1" t="s">
        <v>22</v>
      </c>
      <c r="Z2" s="1" t="s">
        <v>22</v>
      </c>
      <c r="AA2" s="1" t="s">
        <v>22</v>
      </c>
      <c r="AB2" s="1" t="s">
        <v>22</v>
      </c>
      <c r="AC2" s="1" t="s">
        <v>21</v>
      </c>
      <c r="AD2" s="1" t="s">
        <v>22</v>
      </c>
      <c r="AE2" s="1" t="s">
        <v>22</v>
      </c>
      <c r="AF2" s="1" t="s">
        <v>22</v>
      </c>
      <c r="AG2" s="1" t="s">
        <v>22</v>
      </c>
      <c r="AH2" s="1" t="s">
        <v>21</v>
      </c>
      <c r="AI2" s="1" t="s">
        <v>22</v>
      </c>
      <c r="AJ2" s="1" t="s">
        <v>22</v>
      </c>
      <c r="AK2" s="1" t="s">
        <v>22</v>
      </c>
      <c r="AL2" s="1" t="s">
        <v>22</v>
      </c>
      <c r="AM2" s="1" t="s">
        <v>21</v>
      </c>
      <c r="AN2" s="1" t="s">
        <v>22</v>
      </c>
      <c r="AO2" s="1" t="s">
        <v>22</v>
      </c>
      <c r="AP2" s="1" t="s">
        <v>22</v>
      </c>
      <c r="AQ2" s="1" t="s">
        <v>22</v>
      </c>
      <c r="AR2" s="1" t="s">
        <v>21</v>
      </c>
      <c r="AS2" s="1" t="s">
        <v>22</v>
      </c>
      <c r="AT2" s="1" t="s">
        <v>22</v>
      </c>
      <c r="AU2" s="1" t="s">
        <v>22</v>
      </c>
      <c r="AV2" s="1" t="s">
        <v>22</v>
      </c>
      <c r="AW2" s="1" t="s">
        <v>21</v>
      </c>
      <c r="AX2" s="1" t="s">
        <v>22</v>
      </c>
      <c r="AY2" s="1" t="s">
        <v>22</v>
      </c>
      <c r="AZ2" s="1" t="s">
        <v>22</v>
      </c>
      <c r="BA2" s="1" t="s">
        <v>22</v>
      </c>
      <c r="BB2" s="1" t="s">
        <v>21</v>
      </c>
      <c r="BC2" s="1" t="s">
        <v>22</v>
      </c>
      <c r="BD2" s="1" t="s">
        <v>22</v>
      </c>
      <c r="BE2" s="1" t="s">
        <v>22</v>
      </c>
      <c r="BF2" s="1" t="s">
        <v>22</v>
      </c>
      <c r="BG2" s="1" t="s">
        <v>21</v>
      </c>
      <c r="BH2" s="1" t="s">
        <v>22</v>
      </c>
      <c r="BI2" s="1" t="s">
        <v>22</v>
      </c>
      <c r="BJ2" s="1" t="s">
        <v>22</v>
      </c>
      <c r="BK2" s="1" t="s">
        <v>22</v>
      </c>
      <c r="BL2" s="1" t="s">
        <v>21</v>
      </c>
      <c r="BM2" s="1" t="s">
        <v>22</v>
      </c>
      <c r="BN2" s="1" t="s">
        <v>22</v>
      </c>
      <c r="BO2" s="1" t="s">
        <v>22</v>
      </c>
      <c r="BP2" s="1" t="s">
        <v>22</v>
      </c>
      <c r="BQ2" s="1" t="s">
        <v>21</v>
      </c>
      <c r="BR2" s="1" t="s">
        <v>22</v>
      </c>
      <c r="BS2" s="1" t="s">
        <v>22</v>
      </c>
      <c r="BT2" s="1" t="s">
        <v>22</v>
      </c>
      <c r="BU2" s="1" t="s">
        <v>22</v>
      </c>
      <c r="BY2" s="1" t="str">
        <f>"DP="&amp;[1]Contexte!$E$5</f>
        <v>DP=2018.06</v>
      </c>
      <c r="BZ2" s="1" t="str">
        <f>"DP="&amp;[1]Contexte!$E$5</f>
        <v>DP=2018.06</v>
      </c>
      <c r="CA2" s="1" t="str">
        <f>"DP="&amp;[1]Contexte!$E$5</f>
        <v>DP=2018.06</v>
      </c>
      <c r="CB2" s="1" t="str">
        <f>"DP="&amp;[1]Contexte!$E$5</f>
        <v>DP=2018.06</v>
      </c>
      <c r="CC2" s="1" t="str">
        <f>"DP="&amp;[1]Contexte!$E$5</f>
        <v>DP=2018.06</v>
      </c>
      <c r="CD2" s="1" t="str">
        <f>"DP="&amp;[1]Contexte!$E$5</f>
        <v>DP=2018.06</v>
      </c>
      <c r="CE2" s="1" t="str">
        <f>"DP="&amp;[1]Contexte!$E$5</f>
        <v>DP=2018.06</v>
      </c>
      <c r="CF2" s="1" t="str">
        <f>"DP="&amp;[1]Contexte!$E$5</f>
        <v>DP=2018.06</v>
      </c>
      <c r="CG2" s="1" t="str">
        <f>"DP="&amp;[1]Contexte!$E$5</f>
        <v>DP=2018.06</v>
      </c>
      <c r="CH2" s="1" t="str">
        <f>"DP="&amp;[1]Contexte!$E$5</f>
        <v>DP=2018.06</v>
      </c>
      <c r="CI2" s="1" t="str">
        <f>"DP="&amp;[1]Contexte!$E$5</f>
        <v>DP=2018.06</v>
      </c>
      <c r="CJ2" s="1" t="str">
        <f>"DP="&amp;[1]Contexte!$E$5</f>
        <v>DP=2018.06</v>
      </c>
      <c r="CM2" s="1" t="s">
        <v>23</v>
      </c>
      <c r="CN2" s="1" t="s">
        <v>24</v>
      </c>
      <c r="CO2" s="1" t="s">
        <v>25</v>
      </c>
      <c r="CP2" s="1" t="s">
        <v>26</v>
      </c>
      <c r="CQ2" s="1" t="s">
        <v>27</v>
      </c>
      <c r="CR2" s="1" t="s">
        <v>28</v>
      </c>
      <c r="CS2" s="1" t="s">
        <v>29</v>
      </c>
      <c r="CT2" s="1" t="s">
        <v>30</v>
      </c>
      <c r="CU2" s="1" t="s">
        <v>31</v>
      </c>
      <c r="CV2" s="1" t="s">
        <v>32</v>
      </c>
      <c r="CW2" s="1" t="s">
        <v>33</v>
      </c>
      <c r="CX2" s="1" t="s">
        <v>34</v>
      </c>
    </row>
    <row r="3" spans="1:102" x14ac:dyDescent="0.3">
      <c r="D3" s="1" t="str">
        <f>"PE="&amp;[1]Contexte!E4</f>
        <v>PE=2017.08</v>
      </c>
      <c r="E3" s="1" t="str">
        <f>"PE="&amp;[1]Contexte!E2</f>
        <v>PE=2018.08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35</v>
      </c>
      <c r="T3" s="1" t="s">
        <v>36</v>
      </c>
      <c r="U3" s="1" t="s">
        <v>37</v>
      </c>
      <c r="V3" s="1" t="s">
        <v>38</v>
      </c>
      <c r="W3" s="1" t="s">
        <v>39</v>
      </c>
      <c r="X3" s="1" t="s">
        <v>35</v>
      </c>
      <c r="Y3" s="1" t="s">
        <v>36</v>
      </c>
      <c r="Z3" s="1" t="s">
        <v>37</v>
      </c>
      <c r="AA3" s="1" t="s">
        <v>38</v>
      </c>
      <c r="AB3" s="1" t="s">
        <v>39</v>
      </c>
      <c r="AC3" s="1" t="s">
        <v>35</v>
      </c>
      <c r="AD3" s="1" t="s">
        <v>36</v>
      </c>
      <c r="AE3" s="1" t="s">
        <v>37</v>
      </c>
      <c r="AF3" s="1" t="s">
        <v>38</v>
      </c>
      <c r="AG3" s="1" t="s">
        <v>39</v>
      </c>
      <c r="AH3" s="1" t="s">
        <v>35</v>
      </c>
      <c r="AI3" s="1" t="s">
        <v>36</v>
      </c>
      <c r="AJ3" s="1" t="s">
        <v>37</v>
      </c>
      <c r="AK3" s="1" t="s">
        <v>38</v>
      </c>
      <c r="AL3" s="1" t="s">
        <v>39</v>
      </c>
      <c r="AM3" s="1" t="s">
        <v>35</v>
      </c>
      <c r="AN3" s="1" t="s">
        <v>36</v>
      </c>
      <c r="AO3" s="1" t="s">
        <v>37</v>
      </c>
      <c r="AP3" s="1" t="s">
        <v>38</v>
      </c>
      <c r="AQ3" s="1" t="s">
        <v>39</v>
      </c>
      <c r="AR3" s="1" t="s">
        <v>35</v>
      </c>
      <c r="AS3" s="1" t="s">
        <v>36</v>
      </c>
      <c r="AT3" s="1" t="s">
        <v>37</v>
      </c>
      <c r="AU3" s="1" t="s">
        <v>38</v>
      </c>
      <c r="AV3" s="1" t="s">
        <v>39</v>
      </c>
      <c r="AW3" s="1" t="s">
        <v>35</v>
      </c>
      <c r="AX3" s="1" t="s">
        <v>36</v>
      </c>
      <c r="AY3" s="1" t="s">
        <v>37</v>
      </c>
      <c r="AZ3" s="1" t="s">
        <v>38</v>
      </c>
      <c r="BA3" s="1" t="s">
        <v>39</v>
      </c>
      <c r="BB3" s="1" t="s">
        <v>35</v>
      </c>
      <c r="BC3" s="1" t="s">
        <v>36</v>
      </c>
      <c r="BD3" s="1" t="s">
        <v>37</v>
      </c>
      <c r="BE3" s="1" t="s">
        <v>38</v>
      </c>
      <c r="BF3" s="1" t="s">
        <v>39</v>
      </c>
      <c r="BG3" s="1" t="s">
        <v>35</v>
      </c>
      <c r="BH3" s="1" t="s">
        <v>36</v>
      </c>
      <c r="BI3" s="1" t="s">
        <v>37</v>
      </c>
      <c r="BJ3" s="1" t="s">
        <v>38</v>
      </c>
      <c r="BK3" s="1" t="s">
        <v>39</v>
      </c>
      <c r="BL3" s="1" t="s">
        <v>35</v>
      </c>
      <c r="BM3" s="1" t="s">
        <v>36</v>
      </c>
      <c r="BN3" s="1" t="s">
        <v>37</v>
      </c>
      <c r="BO3" s="1" t="s">
        <v>38</v>
      </c>
      <c r="BP3" s="1" t="s">
        <v>39</v>
      </c>
      <c r="BQ3" s="1" t="s">
        <v>35</v>
      </c>
      <c r="BR3" s="1" t="s">
        <v>36</v>
      </c>
      <c r="BS3" s="1" t="s">
        <v>37</v>
      </c>
      <c r="BT3" s="1" t="s">
        <v>38</v>
      </c>
      <c r="BU3" s="1" t="s">
        <v>39</v>
      </c>
      <c r="BY3" s="1" t="s">
        <v>40</v>
      </c>
      <c r="BZ3" s="1" t="s">
        <v>41</v>
      </c>
      <c r="CA3" s="1" t="s">
        <v>42</v>
      </c>
      <c r="CB3" s="1" t="s">
        <v>43</v>
      </c>
      <c r="CC3" s="1" t="s">
        <v>44</v>
      </c>
      <c r="CD3" s="1" t="s">
        <v>45</v>
      </c>
      <c r="CE3" s="1" t="s">
        <v>46</v>
      </c>
      <c r="CF3" s="1" t="s">
        <v>35</v>
      </c>
      <c r="CG3" s="1" t="s">
        <v>36</v>
      </c>
      <c r="CH3" s="1" t="s">
        <v>37</v>
      </c>
      <c r="CI3" s="1" t="s">
        <v>38</v>
      </c>
      <c r="CJ3" s="1" t="s">
        <v>39</v>
      </c>
      <c r="CM3" s="1" t="s">
        <v>47</v>
      </c>
      <c r="CN3" s="1" t="s">
        <v>48</v>
      </c>
      <c r="CO3" s="1" t="s">
        <v>49</v>
      </c>
      <c r="CP3" s="1" t="s">
        <v>50</v>
      </c>
      <c r="CQ3" s="1" t="s">
        <v>51</v>
      </c>
      <c r="CR3" s="1" t="s">
        <v>52</v>
      </c>
      <c r="CS3" s="1" t="s">
        <v>53</v>
      </c>
      <c r="CT3" s="1" t="s">
        <v>54</v>
      </c>
      <c r="CU3" s="1" t="s">
        <v>55</v>
      </c>
      <c r="CV3" s="1" t="s">
        <v>56</v>
      </c>
      <c r="CW3" s="1" t="s">
        <v>57</v>
      </c>
      <c r="CX3" s="1" t="s">
        <v>58</v>
      </c>
    </row>
    <row r="4" spans="1:102" x14ac:dyDescent="0.3">
      <c r="D4" s="1" t="s">
        <v>59</v>
      </c>
      <c r="E4" s="1" t="s">
        <v>59</v>
      </c>
      <c r="J4" s="1" t="s">
        <v>59</v>
      </c>
      <c r="K4" s="1" t="s">
        <v>59</v>
      </c>
      <c r="L4" s="1" t="s">
        <v>59</v>
      </c>
      <c r="M4" s="1" t="s">
        <v>59</v>
      </c>
      <c r="N4" s="1" t="s">
        <v>59</v>
      </c>
      <c r="O4" s="1" t="s">
        <v>59</v>
      </c>
      <c r="P4" s="1" t="s">
        <v>59</v>
      </c>
      <c r="Q4" s="1" t="s">
        <v>59</v>
      </c>
      <c r="R4" s="1" t="s">
        <v>59</v>
      </c>
      <c r="S4" s="1" t="s">
        <v>59</v>
      </c>
      <c r="T4" s="1" t="s">
        <v>59</v>
      </c>
      <c r="U4" s="1" t="s">
        <v>59</v>
      </c>
      <c r="V4" s="1" t="s">
        <v>59</v>
      </c>
      <c r="W4" s="1" t="s">
        <v>59</v>
      </c>
      <c r="X4" s="1" t="s">
        <v>59</v>
      </c>
      <c r="Y4" s="1" t="s">
        <v>59</v>
      </c>
      <c r="Z4" s="1" t="s">
        <v>59</v>
      </c>
      <c r="AA4" s="1" t="s">
        <v>59</v>
      </c>
      <c r="AB4" s="1" t="s">
        <v>59</v>
      </c>
      <c r="AC4" s="1" t="s">
        <v>59</v>
      </c>
      <c r="AD4" s="1" t="s">
        <v>59</v>
      </c>
      <c r="AE4" s="1" t="s">
        <v>59</v>
      </c>
      <c r="AF4" s="1" t="s">
        <v>59</v>
      </c>
      <c r="AG4" s="1" t="s">
        <v>59</v>
      </c>
      <c r="AH4" s="1" t="s">
        <v>59</v>
      </c>
      <c r="AI4" s="1" t="s">
        <v>59</v>
      </c>
      <c r="AJ4" s="1" t="s">
        <v>59</v>
      </c>
      <c r="AK4" s="1" t="s">
        <v>59</v>
      </c>
      <c r="AL4" s="1" t="s">
        <v>59</v>
      </c>
      <c r="AM4" s="1" t="s">
        <v>59</v>
      </c>
      <c r="AN4" s="1" t="s">
        <v>59</v>
      </c>
      <c r="AO4" s="1" t="s">
        <v>59</v>
      </c>
      <c r="AP4" s="1" t="s">
        <v>59</v>
      </c>
      <c r="AQ4" s="1" t="s">
        <v>59</v>
      </c>
      <c r="AR4" s="1" t="s">
        <v>59</v>
      </c>
      <c r="AS4" s="1" t="s">
        <v>59</v>
      </c>
      <c r="AT4" s="1" t="s">
        <v>59</v>
      </c>
      <c r="AU4" s="1" t="s">
        <v>59</v>
      </c>
      <c r="AV4" s="1" t="s">
        <v>59</v>
      </c>
      <c r="AW4" s="1" t="s">
        <v>59</v>
      </c>
      <c r="AX4" s="1" t="s">
        <v>59</v>
      </c>
      <c r="AY4" s="1" t="s">
        <v>59</v>
      </c>
      <c r="AZ4" s="1" t="s">
        <v>59</v>
      </c>
      <c r="BA4" s="1" t="s">
        <v>59</v>
      </c>
      <c r="BB4" s="1" t="s">
        <v>59</v>
      </c>
      <c r="BC4" s="1" t="s">
        <v>59</v>
      </c>
      <c r="BD4" s="1" t="s">
        <v>59</v>
      </c>
      <c r="BE4" s="1" t="s">
        <v>59</v>
      </c>
      <c r="BF4" s="1" t="s">
        <v>59</v>
      </c>
      <c r="BG4" s="1" t="s">
        <v>59</v>
      </c>
      <c r="BH4" s="1" t="s">
        <v>59</v>
      </c>
      <c r="BI4" s="1" t="s">
        <v>59</v>
      </c>
      <c r="BJ4" s="1" t="s">
        <v>59</v>
      </c>
      <c r="BK4" s="1" t="s">
        <v>59</v>
      </c>
      <c r="BL4" s="1" t="s">
        <v>59</v>
      </c>
      <c r="BM4" s="1" t="s">
        <v>59</v>
      </c>
      <c r="BN4" s="1" t="s">
        <v>59</v>
      </c>
      <c r="BO4" s="1" t="s">
        <v>59</v>
      </c>
      <c r="BP4" s="1" t="s">
        <v>59</v>
      </c>
      <c r="BQ4" s="1" t="s">
        <v>59</v>
      </c>
      <c r="BR4" s="1" t="s">
        <v>59</v>
      </c>
      <c r="BS4" s="1" t="s">
        <v>59</v>
      </c>
      <c r="BT4" s="1" t="s">
        <v>59</v>
      </c>
      <c r="BU4" s="1" t="s">
        <v>59</v>
      </c>
      <c r="BY4" s="1" t="s">
        <v>59</v>
      </c>
      <c r="BZ4" s="1" t="s">
        <v>59</v>
      </c>
      <c r="CA4" s="1" t="s">
        <v>59</v>
      </c>
      <c r="CB4" s="1" t="s">
        <v>59</v>
      </c>
      <c r="CC4" s="1" t="s">
        <v>59</v>
      </c>
      <c r="CD4" s="1" t="s">
        <v>59</v>
      </c>
      <c r="CE4" s="1" t="s">
        <v>59</v>
      </c>
      <c r="CF4" s="1" t="s">
        <v>59</v>
      </c>
      <c r="CG4" s="1" t="s">
        <v>59</v>
      </c>
      <c r="CH4" s="1" t="s">
        <v>59</v>
      </c>
      <c r="CI4" s="1" t="s">
        <v>59</v>
      </c>
      <c r="CJ4" s="1" t="s">
        <v>59</v>
      </c>
      <c r="CM4" s="1" t="s">
        <v>59</v>
      </c>
      <c r="CN4" s="1" t="s">
        <v>59</v>
      </c>
      <c r="CO4" s="1" t="s">
        <v>59</v>
      </c>
      <c r="CP4" s="1" t="s">
        <v>59</v>
      </c>
      <c r="CQ4" s="1" t="s">
        <v>59</v>
      </c>
      <c r="CR4" s="1" t="s">
        <v>59</v>
      </c>
      <c r="CS4" s="1" t="s">
        <v>59</v>
      </c>
      <c r="CT4" s="1" t="s">
        <v>59</v>
      </c>
      <c r="CU4" s="1" t="s">
        <v>59</v>
      </c>
      <c r="CV4" s="1" t="s">
        <v>59</v>
      </c>
      <c r="CW4" s="1" t="s">
        <v>59</v>
      </c>
      <c r="CX4" s="1" t="s">
        <v>59</v>
      </c>
    </row>
    <row r="5" spans="1:102" x14ac:dyDescent="0.3">
      <c r="D5" s="1" t="s">
        <v>60</v>
      </c>
      <c r="E5" s="1" t="s">
        <v>60</v>
      </c>
      <c r="J5" s="1" t="s">
        <v>60</v>
      </c>
      <c r="K5" s="1" t="s">
        <v>60</v>
      </c>
      <c r="L5" s="1" t="s">
        <v>60</v>
      </c>
      <c r="M5" s="1" t="s">
        <v>60</v>
      </c>
      <c r="N5" s="1" t="s">
        <v>60</v>
      </c>
      <c r="O5" s="1" t="s">
        <v>60</v>
      </c>
      <c r="P5" s="1" t="s">
        <v>60</v>
      </c>
      <c r="Q5" s="1" t="s">
        <v>60</v>
      </c>
      <c r="R5" s="1" t="s">
        <v>60</v>
      </c>
      <c r="S5" s="1" t="s">
        <v>60</v>
      </c>
      <c r="T5" s="1" t="s">
        <v>60</v>
      </c>
      <c r="U5" s="1" t="s">
        <v>60</v>
      </c>
      <c r="V5" s="1" t="s">
        <v>60</v>
      </c>
      <c r="W5" s="1" t="s">
        <v>60</v>
      </c>
      <c r="X5" s="1" t="s">
        <v>60</v>
      </c>
      <c r="Y5" s="1" t="s">
        <v>60</v>
      </c>
      <c r="Z5" s="1" t="s">
        <v>60</v>
      </c>
      <c r="AA5" s="1" t="s">
        <v>60</v>
      </c>
      <c r="AB5" s="1" t="s">
        <v>60</v>
      </c>
      <c r="AC5" s="1" t="s">
        <v>60</v>
      </c>
      <c r="AD5" s="1" t="s">
        <v>60</v>
      </c>
      <c r="AE5" s="1" t="s">
        <v>60</v>
      </c>
      <c r="AF5" s="1" t="s">
        <v>60</v>
      </c>
      <c r="AG5" s="1" t="s">
        <v>60</v>
      </c>
      <c r="AH5" s="1" t="s">
        <v>60</v>
      </c>
      <c r="AI5" s="1" t="s">
        <v>60</v>
      </c>
      <c r="AJ5" s="1" t="s">
        <v>60</v>
      </c>
      <c r="AK5" s="1" t="s">
        <v>60</v>
      </c>
      <c r="AL5" s="1" t="s">
        <v>60</v>
      </c>
      <c r="AM5" s="1" t="s">
        <v>60</v>
      </c>
      <c r="AN5" s="1" t="s">
        <v>60</v>
      </c>
      <c r="AO5" s="1" t="s">
        <v>60</v>
      </c>
      <c r="AP5" s="1" t="s">
        <v>60</v>
      </c>
      <c r="AQ5" s="1" t="s">
        <v>60</v>
      </c>
      <c r="AR5" s="1" t="s">
        <v>60</v>
      </c>
      <c r="AS5" s="1" t="s">
        <v>60</v>
      </c>
      <c r="AT5" s="1" t="s">
        <v>60</v>
      </c>
      <c r="AU5" s="1" t="s">
        <v>60</v>
      </c>
      <c r="AV5" s="1" t="s">
        <v>60</v>
      </c>
      <c r="AW5" s="1" t="s">
        <v>60</v>
      </c>
      <c r="AX5" s="1" t="s">
        <v>60</v>
      </c>
      <c r="AY5" s="1" t="s">
        <v>60</v>
      </c>
      <c r="AZ5" s="1" t="s">
        <v>60</v>
      </c>
      <c r="BA5" s="1" t="s">
        <v>60</v>
      </c>
      <c r="BB5" s="1" t="s">
        <v>60</v>
      </c>
      <c r="BC5" s="1" t="s">
        <v>60</v>
      </c>
      <c r="BD5" s="1" t="s">
        <v>60</v>
      </c>
      <c r="BE5" s="1" t="s">
        <v>60</v>
      </c>
      <c r="BF5" s="1" t="s">
        <v>60</v>
      </c>
      <c r="BG5" s="1" t="s">
        <v>60</v>
      </c>
      <c r="BH5" s="1" t="s">
        <v>60</v>
      </c>
      <c r="BI5" s="1" t="s">
        <v>60</v>
      </c>
      <c r="BJ5" s="1" t="s">
        <v>60</v>
      </c>
      <c r="BK5" s="1" t="s">
        <v>60</v>
      </c>
      <c r="BL5" s="1" t="s">
        <v>60</v>
      </c>
      <c r="BM5" s="1" t="s">
        <v>60</v>
      </c>
      <c r="BN5" s="1" t="s">
        <v>60</v>
      </c>
      <c r="BO5" s="1" t="s">
        <v>60</v>
      </c>
      <c r="BP5" s="1" t="s">
        <v>60</v>
      </c>
      <c r="BQ5" s="1" t="s">
        <v>60</v>
      </c>
      <c r="BR5" s="1" t="s">
        <v>60</v>
      </c>
      <c r="BS5" s="1" t="s">
        <v>60</v>
      </c>
      <c r="BT5" s="1" t="s">
        <v>60</v>
      </c>
      <c r="BU5" s="1" t="s">
        <v>60</v>
      </c>
      <c r="BY5" s="1" t="s">
        <v>60</v>
      </c>
      <c r="BZ5" s="1" t="s">
        <v>60</v>
      </c>
      <c r="CA5" s="1" t="s">
        <v>60</v>
      </c>
      <c r="CB5" s="1" t="s">
        <v>60</v>
      </c>
      <c r="CC5" s="1" t="s">
        <v>60</v>
      </c>
      <c r="CD5" s="1" t="s">
        <v>60</v>
      </c>
      <c r="CE5" s="1" t="s">
        <v>60</v>
      </c>
      <c r="CF5" s="1" t="s">
        <v>60</v>
      </c>
      <c r="CG5" s="1" t="s">
        <v>60</v>
      </c>
      <c r="CH5" s="1" t="s">
        <v>60</v>
      </c>
      <c r="CI5" s="1" t="s">
        <v>60</v>
      </c>
      <c r="CJ5" s="1" t="s">
        <v>60</v>
      </c>
      <c r="CM5" s="1" t="s">
        <v>60</v>
      </c>
      <c r="CN5" s="1" t="s">
        <v>60</v>
      </c>
      <c r="CO5" s="1" t="s">
        <v>60</v>
      </c>
      <c r="CP5" s="1" t="s">
        <v>60</v>
      </c>
      <c r="CQ5" s="1" t="s">
        <v>60</v>
      </c>
      <c r="CR5" s="1" t="s">
        <v>60</v>
      </c>
      <c r="CS5" s="1" t="s">
        <v>60</v>
      </c>
      <c r="CT5" s="1" t="s">
        <v>60</v>
      </c>
      <c r="CU5" s="1" t="s">
        <v>60</v>
      </c>
      <c r="CV5" s="1" t="s">
        <v>60</v>
      </c>
      <c r="CW5" s="1" t="s">
        <v>60</v>
      </c>
      <c r="CX5" s="1" t="s">
        <v>60</v>
      </c>
    </row>
    <row r="6" spans="1:102" x14ac:dyDescent="0.3">
      <c r="D6" s="1" t="s">
        <v>61</v>
      </c>
      <c r="E6" s="1" t="s">
        <v>61</v>
      </c>
      <c r="J6" s="1" t="s">
        <v>61</v>
      </c>
      <c r="K6" s="1" t="s">
        <v>61</v>
      </c>
      <c r="L6" s="1" t="s">
        <v>61</v>
      </c>
      <c r="M6" s="1" t="s">
        <v>61</v>
      </c>
      <c r="N6" s="1" t="s">
        <v>61</v>
      </c>
      <c r="O6" s="1" t="s">
        <v>61</v>
      </c>
      <c r="P6" s="1" t="s">
        <v>61</v>
      </c>
      <c r="Q6" s="1" t="s">
        <v>61</v>
      </c>
      <c r="R6" s="1" t="s">
        <v>61</v>
      </c>
      <c r="S6" s="1" t="s">
        <v>61</v>
      </c>
      <c r="T6" s="1" t="s">
        <v>61</v>
      </c>
      <c r="U6" s="1" t="s">
        <v>61</v>
      </c>
      <c r="V6" s="1" t="s">
        <v>61</v>
      </c>
      <c r="W6" s="1" t="s">
        <v>61</v>
      </c>
      <c r="X6" s="1" t="s">
        <v>61</v>
      </c>
      <c r="Y6" s="1" t="s">
        <v>61</v>
      </c>
      <c r="Z6" s="1" t="s">
        <v>61</v>
      </c>
      <c r="AA6" s="1" t="s">
        <v>61</v>
      </c>
      <c r="AB6" s="1" t="s">
        <v>61</v>
      </c>
      <c r="AC6" s="1" t="s">
        <v>61</v>
      </c>
      <c r="AD6" s="1" t="s">
        <v>61</v>
      </c>
      <c r="AE6" s="1" t="s">
        <v>61</v>
      </c>
      <c r="AF6" s="1" t="s">
        <v>61</v>
      </c>
      <c r="AG6" s="1" t="s">
        <v>61</v>
      </c>
      <c r="AH6" s="1" t="s">
        <v>61</v>
      </c>
      <c r="AI6" s="1" t="s">
        <v>61</v>
      </c>
      <c r="AJ6" s="1" t="s">
        <v>61</v>
      </c>
      <c r="AK6" s="1" t="s">
        <v>61</v>
      </c>
      <c r="AL6" s="1" t="s">
        <v>61</v>
      </c>
      <c r="AM6" s="1" t="s">
        <v>61</v>
      </c>
      <c r="AN6" s="1" t="s">
        <v>61</v>
      </c>
      <c r="AO6" s="1" t="s">
        <v>61</v>
      </c>
      <c r="AP6" s="1" t="s">
        <v>61</v>
      </c>
      <c r="AQ6" s="1" t="s">
        <v>61</v>
      </c>
      <c r="AR6" s="1" t="s">
        <v>61</v>
      </c>
      <c r="AS6" s="1" t="s">
        <v>61</v>
      </c>
      <c r="AT6" s="1" t="s">
        <v>61</v>
      </c>
      <c r="AU6" s="1" t="s">
        <v>61</v>
      </c>
      <c r="AV6" s="1" t="s">
        <v>61</v>
      </c>
      <c r="AW6" s="1" t="s">
        <v>61</v>
      </c>
      <c r="AX6" s="1" t="s">
        <v>61</v>
      </c>
      <c r="AY6" s="1" t="s">
        <v>61</v>
      </c>
      <c r="AZ6" s="1" t="s">
        <v>61</v>
      </c>
      <c r="BA6" s="1" t="s">
        <v>61</v>
      </c>
      <c r="BB6" s="1" t="s">
        <v>61</v>
      </c>
      <c r="BC6" s="1" t="s">
        <v>61</v>
      </c>
      <c r="BD6" s="1" t="s">
        <v>61</v>
      </c>
      <c r="BE6" s="1" t="s">
        <v>61</v>
      </c>
      <c r="BF6" s="1" t="s">
        <v>61</v>
      </c>
      <c r="BG6" s="1" t="s">
        <v>61</v>
      </c>
      <c r="BH6" s="1" t="s">
        <v>61</v>
      </c>
      <c r="BI6" s="1" t="s">
        <v>61</v>
      </c>
      <c r="BJ6" s="1" t="s">
        <v>61</v>
      </c>
      <c r="BK6" s="1" t="s">
        <v>61</v>
      </c>
      <c r="BL6" s="1" t="s">
        <v>61</v>
      </c>
      <c r="BM6" s="1" t="s">
        <v>61</v>
      </c>
      <c r="BN6" s="1" t="s">
        <v>61</v>
      </c>
      <c r="BO6" s="1" t="s">
        <v>61</v>
      </c>
      <c r="BP6" s="1" t="s">
        <v>61</v>
      </c>
      <c r="BQ6" s="1" t="s">
        <v>61</v>
      </c>
      <c r="BR6" s="1" t="s">
        <v>61</v>
      </c>
      <c r="BS6" s="1" t="s">
        <v>61</v>
      </c>
      <c r="BT6" s="1" t="s">
        <v>61</v>
      </c>
      <c r="BU6" s="1" t="s">
        <v>61</v>
      </c>
      <c r="BY6" s="1" t="s">
        <v>61</v>
      </c>
      <c r="BZ6" s="1" t="s">
        <v>61</v>
      </c>
      <c r="CA6" s="1" t="s">
        <v>61</v>
      </c>
      <c r="CB6" s="1" t="s">
        <v>61</v>
      </c>
      <c r="CC6" s="1" t="s">
        <v>61</v>
      </c>
      <c r="CD6" s="1" t="s">
        <v>61</v>
      </c>
      <c r="CE6" s="1" t="s">
        <v>61</v>
      </c>
      <c r="CF6" s="1" t="s">
        <v>61</v>
      </c>
      <c r="CG6" s="1" t="s">
        <v>61</v>
      </c>
      <c r="CH6" s="1" t="s">
        <v>61</v>
      </c>
      <c r="CI6" s="1" t="s">
        <v>61</v>
      </c>
      <c r="CJ6" s="1" t="s">
        <v>61</v>
      </c>
      <c r="CM6" s="1" t="s">
        <v>61</v>
      </c>
      <c r="CN6" s="1" t="s">
        <v>61</v>
      </c>
      <c r="CO6" s="1" t="s">
        <v>61</v>
      </c>
      <c r="CP6" s="1" t="s">
        <v>61</v>
      </c>
      <c r="CQ6" s="1" t="s">
        <v>61</v>
      </c>
      <c r="CR6" s="1" t="s">
        <v>61</v>
      </c>
      <c r="CS6" s="1" t="s">
        <v>61</v>
      </c>
      <c r="CT6" s="1" t="s">
        <v>61</v>
      </c>
      <c r="CU6" s="1" t="s">
        <v>61</v>
      </c>
      <c r="CV6" s="1" t="s">
        <v>61</v>
      </c>
      <c r="CW6" s="1" t="s">
        <v>61</v>
      </c>
      <c r="CX6" s="1" t="s">
        <v>61</v>
      </c>
    </row>
    <row r="7" spans="1:102" x14ac:dyDescent="0.3">
      <c r="D7" s="1" t="s">
        <v>62</v>
      </c>
      <c r="E7" s="1" t="s">
        <v>62</v>
      </c>
      <c r="J7" s="1" t="s">
        <v>63</v>
      </c>
      <c r="K7" s="1" t="s">
        <v>63</v>
      </c>
      <c r="L7" s="1" t="s">
        <v>63</v>
      </c>
      <c r="M7" s="1" t="s">
        <v>63</v>
      </c>
      <c r="N7" s="1" t="s">
        <v>62</v>
      </c>
      <c r="O7" s="1" t="s">
        <v>63</v>
      </c>
      <c r="P7" s="1" t="s">
        <v>63</v>
      </c>
      <c r="Q7" s="1" t="s">
        <v>63</v>
      </c>
      <c r="R7" s="1" t="s">
        <v>63</v>
      </c>
      <c r="S7" s="1" t="s">
        <v>62</v>
      </c>
      <c r="T7" s="1" t="s">
        <v>63</v>
      </c>
      <c r="U7" s="1" t="s">
        <v>63</v>
      </c>
      <c r="V7" s="1" t="s">
        <v>63</v>
      </c>
      <c r="W7" s="1" t="s">
        <v>63</v>
      </c>
      <c r="X7" s="1" t="s">
        <v>62</v>
      </c>
      <c r="Y7" s="1" t="s">
        <v>63</v>
      </c>
      <c r="Z7" s="1" t="s">
        <v>63</v>
      </c>
      <c r="AA7" s="1" t="s">
        <v>63</v>
      </c>
      <c r="AB7" s="1" t="s">
        <v>63</v>
      </c>
      <c r="AC7" s="1" t="s">
        <v>62</v>
      </c>
      <c r="AD7" s="1" t="s">
        <v>63</v>
      </c>
      <c r="AE7" s="1" t="s">
        <v>63</v>
      </c>
      <c r="AF7" s="1" t="s">
        <v>63</v>
      </c>
      <c r="AG7" s="1" t="s">
        <v>63</v>
      </c>
      <c r="AH7" s="1" t="s">
        <v>62</v>
      </c>
      <c r="AI7" s="1" t="s">
        <v>63</v>
      </c>
      <c r="AJ7" s="1" t="s">
        <v>63</v>
      </c>
      <c r="AK7" s="1" t="s">
        <v>63</v>
      </c>
      <c r="AL7" s="1" t="s">
        <v>63</v>
      </c>
      <c r="AM7" s="1" t="s">
        <v>62</v>
      </c>
      <c r="AN7" s="1" t="s">
        <v>63</v>
      </c>
      <c r="AO7" s="1" t="s">
        <v>63</v>
      </c>
      <c r="AP7" s="1" t="s">
        <v>63</v>
      </c>
      <c r="AQ7" s="1" t="s">
        <v>63</v>
      </c>
      <c r="AR7" s="1" t="s">
        <v>62</v>
      </c>
      <c r="AS7" s="1" t="s">
        <v>63</v>
      </c>
      <c r="AT7" s="1" t="s">
        <v>63</v>
      </c>
      <c r="AU7" s="1" t="s">
        <v>63</v>
      </c>
      <c r="AV7" s="1" t="s">
        <v>63</v>
      </c>
      <c r="AW7" s="1" t="s">
        <v>62</v>
      </c>
      <c r="AX7" s="1" t="s">
        <v>63</v>
      </c>
      <c r="AY7" s="1" t="s">
        <v>63</v>
      </c>
      <c r="AZ7" s="1" t="s">
        <v>63</v>
      </c>
      <c r="BA7" s="1" t="s">
        <v>63</v>
      </c>
      <c r="BB7" s="1" t="s">
        <v>62</v>
      </c>
      <c r="BC7" s="1" t="s">
        <v>63</v>
      </c>
      <c r="BD7" s="1" t="s">
        <v>63</v>
      </c>
      <c r="BE7" s="1" t="s">
        <v>63</v>
      </c>
      <c r="BF7" s="1" t="s">
        <v>63</v>
      </c>
      <c r="BG7" s="1" t="s">
        <v>62</v>
      </c>
      <c r="BH7" s="1" t="s">
        <v>63</v>
      </c>
      <c r="BI7" s="1" t="s">
        <v>63</v>
      </c>
      <c r="BJ7" s="1" t="s">
        <v>63</v>
      </c>
      <c r="BK7" s="1" t="s">
        <v>63</v>
      </c>
      <c r="BL7" s="1" t="s">
        <v>62</v>
      </c>
      <c r="BM7" s="1" t="s">
        <v>63</v>
      </c>
      <c r="BN7" s="1" t="s">
        <v>63</v>
      </c>
      <c r="BO7" s="1" t="s">
        <v>63</v>
      </c>
      <c r="BP7" s="1" t="s">
        <v>63</v>
      </c>
      <c r="BQ7" s="1" t="s">
        <v>62</v>
      </c>
      <c r="BR7" s="1" t="s">
        <v>63</v>
      </c>
      <c r="BS7" s="1" t="s">
        <v>63</v>
      </c>
      <c r="BT7" s="1" t="s">
        <v>63</v>
      </c>
      <c r="BU7" s="1" t="s">
        <v>63</v>
      </c>
      <c r="BY7" s="1" t="s">
        <v>63</v>
      </c>
      <c r="BZ7" s="1" t="s">
        <v>63</v>
      </c>
      <c r="CA7" s="1" t="s">
        <v>63</v>
      </c>
      <c r="CB7" s="1" t="s">
        <v>63</v>
      </c>
      <c r="CC7" s="1" t="s">
        <v>63</v>
      </c>
      <c r="CD7" s="1" t="s">
        <v>63</v>
      </c>
      <c r="CE7" s="1" t="s">
        <v>63</v>
      </c>
      <c r="CF7" s="1" t="s">
        <v>63</v>
      </c>
      <c r="CG7" s="1" t="s">
        <v>63</v>
      </c>
      <c r="CH7" s="1" t="s">
        <v>63</v>
      </c>
      <c r="CI7" s="1" t="s">
        <v>63</v>
      </c>
      <c r="CJ7" s="1" t="s">
        <v>63</v>
      </c>
      <c r="CM7" s="1" t="s">
        <v>62</v>
      </c>
      <c r="CN7" s="1" t="s">
        <v>62</v>
      </c>
      <c r="CO7" s="1" t="s">
        <v>62</v>
      </c>
      <c r="CP7" s="1" t="s">
        <v>62</v>
      </c>
      <c r="CQ7" s="1" t="s">
        <v>62</v>
      </c>
      <c r="CR7" s="1" t="s">
        <v>62</v>
      </c>
      <c r="CS7" s="1" t="s">
        <v>62</v>
      </c>
      <c r="CT7" s="1" t="s">
        <v>62</v>
      </c>
      <c r="CU7" s="1" t="s">
        <v>62</v>
      </c>
      <c r="CV7" s="1" t="s">
        <v>62</v>
      </c>
      <c r="CW7" s="1" t="s">
        <v>62</v>
      </c>
      <c r="CX7" s="1" t="s">
        <v>62</v>
      </c>
    </row>
    <row r="8" spans="1:102" x14ac:dyDescent="0.3">
      <c r="D8" s="1" t="s">
        <v>64</v>
      </c>
      <c r="E8" s="1" t="s">
        <v>64</v>
      </c>
      <c r="J8" s="1" t="s">
        <v>64</v>
      </c>
      <c r="K8" s="1" t="s">
        <v>64</v>
      </c>
      <c r="L8" s="1" t="s">
        <v>64</v>
      </c>
      <c r="M8" s="1" t="s">
        <v>64</v>
      </c>
      <c r="N8" s="1" t="s">
        <v>64</v>
      </c>
      <c r="O8" s="1" t="s">
        <v>64</v>
      </c>
      <c r="P8" s="1" t="s">
        <v>64</v>
      </c>
      <c r="Q8" s="1" t="s">
        <v>64</v>
      </c>
      <c r="R8" s="1" t="s">
        <v>64</v>
      </c>
      <c r="S8" s="1" t="s">
        <v>64</v>
      </c>
      <c r="T8" s="1" t="s">
        <v>64</v>
      </c>
      <c r="U8" s="1" t="s">
        <v>64</v>
      </c>
      <c r="V8" s="1" t="s">
        <v>64</v>
      </c>
      <c r="W8" s="1" t="s">
        <v>64</v>
      </c>
      <c r="X8" s="1" t="s">
        <v>64</v>
      </c>
      <c r="Y8" s="1" t="s">
        <v>64</v>
      </c>
      <c r="Z8" s="1" t="s">
        <v>64</v>
      </c>
      <c r="AA8" s="1" t="s">
        <v>64</v>
      </c>
      <c r="AB8" s="1" t="s">
        <v>64</v>
      </c>
      <c r="AC8" s="1" t="s">
        <v>64</v>
      </c>
      <c r="AD8" s="1" t="s">
        <v>64</v>
      </c>
      <c r="AE8" s="1" t="s">
        <v>64</v>
      </c>
      <c r="AF8" s="1" t="s">
        <v>64</v>
      </c>
      <c r="AG8" s="1" t="s">
        <v>64</v>
      </c>
      <c r="AH8" s="1" t="s">
        <v>64</v>
      </c>
      <c r="AI8" s="1" t="s">
        <v>64</v>
      </c>
      <c r="AJ8" s="1" t="s">
        <v>64</v>
      </c>
      <c r="AK8" s="1" t="s">
        <v>64</v>
      </c>
      <c r="AL8" s="1" t="s">
        <v>64</v>
      </c>
      <c r="AM8" s="1" t="s">
        <v>64</v>
      </c>
      <c r="AN8" s="1" t="s">
        <v>64</v>
      </c>
      <c r="AO8" s="1" t="s">
        <v>64</v>
      </c>
      <c r="AP8" s="1" t="s">
        <v>64</v>
      </c>
      <c r="AQ8" s="1" t="s">
        <v>64</v>
      </c>
      <c r="AR8" s="1" t="s">
        <v>64</v>
      </c>
      <c r="AS8" s="1" t="s">
        <v>64</v>
      </c>
      <c r="AT8" s="1" t="s">
        <v>64</v>
      </c>
      <c r="AU8" s="1" t="s">
        <v>64</v>
      </c>
      <c r="AV8" s="1" t="s">
        <v>64</v>
      </c>
      <c r="AW8" s="1" t="s">
        <v>64</v>
      </c>
      <c r="AX8" s="1" t="s">
        <v>64</v>
      </c>
      <c r="AY8" s="1" t="s">
        <v>64</v>
      </c>
      <c r="AZ8" s="1" t="s">
        <v>64</v>
      </c>
      <c r="BA8" s="1" t="s">
        <v>64</v>
      </c>
      <c r="BB8" s="1" t="s">
        <v>64</v>
      </c>
      <c r="BC8" s="1" t="s">
        <v>64</v>
      </c>
      <c r="BD8" s="1" t="s">
        <v>64</v>
      </c>
      <c r="BE8" s="1" t="s">
        <v>64</v>
      </c>
      <c r="BF8" s="1" t="s">
        <v>64</v>
      </c>
      <c r="BG8" s="1" t="s">
        <v>64</v>
      </c>
      <c r="BH8" s="1" t="s">
        <v>64</v>
      </c>
      <c r="BI8" s="1" t="s">
        <v>64</v>
      </c>
      <c r="BJ8" s="1" t="s">
        <v>64</v>
      </c>
      <c r="BK8" s="1" t="s">
        <v>64</v>
      </c>
      <c r="BL8" s="1" t="s">
        <v>64</v>
      </c>
      <c r="BM8" s="1" t="s">
        <v>64</v>
      </c>
      <c r="BN8" s="1" t="s">
        <v>64</v>
      </c>
      <c r="BO8" s="1" t="s">
        <v>64</v>
      </c>
      <c r="BP8" s="1" t="s">
        <v>64</v>
      </c>
      <c r="BQ8" s="1" t="s">
        <v>64</v>
      </c>
      <c r="BR8" s="1" t="s">
        <v>64</v>
      </c>
      <c r="BS8" s="1" t="s">
        <v>64</v>
      </c>
      <c r="BT8" s="1" t="s">
        <v>64</v>
      </c>
      <c r="BU8" s="1" t="s">
        <v>64</v>
      </c>
      <c r="BY8" s="1" t="s">
        <v>64</v>
      </c>
      <c r="BZ8" s="1" t="s">
        <v>64</v>
      </c>
      <c r="CA8" s="1" t="s">
        <v>64</v>
      </c>
      <c r="CB8" s="1" t="s">
        <v>64</v>
      </c>
      <c r="CC8" s="1" t="s">
        <v>64</v>
      </c>
      <c r="CD8" s="1" t="s">
        <v>64</v>
      </c>
      <c r="CE8" s="1" t="s">
        <v>64</v>
      </c>
      <c r="CF8" s="1" t="s">
        <v>64</v>
      </c>
      <c r="CG8" s="1" t="s">
        <v>64</v>
      </c>
      <c r="CH8" s="1" t="s">
        <v>64</v>
      </c>
      <c r="CI8" s="1" t="s">
        <v>64</v>
      </c>
      <c r="CJ8" s="1" t="s">
        <v>64</v>
      </c>
      <c r="CM8" s="1" t="s">
        <v>64</v>
      </c>
      <c r="CN8" s="1" t="s">
        <v>64</v>
      </c>
      <c r="CO8" s="1" t="s">
        <v>64</v>
      </c>
      <c r="CP8" s="1" t="s">
        <v>64</v>
      </c>
      <c r="CQ8" s="1" t="s">
        <v>64</v>
      </c>
      <c r="CR8" s="1" t="s">
        <v>64</v>
      </c>
      <c r="CS8" s="1" t="s">
        <v>64</v>
      </c>
      <c r="CT8" s="1" t="s">
        <v>64</v>
      </c>
      <c r="CU8" s="1" t="s">
        <v>64</v>
      </c>
      <c r="CV8" s="1" t="s">
        <v>64</v>
      </c>
      <c r="CW8" s="1" t="s">
        <v>64</v>
      </c>
      <c r="CX8" s="1" t="s">
        <v>64</v>
      </c>
    </row>
    <row r="9" spans="1:102" x14ac:dyDescent="0.3">
      <c r="D9" s="1" t="s">
        <v>65</v>
      </c>
      <c r="E9" s="1" t="s">
        <v>65</v>
      </c>
      <c r="J9" s="1" t="s">
        <v>65</v>
      </c>
      <c r="K9" s="1" t="s">
        <v>65</v>
      </c>
      <c r="L9" s="1" t="s">
        <v>65</v>
      </c>
      <c r="M9" s="1" t="s">
        <v>65</v>
      </c>
      <c r="N9" s="1" t="s">
        <v>65</v>
      </c>
      <c r="O9" s="1" t="s">
        <v>65</v>
      </c>
      <c r="P9" s="1" t="s">
        <v>65</v>
      </c>
      <c r="Q9" s="1" t="s">
        <v>65</v>
      </c>
      <c r="R9" s="1" t="s">
        <v>65</v>
      </c>
      <c r="S9" s="1" t="s">
        <v>65</v>
      </c>
      <c r="T9" s="1" t="s">
        <v>65</v>
      </c>
      <c r="U9" s="1" t="s">
        <v>65</v>
      </c>
      <c r="V9" s="1" t="s">
        <v>65</v>
      </c>
      <c r="W9" s="1" t="s">
        <v>65</v>
      </c>
      <c r="X9" s="1" t="s">
        <v>65</v>
      </c>
      <c r="Y9" s="1" t="s">
        <v>65</v>
      </c>
      <c r="Z9" s="1" t="s">
        <v>65</v>
      </c>
      <c r="AA9" s="1" t="s">
        <v>65</v>
      </c>
      <c r="AB9" s="1" t="s">
        <v>65</v>
      </c>
      <c r="AC9" s="1" t="s">
        <v>65</v>
      </c>
      <c r="AD9" s="1" t="s">
        <v>65</v>
      </c>
      <c r="AE9" s="1" t="s">
        <v>65</v>
      </c>
      <c r="AF9" s="1" t="s">
        <v>65</v>
      </c>
      <c r="AG9" s="1" t="s">
        <v>65</v>
      </c>
      <c r="AH9" s="1" t="s">
        <v>65</v>
      </c>
      <c r="AI9" s="1" t="s">
        <v>65</v>
      </c>
      <c r="AJ9" s="1" t="s">
        <v>65</v>
      </c>
      <c r="AK9" s="1" t="s">
        <v>65</v>
      </c>
      <c r="AL9" s="1" t="s">
        <v>65</v>
      </c>
      <c r="AM9" s="1" t="s">
        <v>65</v>
      </c>
      <c r="AN9" s="1" t="s">
        <v>65</v>
      </c>
      <c r="AO9" s="1" t="s">
        <v>65</v>
      </c>
      <c r="AP9" s="1" t="s">
        <v>65</v>
      </c>
      <c r="AQ9" s="1" t="s">
        <v>65</v>
      </c>
      <c r="AR9" s="1" t="s">
        <v>65</v>
      </c>
      <c r="AS9" s="1" t="s">
        <v>65</v>
      </c>
      <c r="AT9" s="1" t="s">
        <v>65</v>
      </c>
      <c r="AU9" s="1" t="s">
        <v>65</v>
      </c>
      <c r="AV9" s="1" t="s">
        <v>65</v>
      </c>
      <c r="AW9" s="1" t="s">
        <v>65</v>
      </c>
      <c r="AX9" s="1" t="s">
        <v>65</v>
      </c>
      <c r="AY9" s="1" t="s">
        <v>65</v>
      </c>
      <c r="AZ9" s="1" t="s">
        <v>65</v>
      </c>
      <c r="BA9" s="1" t="s">
        <v>65</v>
      </c>
      <c r="BB9" s="1" t="s">
        <v>65</v>
      </c>
      <c r="BC9" s="1" t="s">
        <v>65</v>
      </c>
      <c r="BD9" s="1" t="s">
        <v>65</v>
      </c>
      <c r="BE9" s="1" t="s">
        <v>65</v>
      </c>
      <c r="BF9" s="1" t="s">
        <v>65</v>
      </c>
      <c r="BG9" s="1" t="s">
        <v>65</v>
      </c>
      <c r="BH9" s="1" t="s">
        <v>65</v>
      </c>
      <c r="BI9" s="1" t="s">
        <v>65</v>
      </c>
      <c r="BJ9" s="1" t="s">
        <v>65</v>
      </c>
      <c r="BK9" s="1" t="s">
        <v>65</v>
      </c>
      <c r="BL9" s="1" t="s">
        <v>65</v>
      </c>
      <c r="BM9" s="1" t="s">
        <v>65</v>
      </c>
      <c r="BN9" s="1" t="s">
        <v>65</v>
      </c>
      <c r="BO9" s="1" t="s">
        <v>65</v>
      </c>
      <c r="BP9" s="1" t="s">
        <v>65</v>
      </c>
      <c r="BQ9" s="1" t="s">
        <v>65</v>
      </c>
      <c r="BR9" s="1" t="s">
        <v>65</v>
      </c>
      <c r="BS9" s="1" t="s">
        <v>65</v>
      </c>
      <c r="BT9" s="1" t="s">
        <v>65</v>
      </c>
      <c r="BU9" s="1" t="s">
        <v>65</v>
      </c>
      <c r="BY9" s="1" t="s">
        <v>65</v>
      </c>
      <c r="BZ9" s="1" t="s">
        <v>65</v>
      </c>
      <c r="CA9" s="1" t="s">
        <v>65</v>
      </c>
      <c r="CB9" s="1" t="s">
        <v>65</v>
      </c>
      <c r="CC9" s="1" t="s">
        <v>65</v>
      </c>
      <c r="CD9" s="1" t="s">
        <v>65</v>
      </c>
      <c r="CE9" s="1" t="s">
        <v>65</v>
      </c>
      <c r="CF9" s="1" t="s">
        <v>65</v>
      </c>
      <c r="CG9" s="1" t="s">
        <v>65</v>
      </c>
      <c r="CH9" s="1" t="s">
        <v>65</v>
      </c>
      <c r="CI9" s="1" t="s">
        <v>65</v>
      </c>
      <c r="CJ9" s="1" t="s">
        <v>65</v>
      </c>
      <c r="CM9" s="1" t="s">
        <v>65</v>
      </c>
      <c r="CN9" s="1" t="s">
        <v>65</v>
      </c>
      <c r="CO9" s="1" t="s">
        <v>65</v>
      </c>
      <c r="CP9" s="1" t="s">
        <v>65</v>
      </c>
      <c r="CQ9" s="1" t="s">
        <v>65</v>
      </c>
      <c r="CR9" s="1" t="s">
        <v>65</v>
      </c>
      <c r="CS9" s="1" t="s">
        <v>65</v>
      </c>
      <c r="CT9" s="1" t="s">
        <v>65</v>
      </c>
      <c r="CU9" s="1" t="s">
        <v>65</v>
      </c>
      <c r="CV9" s="1" t="s">
        <v>65</v>
      </c>
      <c r="CW9" s="1" t="s">
        <v>65</v>
      </c>
      <c r="CX9" s="1" t="s">
        <v>65</v>
      </c>
    </row>
    <row r="10" spans="1:102" x14ac:dyDescent="0.3">
      <c r="D10" s="1" t="s">
        <v>66</v>
      </c>
      <c r="E10" s="1" t="s">
        <v>66</v>
      </c>
      <c r="J10" s="2" t="s">
        <v>66</v>
      </c>
      <c r="K10" s="1" t="s">
        <v>66</v>
      </c>
      <c r="L10" s="1" t="s">
        <v>66</v>
      </c>
      <c r="M10" s="1" t="s">
        <v>66</v>
      </c>
      <c r="N10" s="1" t="s">
        <v>67</v>
      </c>
      <c r="O10" s="1" t="s">
        <v>67</v>
      </c>
      <c r="P10" s="1" t="s">
        <v>67</v>
      </c>
      <c r="Q10" s="1" t="s">
        <v>67</v>
      </c>
      <c r="R10" s="1" t="s">
        <v>67</v>
      </c>
      <c r="S10" s="1" t="s">
        <v>68</v>
      </c>
      <c r="T10" s="1" t="s">
        <v>68</v>
      </c>
      <c r="U10" s="1" t="s">
        <v>68</v>
      </c>
      <c r="V10" s="1" t="s">
        <v>68</v>
      </c>
      <c r="W10" s="1" t="s">
        <v>68</v>
      </c>
      <c r="X10" s="1" t="s">
        <v>69</v>
      </c>
      <c r="Y10" s="1" t="s">
        <v>69</v>
      </c>
      <c r="Z10" s="1" t="s">
        <v>69</v>
      </c>
      <c r="AA10" s="1" t="s">
        <v>69</v>
      </c>
      <c r="AB10" s="1" t="s">
        <v>69</v>
      </c>
      <c r="AC10" s="1" t="s">
        <v>70</v>
      </c>
      <c r="AD10" s="1" t="s">
        <v>70</v>
      </c>
      <c r="AE10" s="1" t="s">
        <v>70</v>
      </c>
      <c r="AF10" s="1" t="s">
        <v>70</v>
      </c>
      <c r="AG10" s="1" t="s">
        <v>70</v>
      </c>
      <c r="AH10" s="1" t="s">
        <v>71</v>
      </c>
      <c r="AI10" s="1" t="s">
        <v>71</v>
      </c>
      <c r="AJ10" s="1" t="s">
        <v>71</v>
      </c>
      <c r="AK10" s="1" t="s">
        <v>71</v>
      </c>
      <c r="AL10" s="1" t="s">
        <v>71</v>
      </c>
      <c r="AM10" s="1" t="s">
        <v>72</v>
      </c>
      <c r="AN10" s="1" t="s">
        <v>72</v>
      </c>
      <c r="AO10" s="1" t="s">
        <v>72</v>
      </c>
      <c r="AP10" s="1" t="s">
        <v>72</v>
      </c>
      <c r="AQ10" s="1" t="s">
        <v>72</v>
      </c>
      <c r="AR10" s="1" t="s">
        <v>73</v>
      </c>
      <c r="AS10" s="1" t="s">
        <v>73</v>
      </c>
      <c r="AT10" s="1" t="s">
        <v>73</v>
      </c>
      <c r="AU10" s="1" t="s">
        <v>73</v>
      </c>
      <c r="AV10" s="1" t="s">
        <v>73</v>
      </c>
      <c r="AW10" s="1" t="s">
        <v>74</v>
      </c>
      <c r="AX10" s="1" t="s">
        <v>74</v>
      </c>
      <c r="AY10" s="1" t="s">
        <v>74</v>
      </c>
      <c r="AZ10" s="1" t="s">
        <v>74</v>
      </c>
      <c r="BA10" s="1" t="s">
        <v>74</v>
      </c>
      <c r="BB10" s="1" t="s">
        <v>75</v>
      </c>
      <c r="BC10" s="1" t="s">
        <v>75</v>
      </c>
      <c r="BD10" s="1" t="s">
        <v>75</v>
      </c>
      <c r="BE10" s="1" t="s">
        <v>75</v>
      </c>
      <c r="BF10" s="1" t="s">
        <v>75</v>
      </c>
      <c r="BG10" s="1" t="s">
        <v>76</v>
      </c>
      <c r="BH10" s="1" t="s">
        <v>76</v>
      </c>
      <c r="BI10" s="1" t="s">
        <v>76</v>
      </c>
      <c r="BJ10" s="1" t="s">
        <v>76</v>
      </c>
      <c r="BK10" s="1" t="s">
        <v>76</v>
      </c>
      <c r="BL10" s="1" t="s">
        <v>77</v>
      </c>
      <c r="BM10" s="1" t="s">
        <v>77</v>
      </c>
      <c r="BN10" s="1" t="s">
        <v>77</v>
      </c>
      <c r="BO10" s="1" t="s">
        <v>77</v>
      </c>
      <c r="BP10" s="1" t="s">
        <v>77</v>
      </c>
      <c r="BQ10" s="1" t="s">
        <v>78</v>
      </c>
      <c r="BR10" s="1" t="s">
        <v>78</v>
      </c>
      <c r="BS10" s="1" t="s">
        <v>78</v>
      </c>
      <c r="BT10" s="1" t="s">
        <v>78</v>
      </c>
      <c r="BU10" s="1" t="s">
        <v>78</v>
      </c>
      <c r="BY10" s="1" t="s">
        <v>66</v>
      </c>
      <c r="BZ10" s="1" t="s">
        <v>66</v>
      </c>
      <c r="CA10" s="1" t="s">
        <v>66</v>
      </c>
      <c r="CB10" s="1" t="s">
        <v>66</v>
      </c>
      <c r="CC10" s="1" t="s">
        <v>66</v>
      </c>
      <c r="CD10" s="1" t="s">
        <v>66</v>
      </c>
      <c r="CE10" s="1" t="s">
        <v>66</v>
      </c>
      <c r="CF10" s="1" t="s">
        <v>66</v>
      </c>
      <c r="CG10" s="1" t="s">
        <v>66</v>
      </c>
      <c r="CH10" s="1" t="s">
        <v>66</v>
      </c>
      <c r="CI10" s="1" t="s">
        <v>66</v>
      </c>
      <c r="CJ10" s="1" t="s">
        <v>66</v>
      </c>
      <c r="CM10" s="1" t="s">
        <v>66</v>
      </c>
      <c r="CN10" s="1" t="s">
        <v>66</v>
      </c>
      <c r="CO10" s="1" t="s">
        <v>66</v>
      </c>
      <c r="CP10" s="1" t="s">
        <v>66</v>
      </c>
      <c r="CQ10" s="1" t="s">
        <v>66</v>
      </c>
      <c r="CR10" s="1" t="s">
        <v>66</v>
      </c>
      <c r="CS10" s="1" t="s">
        <v>66</v>
      </c>
      <c r="CT10" s="1" t="s">
        <v>66</v>
      </c>
      <c r="CU10" s="1" t="s">
        <v>66</v>
      </c>
      <c r="CV10" s="1" t="s">
        <v>66</v>
      </c>
      <c r="CW10" s="1" t="s">
        <v>66</v>
      </c>
      <c r="CX10" s="1" t="s">
        <v>66</v>
      </c>
    </row>
    <row r="13" spans="1:102" x14ac:dyDescent="0.3">
      <c r="A13" s="2" t="str">
        <f>RIGHT(B13,3)</f>
        <v>100</v>
      </c>
      <c r="B13" s="4" t="s">
        <v>79</v>
      </c>
      <c r="C13" s="5" t="s">
        <v>80</v>
      </c>
      <c r="D13" s="6">
        <f>_xll.GetCtData("CO-AMOUNT","CONS-AMOUNT",D$1:D$10,$B13,#REF!,"#")</f>
        <v>0</v>
      </c>
      <c r="E13" s="7">
        <f>INDEX($BY13:$CJ13,1,MATCH("PE="&amp;RIGHT([1]Contexte!$E$2,7),'staff cost'!$BY$3:$CJ$3))</f>
        <v>0</v>
      </c>
      <c r="F13" s="8"/>
      <c r="G13" s="9">
        <f>INDEX($J13:$BQ13,1,MATCH("DP="&amp;RIGHT([1]Contexte!$E$2,7),'staff cost'!$J$2:$BQ$2))-E13</f>
        <v>0</v>
      </c>
      <c r="H13" s="9">
        <f>INDEX($J13:$BQ13,1,MATCH("DP="&amp;RIGHT([1]Contexte!$E$2,7),$J$2:$BQ$2))-D13</f>
        <v>0</v>
      </c>
      <c r="I13" s="10"/>
      <c r="J13" s="24">
        <f>_xll.GetCtData("CO-AMOUNT","CONS-AMOUNT",J$1:J$10,$B13,#REF!,"#")</f>
        <v>0</v>
      </c>
      <c r="K13" s="11">
        <f>_xll.GetCtData("CO-AMOUNT","CONS-AMOUNT",K$1:K$10,$B13,#REF!,"#")</f>
        <v>0</v>
      </c>
      <c r="L13" s="11">
        <f>_xll.GetCtData("CO-AMOUNT","CONS-AMOUNT",L$1:L$10,$B13,#REF!,"#")</f>
        <v>0</v>
      </c>
      <c r="M13" s="11">
        <f>_xll.GetCtData("CO-AMOUNT","CONS-AMOUNT",M$1:M$10,$B13,#REF!,"#")</f>
        <v>0</v>
      </c>
      <c r="N13" s="12">
        <f>_xll.GetCtData("CO-AMOUNT","CONS-AMOUNT",N$1:N$10,$B13,#REF!,"#-20064")</f>
        <v>-20064</v>
      </c>
      <c r="O13" s="11">
        <f>_xll.GetCtData("CO-AMOUNT","CONS-AMOUNT",O$1:O$10,$B13,#REF!,"#")</f>
        <v>0</v>
      </c>
      <c r="P13" s="11">
        <f>_xll.GetCtData("CO-AMOUNT","CONS-AMOUNT",P$1:P$10,$B13,#REF!,"#")</f>
        <v>0</v>
      </c>
      <c r="Q13" s="11">
        <f>_xll.GetCtData("CO-AMOUNT","CONS-AMOUNT",Q$1:Q$10,$B13,#REF!,"#")</f>
        <v>0</v>
      </c>
      <c r="R13" s="11">
        <f>_xll.GetCtData("CO-AMOUNT","CONS-AMOUNT",R$1:R$10,$B13,#REF!,"#")</f>
        <v>0</v>
      </c>
      <c r="S13" s="12">
        <f>_xll.GetCtData("CO-AMOUNT","CONS-AMOUNT",S$1:S$10,$B13,#REF!,"#")</f>
        <v>0</v>
      </c>
      <c r="T13" s="11">
        <f>_xll.GetCtData("CO-AMOUNT","CONS-AMOUNT",T$1:T$10,$B13,#REF!,"#")</f>
        <v>0</v>
      </c>
      <c r="U13" s="11">
        <f>_xll.GetCtData("CO-AMOUNT","CONS-AMOUNT",U$1:U$10,$B13,#REF!,"#")</f>
        <v>0</v>
      </c>
      <c r="V13" s="11">
        <f>_xll.GetCtData("CO-AMOUNT","CONS-AMOUNT",V$1:V$10,$B13,#REF!,"#")</f>
        <v>0</v>
      </c>
      <c r="W13" s="11">
        <f>_xll.GetCtData("CO-AMOUNT","CONS-AMOUNT",W$1:W$10,$B13,#REF!,"#")</f>
        <v>0</v>
      </c>
      <c r="X13" s="7">
        <f>_xll.GetCtData("CO-AMOUNT","CONS-AMOUNT",X$1:X$10,$B13,#REF!,"#")</f>
        <v>0</v>
      </c>
      <c r="Y13" s="11">
        <f>_xll.GetCtData("CO-AMOUNT","CONS-AMOUNT",Y$1:Y$10,$B13,#REF!,"#")</f>
        <v>0</v>
      </c>
      <c r="Z13" s="11">
        <f>_xll.GetCtData("CO-AMOUNT","CONS-AMOUNT",Z$1:Z$10,$B13,#REF!,"#")</f>
        <v>0</v>
      </c>
      <c r="AA13" s="11">
        <f>_xll.GetCtData("CO-AMOUNT","CONS-AMOUNT",AA$1:AA$10,$B13,#REF!,"#")</f>
        <v>0</v>
      </c>
      <c r="AB13" s="11">
        <f>_xll.GetCtData("CO-AMOUNT","CONS-AMOUNT",AB$1:AB$10,$B13,#REF!,"#")</f>
        <v>0</v>
      </c>
      <c r="AC13" s="7">
        <f>_xll.GetCtData("CO-AMOUNT","CONS-AMOUNT",AC$1:AC$10,$B13,#REF!,"#-504")</f>
        <v>-504</v>
      </c>
      <c r="AD13" s="11">
        <f>_xll.GetCtData("CO-AMOUNT","CONS-AMOUNT",AD$1:AD$10,$B13,#REF!,"#")</f>
        <v>0</v>
      </c>
      <c r="AE13" s="11">
        <f>_xll.GetCtData("CO-AMOUNT","CONS-AMOUNT",AE$1:AE$10,$B13,#REF!,"#")</f>
        <v>0</v>
      </c>
      <c r="AF13" s="11">
        <f>_xll.GetCtData("CO-AMOUNT","CONS-AMOUNT",AF$1:AF$10,$B13,#REF!,"#")</f>
        <v>0</v>
      </c>
      <c r="AG13" s="11">
        <f>_xll.GetCtData("CO-AMOUNT","CONS-AMOUNT",AG$1:AG$10,$B13,#REF!,"#")</f>
        <v>0</v>
      </c>
      <c r="AH13" s="7">
        <f>_xll.GetCtData("CO-AMOUNT","CONS-AMOUNT",AH$1:AH$10,$B13,#REF!,"#")</f>
        <v>0</v>
      </c>
      <c r="AI13" s="11">
        <f>_xll.GetCtData("CO-AMOUNT","CONS-AMOUNT",AI$1:AI$10,$B13,#REF!,"#")</f>
        <v>0</v>
      </c>
      <c r="AJ13" s="11">
        <f>_xll.GetCtData("CO-AMOUNT","CONS-AMOUNT",AJ$1:AJ$10,$B13,#REF!,"#")</f>
        <v>0</v>
      </c>
      <c r="AK13" s="11">
        <f>_xll.GetCtData("CO-AMOUNT","CONS-AMOUNT",AK$1:AK$10,$B13,#REF!,"#")</f>
        <v>0</v>
      </c>
      <c r="AL13" s="11">
        <f>_xll.GetCtData("CO-AMOUNT","CONS-AMOUNT",AL$1:AL$10,$B13,#REF!,"#")</f>
        <v>0</v>
      </c>
      <c r="AM13" s="7">
        <f>_xll.GetCtData("CO-AMOUNT","CONS-AMOUNT",AM$1:AM$10,$B13,#REF!,"#")</f>
        <v>0</v>
      </c>
      <c r="AN13" s="11">
        <f>_xll.GetCtData("CO-AMOUNT","CONS-AMOUNT",AN$1:AN$10,$B13,#REF!,"#")</f>
        <v>0</v>
      </c>
      <c r="AO13" s="11">
        <f>_xll.GetCtData("CO-AMOUNT","CONS-AMOUNT",AO$1:AO$10,$B13,#REF!,"#")</f>
        <v>0</v>
      </c>
      <c r="AP13" s="11">
        <f>_xll.GetCtData("CO-AMOUNT","CONS-AMOUNT",AP$1:AP$10,$B13,#REF!,"#")</f>
        <v>0</v>
      </c>
      <c r="AQ13" s="11">
        <f>_xll.GetCtData("CO-AMOUNT","CONS-AMOUNT",AQ$1:AQ$10,$B13,#REF!,"#")</f>
        <v>0</v>
      </c>
      <c r="AR13" s="7">
        <f>_xll.GetCtData("CO-AMOUNT","CONS-AMOUNT",AR$1:AR$10,$B13,#REF!,"#-3692")</f>
        <v>-3692</v>
      </c>
      <c r="AS13" s="11">
        <f>_xll.GetCtData("CO-AMOUNT","CONS-AMOUNT",AS$1:AS$10,$B13,#REF!,"#")</f>
        <v>0</v>
      </c>
      <c r="AT13" s="11">
        <f>_xll.GetCtData("CO-AMOUNT","CONS-AMOUNT",AT$1:AT$10,$B13,#REF!,"#")</f>
        <v>0</v>
      </c>
      <c r="AU13" s="11">
        <f>_xll.GetCtData("CO-AMOUNT","CONS-AMOUNT",AU$1:AU$10,$B13,#REF!,"#")</f>
        <v>0</v>
      </c>
      <c r="AV13" s="11">
        <f>_xll.GetCtData("CO-AMOUNT","CONS-AMOUNT",AV$1:AV$10,$B13,#REF!,"#")</f>
        <v>0</v>
      </c>
      <c r="AW13" s="7">
        <f>_xll.GetCtData("CO-AMOUNT","CONS-AMOUNT",AW$1:AW$10,$B13,#REF!,"#-2050")</f>
        <v>-2050</v>
      </c>
      <c r="AX13" s="11">
        <f>_xll.GetCtData("CO-AMOUNT","CONS-AMOUNT",AX$1:AX$10,$B13,#REF!,"#")</f>
        <v>0</v>
      </c>
      <c r="AY13" s="11">
        <f>_xll.GetCtData("CO-AMOUNT","CONS-AMOUNT",AY$1:AY$10,$B13,#REF!,"#")</f>
        <v>0</v>
      </c>
      <c r="AZ13" s="11">
        <f>_xll.GetCtData("CO-AMOUNT","CONS-AMOUNT",AZ$1:AZ$10,$B13,#REF!,"#")</f>
        <v>0</v>
      </c>
      <c r="BA13" s="11">
        <f>_xll.GetCtData("CO-AMOUNT","CONS-AMOUNT",BA$1:BA$10,$B13,#REF!,"#")</f>
        <v>0</v>
      </c>
      <c r="BB13" s="7">
        <f>_xll.GetCtData("CO-AMOUNT","CONS-AMOUNT",BB$1:BB$10,$B13,#REF!,"#1298")</f>
        <v>1298</v>
      </c>
      <c r="BC13" s="11">
        <f>_xll.GetCtData("CO-AMOUNT","CONS-AMOUNT",BC$1:BC$10,$B13,#REF!,"#")</f>
        <v>0</v>
      </c>
      <c r="BD13" s="11">
        <f>_xll.GetCtData("CO-AMOUNT","CONS-AMOUNT",BD$1:BD$10,$B13,#REF!,"#")</f>
        <v>0</v>
      </c>
      <c r="BE13" s="11">
        <f>_xll.GetCtData("CO-AMOUNT","CONS-AMOUNT",BE$1:BE$10,$B13,#REF!,"#")</f>
        <v>0</v>
      </c>
      <c r="BF13" s="11">
        <f>_xll.GetCtData("CO-AMOUNT","CONS-AMOUNT",BF$1:BF$10,$B13,#REF!,"#")</f>
        <v>0</v>
      </c>
      <c r="BG13" s="7">
        <f>_xll.GetCtData("CO-AMOUNT","CONS-AMOUNT",BG$1:BG$10,$B13,#REF!,"#-2136")</f>
        <v>-2136</v>
      </c>
      <c r="BH13" s="11">
        <f>_xll.GetCtData("CO-AMOUNT","CONS-AMOUNT",BH$1:BH$10,$B13,#REF!,"#")</f>
        <v>0</v>
      </c>
      <c r="BI13" s="11">
        <f>_xll.GetCtData("CO-AMOUNT","CONS-AMOUNT",BI$1:BI$10,$B13,#REF!,"#")</f>
        <v>0</v>
      </c>
      <c r="BJ13" s="11">
        <f>_xll.GetCtData("CO-AMOUNT","CONS-AMOUNT",BJ$1:BJ$10,$B13,#REF!,"#")</f>
        <v>0</v>
      </c>
      <c r="BK13" s="11">
        <f>_xll.GetCtData("CO-AMOUNT","CONS-AMOUNT",BK$1:BK$10,$B13,#REF!,"#")</f>
        <v>0</v>
      </c>
      <c r="BL13" s="7">
        <f>_xll.GetCtData("CO-AMOUNT","CONS-AMOUNT",BL$1:BL$10,$B13,#REF!,"#889")</f>
        <v>889</v>
      </c>
      <c r="BM13" s="11">
        <f>_xll.GetCtData("CO-AMOUNT","CONS-AMOUNT",BM$1:BM$10,$B13,#REF!,"#")</f>
        <v>0</v>
      </c>
      <c r="BN13" s="11">
        <f>_xll.GetCtData("CO-AMOUNT","CONS-AMOUNT",BN$1:BN$10,$B13,#REF!,"#")</f>
        <v>0</v>
      </c>
      <c r="BO13" s="11">
        <f>_xll.GetCtData("CO-AMOUNT","CONS-AMOUNT",BO$1:BO$10,$B13,#REF!,"#")</f>
        <v>0</v>
      </c>
      <c r="BP13" s="11">
        <f>_xll.GetCtData("CO-AMOUNT","CONS-AMOUNT",BP$1:BP$10,$B13,#REF!,"#")</f>
        <v>0</v>
      </c>
      <c r="BQ13" s="7">
        <f>_xll.GetCtData("CO-AMOUNT","CONS-AMOUNT",BQ$1:BQ$10,$B13,#REF!,"#-1065")</f>
        <v>-1065</v>
      </c>
      <c r="BR13" s="11">
        <f>_xll.GetCtData("CO-AMOUNT","CONS-AMOUNT",BR$1:BR$10,$B13,#REF!,"#")</f>
        <v>0</v>
      </c>
      <c r="BS13" s="11">
        <f>_xll.GetCtData("CO-AMOUNT","CONS-AMOUNT",BS$1:BS$10,$B13,#REF!,"#")</f>
        <v>0</v>
      </c>
      <c r="BT13" s="11">
        <f>_xll.GetCtData("CO-AMOUNT","CONS-AMOUNT",BT$1:BT$10,$B13,#REF!,"#")</f>
        <v>0</v>
      </c>
      <c r="BU13" s="11">
        <f>_xll.GetCtData("CO-AMOUNT","CONS-AMOUNT",BU$1:BU$10,$B13,#REF!,"#")</f>
        <v>0</v>
      </c>
      <c r="BV13" s="13">
        <f>+BH13+BQ13+BL13</f>
        <v>-176</v>
      </c>
      <c r="BY13" s="11">
        <f>_xll.GetCtData("CO-AMOUNT","CONS-AMOUNT",BY$1:BY$10,$B13,#REF!,"#")</f>
        <v>0</v>
      </c>
      <c r="BZ13" s="11">
        <f>_xll.GetCtData("CO-AMOUNT","CONS-AMOUNT",BZ$1:BZ$10,$B13,#REF!,"#")+BY13</f>
        <v>0</v>
      </c>
      <c r="CA13" s="11">
        <f>_xll.GetCtData("CO-AMOUNT","CONS-AMOUNT",CA$1:CA$10,$B13,#REF!,"#")+BZ13</f>
        <v>0</v>
      </c>
      <c r="CB13" s="11">
        <f>_xll.GetCtData("CO-AMOUNT","CONS-AMOUNT",CB$1:CB$10,$B13,#REF!,"#")+CA13</f>
        <v>0</v>
      </c>
      <c r="CC13" s="11">
        <f>_xll.GetCtData("CO-AMOUNT","CONS-AMOUNT",CC$1:CC$10,$B13,#REF!,"#")+CB13</f>
        <v>0</v>
      </c>
      <c r="CD13" s="11">
        <f>_xll.GetCtData("CO-AMOUNT","CONS-AMOUNT",CD$1:CD$10,$B13,#REF!,"#")+CC13</f>
        <v>0</v>
      </c>
      <c r="CE13" s="11">
        <f>_xll.GetCtData("CO-AMOUNT","CONS-AMOUNT",CE$1:CE$10,$B13,#REF!,"#")+CD13</f>
        <v>0</v>
      </c>
      <c r="CF13" s="11">
        <f>_xll.GetCtData("CO-AMOUNT","CONS-AMOUNT",CF$1:CF$10,$B13,#REF!,"#")+CE13</f>
        <v>0</v>
      </c>
      <c r="CG13" s="11">
        <f>_xll.GetCtData("CO-AMOUNT","CONS-AMOUNT",CG$1:CG$10,$B13,#REF!,"#")+CF13</f>
        <v>0</v>
      </c>
      <c r="CH13" s="11">
        <f>_xll.GetCtData("CO-AMOUNT","CONS-AMOUNT",CH$1:CH$10,$B13,#REF!,"#")+CG13</f>
        <v>0</v>
      </c>
      <c r="CI13" s="11">
        <f>_xll.GetCtData("CO-AMOUNT","CONS-AMOUNT",CI$1:CI$10,$B13,#REF!,"#")+CH13</f>
        <v>0</v>
      </c>
      <c r="CJ13" s="11">
        <f>_xll.GetCtData("CO-AMOUNT","CONS-AMOUNT",CJ$1:CJ$10,$B13,#REF!,"#")+CI13</f>
        <v>0</v>
      </c>
      <c r="CM13" s="11">
        <f>_xll.GetCtData("CO-AMOUNT","CONS-AMOUNT",CM$1:CM$10,$B13,#REF!,"#")</f>
        <v>0</v>
      </c>
      <c r="CN13" s="11">
        <f>_xll.GetCtData("CO-AMOUNT","CONS-AMOUNT",CN$1:CN$10,$B13,#REF!,"#")</f>
        <v>0</v>
      </c>
      <c r="CO13" s="11">
        <f>_xll.GetCtData("CO-AMOUNT","CONS-AMOUNT",CO$1:CO$10,$B13,#REF!,"#")</f>
        <v>0</v>
      </c>
      <c r="CP13" s="11">
        <f>_xll.GetCtData("CO-AMOUNT","CONS-AMOUNT",CP$1:CP$10,$B13,#REF!,"#")</f>
        <v>0</v>
      </c>
      <c r="CQ13" s="11">
        <f>_xll.GetCtData("CO-AMOUNT","CONS-AMOUNT",CQ$1:CQ$10,$B13,#REF!,"#")</f>
        <v>0</v>
      </c>
      <c r="CR13" s="11">
        <f>_xll.GetCtData("CO-AMOUNT","CONS-AMOUNT",CR$1:CR$10,$B13,#REF!,"#")</f>
        <v>0</v>
      </c>
      <c r="CS13" s="11">
        <f>_xll.GetCtData("CO-AMOUNT","CONS-AMOUNT",CS$1:CS$10,$B13,#REF!,"#")</f>
        <v>0</v>
      </c>
      <c r="CT13" s="11">
        <f>_xll.GetCtData("CO-AMOUNT","CONS-AMOUNT",CT$1:CT$10,$B13,#REF!,"#")</f>
        <v>0</v>
      </c>
      <c r="CU13" s="11">
        <f>_xll.GetCtData("CO-AMOUNT","CONS-AMOUNT",CU$1:CU$10,$B13,#REF!,"#")</f>
        <v>0</v>
      </c>
      <c r="CV13" s="11">
        <f>_xll.GetCtData("CO-AMOUNT","CONS-AMOUNT",CV$1:CV$10,$B13,#REF!,"#")</f>
        <v>0</v>
      </c>
      <c r="CW13" s="11">
        <f>_xll.GetCtData("CO-AMOUNT","CONS-AMOUNT",CW$1:CW$10,$B13,#REF!,"#")</f>
        <v>0</v>
      </c>
      <c r="CX13" s="11">
        <f>_xll.GetCtData("CO-AMOUNT","CONS-AMOUNT",CX$1:CX$10,$B13,#REF!,"#")</f>
        <v>0</v>
      </c>
    </row>
    <row r="14" spans="1:102" x14ac:dyDescent="0.3">
      <c r="A14" s="1" t="str">
        <f t="shared" ref="A14:A16" si="0">RIGHT(B14,3)</f>
        <v>114</v>
      </c>
      <c r="B14" s="14" t="s">
        <v>81</v>
      </c>
      <c r="C14" s="15" t="s">
        <v>82</v>
      </c>
      <c r="D14" s="16">
        <f>_xll.GetCtData("CO-AMOUNT","CONS-AMOUNT",D$1:D$10,$B14,#REF!,"#")</f>
        <v>0</v>
      </c>
      <c r="E14" s="17">
        <f>INDEX($BY14:$CJ14,1,MATCH("PE="&amp;RIGHT([1]Contexte!$E$2,7),'staff cost'!$BY$3:$CJ$3))</f>
        <v>0</v>
      </c>
      <c r="F14" s="18"/>
      <c r="G14" s="19">
        <f>INDEX($J14:$BQ14,1,MATCH("DP="&amp;RIGHT([1]Contexte!$E$2,7),'staff cost'!$J$2:$BQ$2))-E14</f>
        <v>0</v>
      </c>
      <c r="H14" s="19">
        <f>INDEX($J14:$BQ14,1,MATCH("DP="&amp;RIGHT([1]Contexte!$E$2,7),$J$2:$BQ$2))-D14</f>
        <v>0</v>
      </c>
      <c r="I14" s="20"/>
      <c r="J14" s="21">
        <f>_xll.GetCtData("CO-AMOUNT","CONS-AMOUNT",J$1:J$10,$B14,#REF!,"#")</f>
        <v>0</v>
      </c>
      <c r="K14" s="21">
        <f>_xll.GetCtData("CO-AMOUNT","CONS-AMOUNT",K$1:K$10,$B14,#REF!,"#")</f>
        <v>0</v>
      </c>
      <c r="L14" s="21">
        <f>_xll.GetCtData("CO-AMOUNT","CONS-AMOUNT",L$1:L$10,$B14,#REF!,"#")</f>
        <v>0</v>
      </c>
      <c r="M14" s="21">
        <f>_xll.GetCtData("CO-AMOUNT","CONS-AMOUNT",M$1:M$10,$B14,#REF!,"#")</f>
        <v>0</v>
      </c>
      <c r="N14" s="22">
        <f>_xll.GetCtData("CO-AMOUNT","CONS-AMOUNT",N$1:N$10,$B14,#REF!,"#")</f>
        <v>0</v>
      </c>
      <c r="O14" s="21">
        <f>_xll.GetCtData("CO-AMOUNT","CONS-AMOUNT",O$1:O$10,$B14,#REF!,"#")</f>
        <v>0</v>
      </c>
      <c r="P14" s="21">
        <f>_xll.GetCtData("CO-AMOUNT","CONS-AMOUNT",P$1:P$10,$B14,#REF!,"#")</f>
        <v>0</v>
      </c>
      <c r="Q14" s="21">
        <f>_xll.GetCtData("CO-AMOUNT","CONS-AMOUNT",Q$1:Q$10,$B14,#REF!,"#")</f>
        <v>0</v>
      </c>
      <c r="R14" s="21">
        <f>_xll.GetCtData("CO-AMOUNT","CONS-AMOUNT",R$1:R$10,$B14,#REF!,"#")</f>
        <v>0</v>
      </c>
      <c r="S14" s="22">
        <f>_xll.GetCtData("CO-AMOUNT","CONS-AMOUNT",S$1:S$10,$B14,#REF!,"#")</f>
        <v>0</v>
      </c>
      <c r="T14" s="21">
        <f>_xll.GetCtData("CO-AMOUNT","CONS-AMOUNT",T$1:T$10,$B14,#REF!,"#")</f>
        <v>0</v>
      </c>
      <c r="U14" s="21">
        <f>_xll.GetCtData("CO-AMOUNT","CONS-AMOUNT",U$1:U$10,$B14,#REF!,"#")</f>
        <v>0</v>
      </c>
      <c r="V14" s="21">
        <f>_xll.GetCtData("CO-AMOUNT","CONS-AMOUNT",V$1:V$10,$B14,#REF!,"#")</f>
        <v>0</v>
      </c>
      <c r="W14" s="21">
        <f>_xll.GetCtData("CO-AMOUNT","CONS-AMOUNT",W$1:W$10,$B14,#REF!,"#")</f>
        <v>0</v>
      </c>
      <c r="X14" s="17">
        <f>_xll.GetCtData("CO-AMOUNT","CONS-AMOUNT",X$1:X$10,$B14,#REF!,"#")</f>
        <v>0</v>
      </c>
      <c r="Y14" s="21">
        <f>_xll.GetCtData("CO-AMOUNT","CONS-AMOUNT",Y$1:Y$10,$B14,#REF!,"#")</f>
        <v>0</v>
      </c>
      <c r="Z14" s="21">
        <f>_xll.GetCtData("CO-AMOUNT","CONS-AMOUNT",Z$1:Z$10,$B14,#REF!,"#")</f>
        <v>0</v>
      </c>
      <c r="AA14" s="21">
        <f>_xll.GetCtData("CO-AMOUNT","CONS-AMOUNT",AA$1:AA$10,$B14,#REF!,"#")</f>
        <v>0</v>
      </c>
      <c r="AB14" s="21">
        <f>_xll.GetCtData("CO-AMOUNT","CONS-AMOUNT",AB$1:AB$10,$B14,#REF!,"#")</f>
        <v>0</v>
      </c>
      <c r="AC14" s="17">
        <f>_xll.GetCtData("CO-AMOUNT","CONS-AMOUNT",AC$1:AC$10,$B14,#REF!,"#")</f>
        <v>0</v>
      </c>
      <c r="AD14" s="21">
        <f>_xll.GetCtData("CO-AMOUNT","CONS-AMOUNT",AD$1:AD$10,$B14,#REF!,"#")</f>
        <v>0</v>
      </c>
      <c r="AE14" s="21">
        <f>_xll.GetCtData("CO-AMOUNT","CONS-AMOUNT",AE$1:AE$10,$B14,#REF!,"#")</f>
        <v>0</v>
      </c>
      <c r="AF14" s="21">
        <f>_xll.GetCtData("CO-AMOUNT","CONS-AMOUNT",AF$1:AF$10,$B14,#REF!,"#")</f>
        <v>0</v>
      </c>
      <c r="AG14" s="21">
        <f>_xll.GetCtData("CO-AMOUNT","CONS-AMOUNT",AG$1:AG$10,$B14,#REF!,"#")</f>
        <v>0</v>
      </c>
      <c r="AH14" s="17">
        <f>_xll.GetCtData("CO-AMOUNT","CONS-AMOUNT",AH$1:AH$10,$B14,#REF!,"#")</f>
        <v>0</v>
      </c>
      <c r="AI14" s="21">
        <f>_xll.GetCtData("CO-AMOUNT","CONS-AMOUNT",AI$1:AI$10,$B14,#REF!,"#")</f>
        <v>0</v>
      </c>
      <c r="AJ14" s="21">
        <f>_xll.GetCtData("CO-AMOUNT","CONS-AMOUNT",AJ$1:AJ$10,$B14,#REF!,"#")</f>
        <v>0</v>
      </c>
      <c r="AK14" s="21">
        <f>_xll.GetCtData("CO-AMOUNT","CONS-AMOUNT",AK$1:AK$10,$B14,#REF!,"#")</f>
        <v>0</v>
      </c>
      <c r="AL14" s="21">
        <f>_xll.GetCtData("CO-AMOUNT","CONS-AMOUNT",AL$1:AL$10,$B14,#REF!,"#")</f>
        <v>0</v>
      </c>
      <c r="AM14" s="17">
        <f>_xll.GetCtData("CO-AMOUNT","CONS-AMOUNT",AM$1:AM$10,$B14,#REF!,"#")</f>
        <v>0</v>
      </c>
      <c r="AN14" s="21">
        <f>_xll.GetCtData("CO-AMOUNT","CONS-AMOUNT",AN$1:AN$10,$B14,#REF!,"#")</f>
        <v>0</v>
      </c>
      <c r="AO14" s="21">
        <f>_xll.GetCtData("CO-AMOUNT","CONS-AMOUNT",AO$1:AO$10,$B14,#REF!,"#")</f>
        <v>0</v>
      </c>
      <c r="AP14" s="21">
        <f>_xll.GetCtData("CO-AMOUNT","CONS-AMOUNT",AP$1:AP$10,$B14,#REF!,"#")</f>
        <v>0</v>
      </c>
      <c r="AQ14" s="21">
        <f>_xll.GetCtData("CO-AMOUNT","CONS-AMOUNT",AQ$1:AQ$10,$B14,#REF!,"#")</f>
        <v>0</v>
      </c>
      <c r="AR14" s="17">
        <f>_xll.GetCtData("CO-AMOUNT","CONS-AMOUNT",AR$1:AR$10,$B14,#REF!,"#")</f>
        <v>0</v>
      </c>
      <c r="AS14" s="21">
        <f>_xll.GetCtData("CO-AMOUNT","CONS-AMOUNT",AS$1:AS$10,$B14,#REF!,"#")</f>
        <v>0</v>
      </c>
      <c r="AT14" s="21">
        <f>_xll.GetCtData("CO-AMOUNT","CONS-AMOUNT",AT$1:AT$10,$B14,#REF!,"#")</f>
        <v>0</v>
      </c>
      <c r="AU14" s="21">
        <f>_xll.GetCtData("CO-AMOUNT","CONS-AMOUNT",AU$1:AU$10,$B14,#REF!,"#")</f>
        <v>0</v>
      </c>
      <c r="AV14" s="21">
        <f>_xll.GetCtData("CO-AMOUNT","CONS-AMOUNT",AV$1:AV$10,$B14,#REF!,"#")</f>
        <v>0</v>
      </c>
      <c r="AW14" s="17">
        <f>_xll.GetCtData("CO-AMOUNT","CONS-AMOUNT",AW$1:AW$10,$B14,#REF!,"#")</f>
        <v>0</v>
      </c>
      <c r="AX14" s="21">
        <f>_xll.GetCtData("CO-AMOUNT","CONS-AMOUNT",AX$1:AX$10,$B14,#REF!,"#")</f>
        <v>0</v>
      </c>
      <c r="AY14" s="21">
        <f>_xll.GetCtData("CO-AMOUNT","CONS-AMOUNT",AY$1:AY$10,$B14,#REF!,"#")</f>
        <v>0</v>
      </c>
      <c r="AZ14" s="21">
        <f>_xll.GetCtData("CO-AMOUNT","CONS-AMOUNT",AZ$1:AZ$10,$B14,#REF!,"#")</f>
        <v>0</v>
      </c>
      <c r="BA14" s="21">
        <f>_xll.GetCtData("CO-AMOUNT","CONS-AMOUNT",BA$1:BA$10,$B14,#REF!,"#")</f>
        <v>0</v>
      </c>
      <c r="BB14" s="17">
        <f>_xll.GetCtData("CO-AMOUNT","CONS-AMOUNT",BB$1:BB$10,$B14,#REF!,"#")</f>
        <v>0</v>
      </c>
      <c r="BC14" s="21">
        <f>_xll.GetCtData("CO-AMOUNT","CONS-AMOUNT",BC$1:BC$10,$B14,#REF!,"#")</f>
        <v>0</v>
      </c>
      <c r="BD14" s="21">
        <f>_xll.GetCtData("CO-AMOUNT","CONS-AMOUNT",BD$1:BD$10,$B14,#REF!,"#")</f>
        <v>0</v>
      </c>
      <c r="BE14" s="21">
        <f>_xll.GetCtData("CO-AMOUNT","CONS-AMOUNT",BE$1:BE$10,$B14,#REF!,"#")</f>
        <v>0</v>
      </c>
      <c r="BF14" s="21">
        <f>_xll.GetCtData("CO-AMOUNT","CONS-AMOUNT",BF$1:BF$10,$B14,#REF!,"#")</f>
        <v>0</v>
      </c>
      <c r="BG14" s="17">
        <f>_xll.GetCtData("CO-AMOUNT","CONS-AMOUNT",BG$1:BG$10,$B14,#REF!,"#")</f>
        <v>0</v>
      </c>
      <c r="BH14" s="21">
        <f>_xll.GetCtData("CO-AMOUNT","CONS-AMOUNT",BH$1:BH$10,$B14,#REF!,"#")</f>
        <v>0</v>
      </c>
      <c r="BI14" s="21">
        <f>_xll.GetCtData("CO-AMOUNT","CONS-AMOUNT",BI$1:BI$10,$B14,#REF!,"#")</f>
        <v>0</v>
      </c>
      <c r="BJ14" s="21">
        <f>_xll.GetCtData("CO-AMOUNT","CONS-AMOUNT",BJ$1:BJ$10,$B14,#REF!,"#")</f>
        <v>0</v>
      </c>
      <c r="BK14" s="21">
        <f>_xll.GetCtData("CO-AMOUNT","CONS-AMOUNT",BK$1:BK$10,$B14,#REF!,"#")</f>
        <v>0</v>
      </c>
      <c r="BL14" s="17">
        <f>_xll.GetCtData("CO-AMOUNT","CONS-AMOUNT",BL$1:BL$10,$B14,#REF!,"#")</f>
        <v>0</v>
      </c>
      <c r="BM14" s="21">
        <f>_xll.GetCtData("CO-AMOUNT","CONS-AMOUNT",BM$1:BM$10,$B14,#REF!,"#")</f>
        <v>0</v>
      </c>
      <c r="BN14" s="21">
        <f>_xll.GetCtData("CO-AMOUNT","CONS-AMOUNT",BN$1:BN$10,$B14,#REF!,"#")</f>
        <v>0</v>
      </c>
      <c r="BO14" s="21">
        <f>_xll.GetCtData("CO-AMOUNT","CONS-AMOUNT",BO$1:BO$10,$B14,#REF!,"#")</f>
        <v>0</v>
      </c>
      <c r="BP14" s="21">
        <f>_xll.GetCtData("CO-AMOUNT","CONS-AMOUNT",BP$1:BP$10,$B14,#REF!,"#")</f>
        <v>0</v>
      </c>
      <c r="BQ14" s="17">
        <f>_xll.GetCtData("CO-AMOUNT","CONS-AMOUNT",BQ$1:BQ$10,$B14,#REF!,"#")</f>
        <v>0</v>
      </c>
      <c r="BR14" s="21">
        <f>_xll.GetCtData("CO-AMOUNT","CONS-AMOUNT",BR$1:BR$10,$B14,#REF!,"#")</f>
        <v>0</v>
      </c>
      <c r="BS14" s="21">
        <f>_xll.GetCtData("CO-AMOUNT","CONS-AMOUNT",BS$1:BS$10,$B14,#REF!,"#")</f>
        <v>0</v>
      </c>
      <c r="BT14" s="21">
        <f>_xll.GetCtData("CO-AMOUNT","CONS-AMOUNT",BT$1:BT$10,$B14,#REF!,"#")</f>
        <v>0</v>
      </c>
      <c r="BU14" s="21">
        <f>_xll.GetCtData("CO-AMOUNT","CONS-AMOUNT",BU$1:BU$10,$B14,#REF!,"#")</f>
        <v>0</v>
      </c>
      <c r="BV14" s="23">
        <f t="shared" ref="BV14:BV16" si="1">+BH14+BQ14+BL14</f>
        <v>0</v>
      </c>
      <c r="BY14" s="21">
        <f>_xll.GetCtData("CO-AMOUNT","CONS-AMOUNT",BY$1:BY$10,$B14,#REF!,"#")</f>
        <v>0</v>
      </c>
      <c r="BZ14" s="21">
        <f>_xll.GetCtData("CO-AMOUNT","CONS-AMOUNT",BZ$1:BZ$10,$B14,#REF!,"#")+BY14</f>
        <v>0</v>
      </c>
      <c r="CA14" s="21">
        <f>_xll.GetCtData("CO-AMOUNT","CONS-AMOUNT",CA$1:CA$10,$B14,#REF!,"#")+BZ14</f>
        <v>0</v>
      </c>
      <c r="CB14" s="21">
        <f>_xll.GetCtData("CO-AMOUNT","CONS-AMOUNT",CB$1:CB$10,$B14,#REF!,"#")+CA14</f>
        <v>0</v>
      </c>
      <c r="CC14" s="21">
        <f>_xll.GetCtData("CO-AMOUNT","CONS-AMOUNT",CC$1:CC$10,$B14,#REF!,"#")+CB14</f>
        <v>0</v>
      </c>
      <c r="CD14" s="21">
        <f>_xll.GetCtData("CO-AMOUNT","CONS-AMOUNT",CD$1:CD$10,$B14,#REF!,"#")+CC14</f>
        <v>0</v>
      </c>
      <c r="CE14" s="21">
        <f>_xll.GetCtData("CO-AMOUNT","CONS-AMOUNT",CE$1:CE$10,$B14,#REF!,"#")+CD14</f>
        <v>0</v>
      </c>
      <c r="CF14" s="21">
        <f>_xll.GetCtData("CO-AMOUNT","CONS-AMOUNT",CF$1:CF$10,$B14,#REF!,"#")+CE14</f>
        <v>0</v>
      </c>
      <c r="CG14" s="21">
        <f>_xll.GetCtData("CO-AMOUNT","CONS-AMOUNT",CG$1:CG$10,$B14,#REF!,"#")+CF14</f>
        <v>0</v>
      </c>
      <c r="CH14" s="21">
        <f>_xll.GetCtData("CO-AMOUNT","CONS-AMOUNT",CH$1:CH$10,$B14,#REF!,"#")+CG14</f>
        <v>0</v>
      </c>
      <c r="CI14" s="21">
        <f>_xll.GetCtData("CO-AMOUNT","CONS-AMOUNT",CI$1:CI$10,$B14,#REF!,"#")+CH14</f>
        <v>0</v>
      </c>
      <c r="CJ14" s="21">
        <f>_xll.GetCtData("CO-AMOUNT","CONS-AMOUNT",CJ$1:CJ$10,$B14,#REF!,"#")+CI14</f>
        <v>0</v>
      </c>
      <c r="CM14" s="21">
        <f>_xll.GetCtData("CO-AMOUNT","CONS-AMOUNT",CM$1:CM$10,$B14,#REF!,"#")</f>
        <v>0</v>
      </c>
      <c r="CN14" s="21">
        <f>_xll.GetCtData("CO-AMOUNT","CONS-AMOUNT",CN$1:CN$10,$B14,#REF!,"#")</f>
        <v>0</v>
      </c>
      <c r="CO14" s="21">
        <f>_xll.GetCtData("CO-AMOUNT","CONS-AMOUNT",CO$1:CO$10,$B14,#REF!,"#")</f>
        <v>0</v>
      </c>
      <c r="CP14" s="21">
        <f>_xll.GetCtData("CO-AMOUNT","CONS-AMOUNT",CP$1:CP$10,$B14,#REF!,"#")</f>
        <v>0</v>
      </c>
      <c r="CQ14" s="21">
        <f>_xll.GetCtData("CO-AMOUNT","CONS-AMOUNT",CQ$1:CQ$10,$B14,#REF!,"#")</f>
        <v>0</v>
      </c>
      <c r="CR14" s="21">
        <f>_xll.GetCtData("CO-AMOUNT","CONS-AMOUNT",CR$1:CR$10,$B14,#REF!,"#")</f>
        <v>0</v>
      </c>
      <c r="CS14" s="21">
        <f>_xll.GetCtData("CO-AMOUNT","CONS-AMOUNT",CS$1:CS$10,$B14,#REF!,"#")</f>
        <v>0</v>
      </c>
      <c r="CT14" s="21">
        <f>_xll.GetCtData("CO-AMOUNT","CONS-AMOUNT",CT$1:CT$10,$B14,#REF!,"#")</f>
        <v>0</v>
      </c>
      <c r="CU14" s="21">
        <f>_xll.GetCtData("CO-AMOUNT","CONS-AMOUNT",CU$1:CU$10,$B14,#REF!,"#")</f>
        <v>0</v>
      </c>
      <c r="CV14" s="21">
        <f>_xll.GetCtData("CO-AMOUNT","CONS-AMOUNT",CV$1:CV$10,$B14,#REF!,"#")</f>
        <v>0</v>
      </c>
      <c r="CW14" s="21">
        <f>_xll.GetCtData("CO-AMOUNT","CONS-AMOUNT",CW$1:CW$10,$B14,#REF!,"#")</f>
        <v>0</v>
      </c>
      <c r="CX14" s="21">
        <f>_xll.GetCtData("CO-AMOUNT","CONS-AMOUNT",CX$1:CX$10,$B14,#REF!,"#")</f>
        <v>0</v>
      </c>
    </row>
    <row r="15" spans="1:102" x14ac:dyDescent="0.3">
      <c r="A15" s="1" t="str">
        <f t="shared" si="0"/>
        <v>223</v>
      </c>
      <c r="B15" s="14" t="s">
        <v>83</v>
      </c>
      <c r="C15" s="15" t="s">
        <v>84</v>
      </c>
      <c r="D15" s="16">
        <f>_xll.GetCtData("CO-AMOUNT","CONS-AMOUNT",D$1:D$10,$B15,#REF!,"#")</f>
        <v>0</v>
      </c>
      <c r="E15" s="17">
        <f>INDEX($BY15:$CJ15,1,MATCH("PE="&amp;RIGHT([1]Contexte!$E$2,7),'staff cost'!$BY$3:$CJ$3))</f>
        <v>0</v>
      </c>
      <c r="F15" s="18"/>
      <c r="G15" s="19">
        <f>INDEX($J15:$BQ15,1,MATCH("DP="&amp;RIGHT([1]Contexte!$E$2,7),'staff cost'!$J$2:$BQ$2))-E15</f>
        <v>0</v>
      </c>
      <c r="H15" s="19">
        <f>INDEX($J15:$BQ15,1,MATCH("DP="&amp;RIGHT([1]Contexte!$E$2,7),$J$2:$BQ$2))-D15</f>
        <v>0</v>
      </c>
      <c r="I15" s="20"/>
      <c r="J15" s="21">
        <f>_xll.GetCtData("CO-AMOUNT","CONS-AMOUNT",J$1:J$10,$B15,#REF!,"#")</f>
        <v>0</v>
      </c>
      <c r="K15" s="21">
        <f>_xll.GetCtData("CO-AMOUNT","CONS-AMOUNT",K$1:K$10,$B15,#REF!,"#")</f>
        <v>0</v>
      </c>
      <c r="L15" s="21">
        <f>_xll.GetCtData("CO-AMOUNT","CONS-AMOUNT",L$1:L$10,$B15,#REF!,"#")</f>
        <v>0</v>
      </c>
      <c r="M15" s="21">
        <f>_xll.GetCtData("CO-AMOUNT","CONS-AMOUNT",M$1:M$10,$B15,#REF!,"#")</f>
        <v>0</v>
      </c>
      <c r="N15" s="22">
        <f>_xll.GetCtData("CO-AMOUNT","CONS-AMOUNT",N$1:N$10,$B15,#REF!,"#-2706")</f>
        <v>-2706</v>
      </c>
      <c r="O15" s="21">
        <f>_xll.GetCtData("CO-AMOUNT","CONS-AMOUNT",O$1:O$10,$B15,#REF!,"#")</f>
        <v>0</v>
      </c>
      <c r="P15" s="21">
        <f>_xll.GetCtData("CO-AMOUNT","CONS-AMOUNT",P$1:P$10,$B15,#REF!,"#")</f>
        <v>0</v>
      </c>
      <c r="Q15" s="21">
        <f>_xll.GetCtData("CO-AMOUNT","CONS-AMOUNT",Q$1:Q$10,$B15,#REF!,"#")</f>
        <v>0</v>
      </c>
      <c r="R15" s="21">
        <f>_xll.GetCtData("CO-AMOUNT","CONS-AMOUNT",R$1:R$10,$B15,#REF!,"#")</f>
        <v>0</v>
      </c>
      <c r="S15" s="22">
        <f>_xll.GetCtData("CO-AMOUNT","CONS-AMOUNT",S$1:S$10,$B15,#REF!,"#")</f>
        <v>0</v>
      </c>
      <c r="T15" s="21">
        <f>_xll.GetCtData("CO-AMOUNT","CONS-AMOUNT",T$1:T$10,$B15,#REF!,"#")</f>
        <v>0</v>
      </c>
      <c r="U15" s="21">
        <f>_xll.GetCtData("CO-AMOUNT","CONS-AMOUNT",U$1:U$10,$B15,#REF!,"#")</f>
        <v>0</v>
      </c>
      <c r="V15" s="21">
        <f>_xll.GetCtData("CO-AMOUNT","CONS-AMOUNT",V$1:V$10,$B15,#REF!,"#")</f>
        <v>0</v>
      </c>
      <c r="W15" s="21">
        <f>_xll.GetCtData("CO-AMOUNT","CONS-AMOUNT",W$1:W$10,$B15,#REF!,"#")</f>
        <v>0</v>
      </c>
      <c r="X15" s="17">
        <f>_xll.GetCtData("CO-AMOUNT","CONS-AMOUNT",X$1:X$10,$B15,#REF!,"#")</f>
        <v>0</v>
      </c>
      <c r="Y15" s="21">
        <f>_xll.GetCtData("CO-AMOUNT","CONS-AMOUNT",Y$1:Y$10,$B15,#REF!,"#")</f>
        <v>0</v>
      </c>
      <c r="Z15" s="21">
        <f>_xll.GetCtData("CO-AMOUNT","CONS-AMOUNT",Z$1:Z$10,$B15,#REF!,"#")</f>
        <v>0</v>
      </c>
      <c r="AA15" s="21">
        <f>_xll.GetCtData("CO-AMOUNT","CONS-AMOUNT",AA$1:AA$10,$B15,#REF!,"#")</f>
        <v>0</v>
      </c>
      <c r="AB15" s="21">
        <f>_xll.GetCtData("CO-AMOUNT","CONS-AMOUNT",AB$1:AB$10,$B15,#REF!,"#")</f>
        <v>0</v>
      </c>
      <c r="AC15" s="17">
        <f>_xll.GetCtData("CO-AMOUNT","CONS-AMOUNT",AC$1:AC$10,$B15,#REF!,"#-62")</f>
        <v>-62</v>
      </c>
      <c r="AD15" s="21">
        <f>_xll.GetCtData("CO-AMOUNT","CONS-AMOUNT",AD$1:AD$10,$B15,#REF!,"#")</f>
        <v>0</v>
      </c>
      <c r="AE15" s="21">
        <f>_xll.GetCtData("CO-AMOUNT","CONS-AMOUNT",AE$1:AE$10,$B15,#REF!,"#")</f>
        <v>0</v>
      </c>
      <c r="AF15" s="21">
        <f>_xll.GetCtData("CO-AMOUNT","CONS-AMOUNT",AF$1:AF$10,$B15,#REF!,"#")</f>
        <v>0</v>
      </c>
      <c r="AG15" s="21">
        <f>_xll.GetCtData("CO-AMOUNT","CONS-AMOUNT",AG$1:AG$10,$B15,#REF!,"#")</f>
        <v>0</v>
      </c>
      <c r="AH15" s="17">
        <f>_xll.GetCtData("CO-AMOUNT","CONS-AMOUNT",AH$1:AH$10,$B15,#REF!,"#")</f>
        <v>0</v>
      </c>
      <c r="AI15" s="21">
        <f>_xll.GetCtData("CO-AMOUNT","CONS-AMOUNT",AI$1:AI$10,$B15,#REF!,"#")</f>
        <v>0</v>
      </c>
      <c r="AJ15" s="21">
        <f>_xll.GetCtData("CO-AMOUNT","CONS-AMOUNT",AJ$1:AJ$10,$B15,#REF!,"#")</f>
        <v>0</v>
      </c>
      <c r="AK15" s="21">
        <f>_xll.GetCtData("CO-AMOUNT","CONS-AMOUNT",AK$1:AK$10,$B15,#REF!,"#")</f>
        <v>0</v>
      </c>
      <c r="AL15" s="21">
        <f>_xll.GetCtData("CO-AMOUNT","CONS-AMOUNT",AL$1:AL$10,$B15,#REF!,"#")</f>
        <v>0</v>
      </c>
      <c r="AM15" s="17">
        <f>_xll.GetCtData("CO-AMOUNT","CONS-AMOUNT",AM$1:AM$10,$B15,#REF!,"#")</f>
        <v>0</v>
      </c>
      <c r="AN15" s="21">
        <f>_xll.GetCtData("CO-AMOUNT","CONS-AMOUNT",AN$1:AN$10,$B15,#REF!,"#")</f>
        <v>0</v>
      </c>
      <c r="AO15" s="21">
        <f>_xll.GetCtData("CO-AMOUNT","CONS-AMOUNT",AO$1:AO$10,$B15,#REF!,"#")</f>
        <v>0</v>
      </c>
      <c r="AP15" s="21">
        <f>_xll.GetCtData("CO-AMOUNT","CONS-AMOUNT",AP$1:AP$10,$B15,#REF!,"#")</f>
        <v>0</v>
      </c>
      <c r="AQ15" s="21">
        <f>_xll.GetCtData("CO-AMOUNT","CONS-AMOUNT",AQ$1:AQ$10,$B15,#REF!,"#")</f>
        <v>0</v>
      </c>
      <c r="AR15" s="17">
        <f>_xll.GetCtData("CO-AMOUNT","CONS-AMOUNT",AR$1:AR$10,$B15,#REF!,"#-525")</f>
        <v>-525</v>
      </c>
      <c r="AS15" s="21">
        <f>_xll.GetCtData("CO-AMOUNT","CONS-AMOUNT",AS$1:AS$10,$B15,#REF!,"#")</f>
        <v>0</v>
      </c>
      <c r="AT15" s="21">
        <f>_xll.GetCtData("CO-AMOUNT","CONS-AMOUNT",AT$1:AT$10,$B15,#REF!,"#")</f>
        <v>0</v>
      </c>
      <c r="AU15" s="21">
        <f>_xll.GetCtData("CO-AMOUNT","CONS-AMOUNT",AU$1:AU$10,$B15,#REF!,"#")</f>
        <v>0</v>
      </c>
      <c r="AV15" s="21">
        <f>_xll.GetCtData("CO-AMOUNT","CONS-AMOUNT",AV$1:AV$10,$B15,#REF!,"#")</f>
        <v>0</v>
      </c>
      <c r="AW15" s="17">
        <f>_xll.GetCtData("CO-AMOUNT","CONS-AMOUNT",AW$1:AW$10,$B15,#REF!,"#-974")</f>
        <v>-974</v>
      </c>
      <c r="AX15" s="21">
        <f>_xll.GetCtData("CO-AMOUNT","CONS-AMOUNT",AX$1:AX$10,$B15,#REF!,"#")</f>
        <v>0</v>
      </c>
      <c r="AY15" s="21">
        <f>_xll.GetCtData("CO-AMOUNT","CONS-AMOUNT",AY$1:AY$10,$B15,#REF!,"#")</f>
        <v>0</v>
      </c>
      <c r="AZ15" s="21">
        <f>_xll.GetCtData("CO-AMOUNT","CONS-AMOUNT",AZ$1:AZ$10,$B15,#REF!,"#")</f>
        <v>0</v>
      </c>
      <c r="BA15" s="21">
        <f>_xll.GetCtData("CO-AMOUNT","CONS-AMOUNT",BA$1:BA$10,$B15,#REF!,"#")</f>
        <v>0</v>
      </c>
      <c r="BB15" s="17">
        <f>_xll.GetCtData("CO-AMOUNT","CONS-AMOUNT",BB$1:BB$10,$B15,#REF!,"#-14418")</f>
        <v>-14418</v>
      </c>
      <c r="BC15" s="21">
        <f>_xll.GetCtData("CO-AMOUNT","CONS-AMOUNT",BC$1:BC$10,$B15,#REF!,"#")</f>
        <v>0</v>
      </c>
      <c r="BD15" s="21">
        <f>_xll.GetCtData("CO-AMOUNT","CONS-AMOUNT",BD$1:BD$10,$B15,#REF!,"#")</f>
        <v>0</v>
      </c>
      <c r="BE15" s="21">
        <f>_xll.GetCtData("CO-AMOUNT","CONS-AMOUNT",BE$1:BE$10,$B15,#REF!,"#")</f>
        <v>0</v>
      </c>
      <c r="BF15" s="21">
        <f>_xll.GetCtData("CO-AMOUNT","CONS-AMOUNT",BF$1:BF$10,$B15,#REF!,"#")</f>
        <v>0</v>
      </c>
      <c r="BG15" s="17">
        <f>_xll.GetCtData("CO-AMOUNT","CONS-AMOUNT",BG$1:BG$10,$B15,#REF!,"#-164")</f>
        <v>-164</v>
      </c>
      <c r="BH15" s="21">
        <f>_xll.GetCtData("CO-AMOUNT","CONS-AMOUNT",BH$1:BH$10,$B15,#REF!,"#")</f>
        <v>0</v>
      </c>
      <c r="BI15" s="21">
        <f>_xll.GetCtData("CO-AMOUNT","CONS-AMOUNT",BI$1:BI$10,$B15,#REF!,"#")</f>
        <v>0</v>
      </c>
      <c r="BJ15" s="21">
        <f>_xll.GetCtData("CO-AMOUNT","CONS-AMOUNT",BJ$1:BJ$10,$B15,#REF!,"#")</f>
        <v>0</v>
      </c>
      <c r="BK15" s="21">
        <f>_xll.GetCtData("CO-AMOUNT","CONS-AMOUNT",BK$1:BK$10,$B15,#REF!,"#")</f>
        <v>0</v>
      </c>
      <c r="BL15" s="17">
        <f>_xll.GetCtData("CO-AMOUNT","CONS-AMOUNT",BL$1:BL$10,$B15,#REF!,"#-5")</f>
        <v>-5</v>
      </c>
      <c r="BM15" s="21">
        <f>_xll.GetCtData("CO-AMOUNT","CONS-AMOUNT",BM$1:BM$10,$B15,#REF!,"#")</f>
        <v>0</v>
      </c>
      <c r="BN15" s="21">
        <f>_xll.GetCtData("CO-AMOUNT","CONS-AMOUNT",BN$1:BN$10,$B15,#REF!,"#")</f>
        <v>0</v>
      </c>
      <c r="BO15" s="21">
        <f>_xll.GetCtData("CO-AMOUNT","CONS-AMOUNT",BO$1:BO$10,$B15,#REF!,"#")</f>
        <v>0</v>
      </c>
      <c r="BP15" s="21">
        <f>_xll.GetCtData("CO-AMOUNT","CONS-AMOUNT",BP$1:BP$10,$B15,#REF!,"#")</f>
        <v>0</v>
      </c>
      <c r="BQ15" s="17">
        <f>_xll.GetCtData("CO-AMOUNT","CONS-AMOUNT",BQ$1:BQ$10,$B15,#REF!,"#-118")</f>
        <v>-118</v>
      </c>
      <c r="BR15" s="21">
        <f>_xll.GetCtData("CO-AMOUNT","CONS-AMOUNT",BR$1:BR$10,$B15,#REF!,"#")</f>
        <v>0</v>
      </c>
      <c r="BS15" s="21">
        <f>_xll.GetCtData("CO-AMOUNT","CONS-AMOUNT",BS$1:BS$10,$B15,#REF!,"#")</f>
        <v>0</v>
      </c>
      <c r="BT15" s="21">
        <f>_xll.GetCtData("CO-AMOUNT","CONS-AMOUNT",BT$1:BT$10,$B15,#REF!,"#")</f>
        <v>0</v>
      </c>
      <c r="BU15" s="21">
        <f>_xll.GetCtData("CO-AMOUNT","CONS-AMOUNT",BU$1:BU$10,$B15,#REF!,"#")</f>
        <v>0</v>
      </c>
      <c r="BV15" s="23">
        <f t="shared" si="1"/>
        <v>-123</v>
      </c>
      <c r="BY15" s="21">
        <f>_xll.GetCtData("CO-AMOUNT","CONS-AMOUNT",BY$1:BY$10,$B15,#REF!,"#")</f>
        <v>0</v>
      </c>
      <c r="BZ15" s="21">
        <f>_xll.GetCtData("CO-AMOUNT","CONS-AMOUNT",BZ$1:BZ$10,$B15,#REF!,"#")+BY15</f>
        <v>0</v>
      </c>
      <c r="CA15" s="21">
        <f>_xll.GetCtData("CO-AMOUNT","CONS-AMOUNT",CA$1:CA$10,$B15,#REF!,"#")+BZ15</f>
        <v>0</v>
      </c>
      <c r="CB15" s="21">
        <f>_xll.GetCtData("CO-AMOUNT","CONS-AMOUNT",CB$1:CB$10,$B15,#REF!,"#")+CA15</f>
        <v>0</v>
      </c>
      <c r="CC15" s="21">
        <f>_xll.GetCtData("CO-AMOUNT","CONS-AMOUNT",CC$1:CC$10,$B15,#REF!,"#")+CB15</f>
        <v>0</v>
      </c>
      <c r="CD15" s="21">
        <f>_xll.GetCtData("CO-AMOUNT","CONS-AMOUNT",CD$1:CD$10,$B15,#REF!,"#")+CC15</f>
        <v>0</v>
      </c>
      <c r="CE15" s="21">
        <f>_xll.GetCtData("CO-AMOUNT","CONS-AMOUNT",CE$1:CE$10,$B15,#REF!,"#")+CD15</f>
        <v>0</v>
      </c>
      <c r="CF15" s="21">
        <f>_xll.GetCtData("CO-AMOUNT","CONS-AMOUNT",CF$1:CF$10,$B15,#REF!,"#")+CE15</f>
        <v>0</v>
      </c>
      <c r="CG15" s="21">
        <f>_xll.GetCtData("CO-AMOUNT","CONS-AMOUNT",CG$1:CG$10,$B15,#REF!,"#")+CF15</f>
        <v>0</v>
      </c>
      <c r="CH15" s="21">
        <f>_xll.GetCtData("CO-AMOUNT","CONS-AMOUNT",CH$1:CH$10,$B15,#REF!,"#")+CG15</f>
        <v>0</v>
      </c>
      <c r="CI15" s="21">
        <f>_xll.GetCtData("CO-AMOUNT","CONS-AMOUNT",CI$1:CI$10,$B15,#REF!,"#")+CH15</f>
        <v>0</v>
      </c>
      <c r="CJ15" s="21">
        <f>_xll.GetCtData("CO-AMOUNT","CONS-AMOUNT",CJ$1:CJ$10,$B15,#REF!,"#")+CI15</f>
        <v>0</v>
      </c>
      <c r="CM15" s="21">
        <f>_xll.GetCtData("CO-AMOUNT","CONS-AMOUNT",CM$1:CM$10,$B15,#REF!,"#")</f>
        <v>0</v>
      </c>
      <c r="CN15" s="21">
        <f>_xll.GetCtData("CO-AMOUNT","CONS-AMOUNT",CN$1:CN$10,$B15,#REF!,"#")</f>
        <v>0</v>
      </c>
      <c r="CO15" s="21">
        <f>_xll.GetCtData("CO-AMOUNT","CONS-AMOUNT",CO$1:CO$10,$B15,#REF!,"#")</f>
        <v>0</v>
      </c>
      <c r="CP15" s="21">
        <f>_xll.GetCtData("CO-AMOUNT","CONS-AMOUNT",CP$1:CP$10,$B15,#REF!,"#")</f>
        <v>0</v>
      </c>
      <c r="CQ15" s="21">
        <f>_xll.GetCtData("CO-AMOUNT","CONS-AMOUNT",CQ$1:CQ$10,$B15,#REF!,"#")</f>
        <v>0</v>
      </c>
      <c r="CR15" s="21">
        <f>_xll.GetCtData("CO-AMOUNT","CONS-AMOUNT",CR$1:CR$10,$B15,#REF!,"#")</f>
        <v>0</v>
      </c>
      <c r="CS15" s="21">
        <f>_xll.GetCtData("CO-AMOUNT","CONS-AMOUNT",CS$1:CS$10,$B15,#REF!,"#")</f>
        <v>0</v>
      </c>
      <c r="CT15" s="21">
        <f>_xll.GetCtData("CO-AMOUNT","CONS-AMOUNT",CT$1:CT$10,$B15,#REF!,"#")</f>
        <v>0</v>
      </c>
      <c r="CU15" s="21">
        <f>_xll.GetCtData("CO-AMOUNT","CONS-AMOUNT",CU$1:CU$10,$B15,#REF!,"#")</f>
        <v>0</v>
      </c>
      <c r="CV15" s="21">
        <f>_xll.GetCtData("CO-AMOUNT","CONS-AMOUNT",CV$1:CV$10,$B15,#REF!,"#")</f>
        <v>0</v>
      </c>
      <c r="CW15" s="21">
        <f>_xll.GetCtData("CO-AMOUNT","CONS-AMOUNT",CW$1:CW$10,$B15,#REF!,"#")</f>
        <v>0</v>
      </c>
      <c r="CX15" s="21">
        <f>_xll.GetCtData("CO-AMOUNT","CONS-AMOUNT",CX$1:CX$10,$B15,#REF!,"#")</f>
        <v>0</v>
      </c>
    </row>
    <row r="16" spans="1:102" x14ac:dyDescent="0.3">
      <c r="A16" s="1" t="str">
        <f t="shared" si="0"/>
        <v>200</v>
      </c>
      <c r="B16" s="14" t="s">
        <v>85</v>
      </c>
      <c r="C16" s="15" t="s">
        <v>86</v>
      </c>
      <c r="D16" s="16">
        <f>_xll.GetCtData("CO-AMOUNT","CONS-AMOUNT",D$1:D$10,$B16,#REF!,"#")</f>
        <v>0</v>
      </c>
      <c r="E16" s="17">
        <f>INDEX($BY16:$CJ16,1,MATCH("PE="&amp;RIGHT([1]Contexte!$E$2,7),'staff cost'!$BY$3:$CJ$3))</f>
        <v>0</v>
      </c>
      <c r="F16" s="18"/>
      <c r="G16" s="19">
        <f>INDEX($J16:$BQ16,1,MATCH("DP="&amp;RIGHT([1]Contexte!$E$2,7),'staff cost'!$J$2:$BQ$2))-E16</f>
        <v>0</v>
      </c>
      <c r="H16" s="19">
        <f>INDEX($J16:$BQ16,1,MATCH("DP="&amp;RIGHT([1]Contexte!$E$2,7),$J$2:$BQ$2))-D16</f>
        <v>0</v>
      </c>
      <c r="I16" s="20"/>
      <c r="J16" s="21">
        <f>_xll.GetCtData("CO-AMOUNT","CONS-AMOUNT",J$1:J$10,$B16,#REF!,"#")</f>
        <v>0</v>
      </c>
      <c r="K16" s="21">
        <f>_xll.GetCtData("CO-AMOUNT","CONS-AMOUNT",K$1:K$10,$B16,#REF!,"#")</f>
        <v>0</v>
      </c>
      <c r="L16" s="21">
        <f>_xll.GetCtData("CO-AMOUNT","CONS-AMOUNT",L$1:L$10,$B16,#REF!,"#")</f>
        <v>0</v>
      </c>
      <c r="M16" s="21">
        <f>_xll.GetCtData("CO-AMOUNT","CONS-AMOUNT",M$1:M$10,$B16,#REF!,"#")</f>
        <v>0</v>
      </c>
      <c r="N16" s="22">
        <f>_xll.GetCtData("CO-AMOUNT","CONS-AMOUNT",N$1:N$10,$B16,#REF!,"#-21998")</f>
        <v>-21998</v>
      </c>
      <c r="O16" s="21">
        <f>_xll.GetCtData("CO-AMOUNT","CONS-AMOUNT",O$1:O$10,$B16,#REF!,"#")</f>
        <v>0</v>
      </c>
      <c r="P16" s="21">
        <f>_xll.GetCtData("CO-AMOUNT","CONS-AMOUNT",P$1:P$10,$B16,#REF!,"#")</f>
        <v>0</v>
      </c>
      <c r="Q16" s="21">
        <f>_xll.GetCtData("CO-AMOUNT","CONS-AMOUNT",Q$1:Q$10,$B16,#REF!,"#")</f>
        <v>0</v>
      </c>
      <c r="R16" s="21">
        <f>_xll.GetCtData("CO-AMOUNT","CONS-AMOUNT",R$1:R$10,$B16,#REF!,"#")</f>
        <v>0</v>
      </c>
      <c r="S16" s="22">
        <f>_xll.GetCtData("CO-AMOUNT","CONS-AMOUNT",S$1:S$10,$B16,#REF!,"#9443")</f>
        <v>9443</v>
      </c>
      <c r="T16" s="21">
        <f>_xll.GetCtData("CO-AMOUNT","CONS-AMOUNT",T$1:T$10,$B16,#REF!,"#")</f>
        <v>0</v>
      </c>
      <c r="U16" s="21">
        <f>_xll.GetCtData("CO-AMOUNT","CONS-AMOUNT",U$1:U$10,$B16,#REF!,"#")</f>
        <v>0</v>
      </c>
      <c r="V16" s="21">
        <f>_xll.GetCtData("CO-AMOUNT","CONS-AMOUNT",V$1:V$10,$B16,#REF!,"#")</f>
        <v>0</v>
      </c>
      <c r="W16" s="21">
        <f>_xll.GetCtData("CO-AMOUNT","CONS-AMOUNT",W$1:W$10,$B16,#REF!,"#")</f>
        <v>0</v>
      </c>
      <c r="X16" s="22">
        <f>_xll.GetCtData("CO-AMOUNT","CONS-AMOUNT",X$1:X$10,$B16,#REF!,"#-1263")</f>
        <v>-1263</v>
      </c>
      <c r="Y16" s="21">
        <f>_xll.GetCtData("CO-AMOUNT","CONS-AMOUNT",Y$1:Y$10,$B16,#REF!,"#")</f>
        <v>0</v>
      </c>
      <c r="Z16" s="21">
        <f>_xll.GetCtData("CO-AMOUNT","CONS-AMOUNT",Z$1:Z$10,$B16,#REF!,"#")</f>
        <v>0</v>
      </c>
      <c r="AA16" s="21">
        <f>_xll.GetCtData("CO-AMOUNT","CONS-AMOUNT",AA$1:AA$10,$B16,#REF!,"#")</f>
        <v>0</v>
      </c>
      <c r="AB16" s="21">
        <f>_xll.GetCtData("CO-AMOUNT","CONS-AMOUNT",AB$1:AB$10,$B16,#REF!,"#")</f>
        <v>0</v>
      </c>
      <c r="AC16" s="17">
        <f>_xll.GetCtData("CO-AMOUNT","CONS-AMOUNT",AC$1:AC$10,$B16,#REF!,"#-845")</f>
        <v>-845</v>
      </c>
      <c r="AD16" s="21">
        <f>_xll.GetCtData("CO-AMOUNT","CONS-AMOUNT",AD$1:AD$10,$B16,#REF!,"#")</f>
        <v>0</v>
      </c>
      <c r="AE16" s="21">
        <f>_xll.GetCtData("CO-AMOUNT","CONS-AMOUNT",AE$1:AE$10,$B16,#REF!,"#")</f>
        <v>0</v>
      </c>
      <c r="AF16" s="21">
        <f>_xll.GetCtData("CO-AMOUNT","CONS-AMOUNT",AF$1:AF$10,$B16,#REF!,"#")</f>
        <v>0</v>
      </c>
      <c r="AG16" s="21">
        <f>_xll.GetCtData("CO-AMOUNT","CONS-AMOUNT",AG$1:AG$10,$B16,#REF!,"#")</f>
        <v>0</v>
      </c>
      <c r="AH16" s="17">
        <f>_xll.GetCtData("CO-AMOUNT","CONS-AMOUNT",AH$1:AH$10,$B16,#REF!,"#")</f>
        <v>0</v>
      </c>
      <c r="AI16" s="21">
        <f>_xll.GetCtData("CO-AMOUNT","CONS-AMOUNT",AI$1:AI$10,$B16,#REF!,"#")</f>
        <v>0</v>
      </c>
      <c r="AJ16" s="21">
        <f>_xll.GetCtData("CO-AMOUNT","CONS-AMOUNT",AJ$1:AJ$10,$B16,#REF!,"#")</f>
        <v>0</v>
      </c>
      <c r="AK16" s="21">
        <f>_xll.GetCtData("CO-AMOUNT","CONS-AMOUNT",AK$1:AK$10,$B16,#REF!,"#")</f>
        <v>0</v>
      </c>
      <c r="AL16" s="21">
        <f>_xll.GetCtData("CO-AMOUNT","CONS-AMOUNT",AL$1:AL$10,$B16,#REF!,"#")</f>
        <v>0</v>
      </c>
      <c r="AM16" s="17">
        <f>_xll.GetCtData("CO-AMOUNT","CONS-AMOUNT",AM$1:AM$10,$B16,#REF!,"#")</f>
        <v>0</v>
      </c>
      <c r="AN16" s="21">
        <f>_xll.GetCtData("CO-AMOUNT","CONS-AMOUNT",AN$1:AN$10,$B16,#REF!,"#")</f>
        <v>0</v>
      </c>
      <c r="AO16" s="21">
        <f>_xll.GetCtData("CO-AMOUNT","CONS-AMOUNT",AO$1:AO$10,$B16,#REF!,"#")</f>
        <v>0</v>
      </c>
      <c r="AP16" s="21">
        <f>_xll.GetCtData("CO-AMOUNT","CONS-AMOUNT",AP$1:AP$10,$B16,#REF!,"#")</f>
        <v>0</v>
      </c>
      <c r="AQ16" s="21">
        <f>_xll.GetCtData("CO-AMOUNT","CONS-AMOUNT",AQ$1:AQ$10,$B16,#REF!,"#")</f>
        <v>0</v>
      </c>
      <c r="AR16" s="17">
        <f>_xll.GetCtData("CO-AMOUNT","CONS-AMOUNT",AR$1:AR$10,$B16,#REF!,"#-5192")</f>
        <v>-5192</v>
      </c>
      <c r="AS16" s="21">
        <f>_xll.GetCtData("CO-AMOUNT","CONS-AMOUNT",AS$1:AS$10,$B16,#REF!,"#")</f>
        <v>0</v>
      </c>
      <c r="AT16" s="21">
        <f>_xll.GetCtData("CO-AMOUNT","CONS-AMOUNT",AT$1:AT$10,$B16,#REF!,"#")</f>
        <v>0</v>
      </c>
      <c r="AU16" s="21">
        <f>_xll.GetCtData("CO-AMOUNT","CONS-AMOUNT",AU$1:AU$10,$B16,#REF!,"#")</f>
        <v>0</v>
      </c>
      <c r="AV16" s="21">
        <f>_xll.GetCtData("CO-AMOUNT","CONS-AMOUNT",AV$1:AV$10,$B16,#REF!,"#")</f>
        <v>0</v>
      </c>
      <c r="AW16" s="17">
        <f>_xll.GetCtData("CO-AMOUNT","CONS-AMOUNT",AW$1:AW$10,$B16,#REF!,"#-12618")</f>
        <v>-12618</v>
      </c>
      <c r="AX16" s="21">
        <f>_xll.GetCtData("CO-AMOUNT","CONS-AMOUNT",AX$1:AX$10,$B16,#REF!,"#")</f>
        <v>0</v>
      </c>
      <c r="AY16" s="21">
        <f>_xll.GetCtData("CO-AMOUNT","CONS-AMOUNT",AY$1:AY$10,$B16,#REF!,"#")</f>
        <v>0</v>
      </c>
      <c r="AZ16" s="21">
        <f>_xll.GetCtData("CO-AMOUNT","CONS-AMOUNT",AZ$1:AZ$10,$B16,#REF!,"#")</f>
        <v>0</v>
      </c>
      <c r="BA16" s="21">
        <f>_xll.GetCtData("CO-AMOUNT","CONS-AMOUNT",BA$1:BA$10,$B16,#REF!,"#")</f>
        <v>0</v>
      </c>
      <c r="BB16" s="17">
        <f>_xll.GetCtData("CO-AMOUNT","CONS-AMOUNT",BB$1:BB$10,$B16,#REF!,"#3006")</f>
        <v>3006</v>
      </c>
      <c r="BC16" s="21">
        <f>_xll.GetCtData("CO-AMOUNT","CONS-AMOUNT",BC$1:BC$10,$B16,#REF!,"#")</f>
        <v>0</v>
      </c>
      <c r="BD16" s="21">
        <f>_xll.GetCtData("CO-AMOUNT","CONS-AMOUNT",BD$1:BD$10,$B16,#REF!,"#")</f>
        <v>0</v>
      </c>
      <c r="BE16" s="21">
        <f>_xll.GetCtData("CO-AMOUNT","CONS-AMOUNT",BE$1:BE$10,$B16,#REF!,"#")</f>
        <v>0</v>
      </c>
      <c r="BF16" s="21">
        <f>_xll.GetCtData("CO-AMOUNT","CONS-AMOUNT",BF$1:BF$10,$B16,#REF!,"#")</f>
        <v>0</v>
      </c>
      <c r="BG16" s="17">
        <f>_xll.GetCtData("CO-AMOUNT","CONS-AMOUNT",BG$1:BG$10,$B16,#REF!,"#-2019")</f>
        <v>-2019</v>
      </c>
      <c r="BH16" s="21">
        <f>_xll.GetCtData("CO-AMOUNT","CONS-AMOUNT",BH$1:BH$10,$B16,#REF!,"#")</f>
        <v>0</v>
      </c>
      <c r="BI16" s="21">
        <f>_xll.GetCtData("CO-AMOUNT","CONS-AMOUNT",BI$1:BI$10,$B16,#REF!,"#")</f>
        <v>0</v>
      </c>
      <c r="BJ16" s="21">
        <f>_xll.GetCtData("CO-AMOUNT","CONS-AMOUNT",BJ$1:BJ$10,$B16,#REF!,"#")</f>
        <v>0</v>
      </c>
      <c r="BK16" s="21">
        <f>_xll.GetCtData("CO-AMOUNT","CONS-AMOUNT",BK$1:BK$10,$B16,#REF!,"#")</f>
        <v>0</v>
      </c>
      <c r="BL16" s="17">
        <f>_xll.GetCtData("CO-AMOUNT","CONS-AMOUNT",BL$1:BL$10,$B16,#REF!,"#887")</f>
        <v>887</v>
      </c>
      <c r="BM16" s="21">
        <f>_xll.GetCtData("CO-AMOUNT","CONS-AMOUNT",BM$1:BM$10,$B16,#REF!,"#")</f>
        <v>0</v>
      </c>
      <c r="BN16" s="21">
        <f>_xll.GetCtData("CO-AMOUNT","CONS-AMOUNT",BN$1:BN$10,$B16,#REF!,"#")</f>
        <v>0</v>
      </c>
      <c r="BO16" s="21">
        <f>_xll.GetCtData("CO-AMOUNT","CONS-AMOUNT",BO$1:BO$10,$B16,#REF!,"#")</f>
        <v>0</v>
      </c>
      <c r="BP16" s="21">
        <f>_xll.GetCtData("CO-AMOUNT","CONS-AMOUNT",BP$1:BP$10,$B16,#REF!,"#")</f>
        <v>0</v>
      </c>
      <c r="BQ16" s="17">
        <f>_xll.GetCtData("CO-AMOUNT","CONS-AMOUNT",BQ$1:BQ$10,$B16,#REF!,"#-1160")</f>
        <v>-1160</v>
      </c>
      <c r="BR16" s="21">
        <f>_xll.GetCtData("CO-AMOUNT","CONS-AMOUNT",BR$1:BR$10,$B16,#REF!,"#")</f>
        <v>0</v>
      </c>
      <c r="BS16" s="21">
        <f>_xll.GetCtData("CO-AMOUNT","CONS-AMOUNT",BS$1:BS$10,$B16,#REF!,"#")</f>
        <v>0</v>
      </c>
      <c r="BT16" s="21">
        <f>_xll.GetCtData("CO-AMOUNT","CONS-AMOUNT",BT$1:BT$10,$B16,#REF!,"#")</f>
        <v>0</v>
      </c>
      <c r="BU16" s="21">
        <f>_xll.GetCtData("CO-AMOUNT","CONS-AMOUNT",BU$1:BU$10,$B16,#REF!,"#")</f>
        <v>0</v>
      </c>
      <c r="BV16" s="23">
        <f t="shared" si="1"/>
        <v>-273</v>
      </c>
      <c r="BY16" s="21">
        <f>_xll.GetCtData("CO-AMOUNT","CONS-AMOUNT",BY$1:BY$10,$B16,#REF!,"#")</f>
        <v>0</v>
      </c>
      <c r="BZ16" s="21">
        <f>_xll.GetCtData("CO-AMOUNT","CONS-AMOUNT",BZ$1:BZ$10,$B16,#REF!,"#")+BY16</f>
        <v>0</v>
      </c>
      <c r="CA16" s="21">
        <f>_xll.GetCtData("CO-AMOUNT","CONS-AMOUNT",CA$1:CA$10,$B16,#REF!,"#")+BZ16</f>
        <v>0</v>
      </c>
      <c r="CB16" s="21">
        <f>_xll.GetCtData("CO-AMOUNT","CONS-AMOUNT",CB$1:CB$10,$B16,#REF!,"#")+CA16</f>
        <v>0</v>
      </c>
      <c r="CC16" s="21">
        <f>_xll.GetCtData("CO-AMOUNT","CONS-AMOUNT",CC$1:CC$10,$B16,#REF!,"#")+CB16</f>
        <v>0</v>
      </c>
      <c r="CD16" s="21">
        <f>_xll.GetCtData("CO-AMOUNT","CONS-AMOUNT",CD$1:CD$10,$B16,#REF!,"#")+CC16</f>
        <v>0</v>
      </c>
      <c r="CE16" s="21">
        <f>_xll.GetCtData("CO-AMOUNT","CONS-AMOUNT",CE$1:CE$10,$B16,#REF!,"#")+CD16</f>
        <v>0</v>
      </c>
      <c r="CF16" s="21">
        <f>_xll.GetCtData("CO-AMOUNT","CONS-AMOUNT",CF$1:CF$10,$B16,#REF!,"#")+CE16</f>
        <v>0</v>
      </c>
      <c r="CG16" s="21">
        <f>_xll.GetCtData("CO-AMOUNT","CONS-AMOUNT",CG$1:CG$10,$B16,#REF!,"#")+CF16</f>
        <v>0</v>
      </c>
      <c r="CH16" s="21">
        <f>_xll.GetCtData("CO-AMOUNT","CONS-AMOUNT",CH$1:CH$10,$B16,#REF!,"#")+CG16</f>
        <v>0</v>
      </c>
      <c r="CI16" s="21">
        <f>_xll.GetCtData("CO-AMOUNT","CONS-AMOUNT",CI$1:CI$10,$B16,#REF!,"#")+CH16</f>
        <v>0</v>
      </c>
      <c r="CJ16" s="21">
        <f>_xll.GetCtData("CO-AMOUNT","CONS-AMOUNT",CJ$1:CJ$10,$B16,#REF!,"#")+CI16</f>
        <v>0</v>
      </c>
      <c r="CM16" s="21">
        <f>_xll.GetCtData("CO-AMOUNT","CONS-AMOUNT",CM$1:CM$10,$B16,#REF!,"#")</f>
        <v>0</v>
      </c>
      <c r="CN16" s="21">
        <f>_xll.GetCtData("CO-AMOUNT","CONS-AMOUNT",CN$1:CN$10,$B16,#REF!,"#")</f>
        <v>0</v>
      </c>
      <c r="CO16" s="21">
        <f>_xll.GetCtData("CO-AMOUNT","CONS-AMOUNT",CO$1:CO$10,$B16,#REF!,"#")</f>
        <v>0</v>
      </c>
      <c r="CP16" s="21">
        <f>_xll.GetCtData("CO-AMOUNT","CONS-AMOUNT",CP$1:CP$10,$B16,#REF!,"#")</f>
        <v>0</v>
      </c>
      <c r="CQ16" s="21">
        <f>_xll.GetCtData("CO-AMOUNT","CONS-AMOUNT",CQ$1:CQ$10,$B16,#REF!,"#")</f>
        <v>0</v>
      </c>
      <c r="CR16" s="21">
        <f>_xll.GetCtData("CO-AMOUNT","CONS-AMOUNT",CR$1:CR$10,$B16,#REF!,"#")</f>
        <v>0</v>
      </c>
      <c r="CS16" s="21">
        <f>_xll.GetCtData("CO-AMOUNT","CONS-AMOUNT",CS$1:CS$10,$B16,#REF!,"#")</f>
        <v>0</v>
      </c>
      <c r="CT16" s="21">
        <f>_xll.GetCtData("CO-AMOUNT","CONS-AMOUNT",CT$1:CT$10,$B16,#REF!,"#")</f>
        <v>0</v>
      </c>
      <c r="CU16" s="21">
        <f>_xll.GetCtData("CO-AMOUNT","CONS-AMOUNT",CU$1:CU$10,$B16,#REF!,"#")</f>
        <v>0</v>
      </c>
      <c r="CV16" s="21">
        <f>_xll.GetCtData("CO-AMOUNT","CONS-AMOUNT",CV$1:CV$10,$B16,#REF!,"#")</f>
        <v>0</v>
      </c>
      <c r="CW16" s="21">
        <f>_xll.GetCtData("CO-AMOUNT","CONS-AMOUNT",CW$1:CW$10,$B16,#REF!,"#")</f>
        <v>0</v>
      </c>
      <c r="CX16" s="21">
        <f>_xll.GetCtData("CO-AMOUNT","CONS-AMOUNT",CX$1:CX$10,$B16,#REF!,"#")</f>
        <v>0</v>
      </c>
    </row>
  </sheetData>
  <pageMargins left="0.7" right="0.7" top="0.75" bottom="0.75" header="0.3" footer="0.3"/>
  <pageSetup paperSize="8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43B6-3274-4597-BD63-F84A447FF916}">
  <dimension ref="A1:K17"/>
  <sheetViews>
    <sheetView tabSelected="1" workbookViewId="0">
      <selection activeCell="F11" sqref="F11"/>
    </sheetView>
  </sheetViews>
  <sheetFormatPr baseColWidth="10" defaultRowHeight="16.5" x14ac:dyDescent="0.3"/>
  <cols>
    <col min="1" max="16384" width="11.42578125" style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1" t="s">
        <v>15</v>
      </c>
      <c r="B2" s="1" t="str">
        <f>RIGHT('staff cost'!X2,7)</f>
        <v>2018.08</v>
      </c>
      <c r="C2" s="2" t="s">
        <v>16</v>
      </c>
      <c r="D2" s="2">
        <v>100</v>
      </c>
      <c r="E2" s="1" t="s">
        <v>90</v>
      </c>
      <c r="F2" s="1" t="s">
        <v>11</v>
      </c>
      <c r="I2" s="1" t="s">
        <v>12</v>
      </c>
      <c r="J2" s="2" t="s">
        <v>13</v>
      </c>
      <c r="K2" s="1" t="s">
        <v>89</v>
      </c>
    </row>
    <row r="3" spans="1:11" x14ac:dyDescent="0.3">
      <c r="A3" s="1" t="str">
        <f>A2</f>
        <v>LE</v>
      </c>
      <c r="B3" s="1" t="str">
        <f t="shared" ref="B3:C5" si="0">B2</f>
        <v>2018.08</v>
      </c>
      <c r="C3" s="1" t="str">
        <f t="shared" si="0"/>
        <v>2018.09</v>
      </c>
      <c r="D3" s="1">
        <v>114</v>
      </c>
      <c r="E3" s="1" t="s">
        <v>90</v>
      </c>
      <c r="F3" s="1" t="s">
        <v>11</v>
      </c>
      <c r="I3" s="1" t="s">
        <v>12</v>
      </c>
      <c r="J3" s="1" t="s">
        <v>13</v>
      </c>
    </row>
    <row r="4" spans="1:11" x14ac:dyDescent="0.3">
      <c r="A4" s="1" t="str">
        <f t="shared" ref="A4:C9" si="1">A3</f>
        <v>LE</v>
      </c>
      <c r="B4" s="1" t="str">
        <f t="shared" si="0"/>
        <v>2018.08</v>
      </c>
      <c r="C4" s="1" t="str">
        <f t="shared" si="0"/>
        <v>2018.09</v>
      </c>
      <c r="D4" s="1">
        <v>223</v>
      </c>
      <c r="E4" s="1" t="s">
        <v>90</v>
      </c>
      <c r="F4" s="1" t="s">
        <v>11</v>
      </c>
      <c r="I4" s="1" t="s">
        <v>12</v>
      </c>
      <c r="J4" s="1" t="s">
        <v>13</v>
      </c>
    </row>
    <row r="5" spans="1:11" x14ac:dyDescent="0.3">
      <c r="A5" s="1" t="str">
        <f t="shared" si="1"/>
        <v>LE</v>
      </c>
      <c r="B5" s="1" t="str">
        <f t="shared" si="0"/>
        <v>2018.08</v>
      </c>
      <c r="C5" s="1" t="str">
        <f t="shared" si="0"/>
        <v>2018.09</v>
      </c>
      <c r="D5" s="1">
        <v>200</v>
      </c>
      <c r="E5" s="1" t="s">
        <v>90</v>
      </c>
      <c r="F5" s="1" t="s">
        <v>11</v>
      </c>
      <c r="I5" s="1" t="s">
        <v>12</v>
      </c>
      <c r="J5" s="1" t="s">
        <v>13</v>
      </c>
    </row>
    <row r="6" spans="1:11" x14ac:dyDescent="0.3">
      <c r="A6" s="1" t="str">
        <f t="shared" si="1"/>
        <v>LE</v>
      </c>
      <c r="B6" s="1" t="str">
        <f t="shared" si="1"/>
        <v>2018.08</v>
      </c>
      <c r="C6" s="1" t="s">
        <v>17</v>
      </c>
      <c r="D6" s="1">
        <f>D2</f>
        <v>100</v>
      </c>
      <c r="E6" s="1" t="s">
        <v>90</v>
      </c>
      <c r="F6" s="1" t="s">
        <v>11</v>
      </c>
      <c r="I6" s="1" t="s">
        <v>12</v>
      </c>
      <c r="J6" s="1" t="s">
        <v>14</v>
      </c>
    </row>
    <row r="7" spans="1:11" x14ac:dyDescent="0.3">
      <c r="A7" s="1" t="str">
        <f t="shared" si="1"/>
        <v>LE</v>
      </c>
      <c r="B7" s="1" t="str">
        <f t="shared" si="1"/>
        <v>2018.08</v>
      </c>
      <c r="C7" s="1" t="str">
        <f t="shared" si="1"/>
        <v>2018.10</v>
      </c>
      <c r="D7" s="1">
        <v>114</v>
      </c>
      <c r="E7" s="1" t="s">
        <v>90</v>
      </c>
      <c r="F7" s="1" t="s">
        <v>11</v>
      </c>
      <c r="I7" s="1" t="s">
        <v>12</v>
      </c>
      <c r="J7" s="1" t="s">
        <v>14</v>
      </c>
    </row>
    <row r="8" spans="1:11" x14ac:dyDescent="0.3">
      <c r="A8" s="1" t="str">
        <f t="shared" si="1"/>
        <v>LE</v>
      </c>
      <c r="B8" s="1" t="str">
        <f t="shared" si="1"/>
        <v>2018.08</v>
      </c>
      <c r="C8" s="1" t="str">
        <f t="shared" si="1"/>
        <v>2018.10</v>
      </c>
      <c r="D8" s="1">
        <v>223</v>
      </c>
      <c r="E8" s="1" t="s">
        <v>90</v>
      </c>
      <c r="F8" s="1" t="s">
        <v>11</v>
      </c>
      <c r="I8" s="1" t="s">
        <v>12</v>
      </c>
      <c r="J8" s="1" t="s">
        <v>14</v>
      </c>
    </row>
    <row r="9" spans="1:11" x14ac:dyDescent="0.3">
      <c r="A9" s="1" t="str">
        <f t="shared" si="1"/>
        <v>LE</v>
      </c>
      <c r="B9" s="1" t="str">
        <f t="shared" si="1"/>
        <v>2018.08</v>
      </c>
      <c r="C9" s="1" t="str">
        <f t="shared" si="1"/>
        <v>2018.10</v>
      </c>
      <c r="D9" s="1">
        <v>200</v>
      </c>
      <c r="E9" s="1" t="s">
        <v>90</v>
      </c>
      <c r="F9" s="1" t="s">
        <v>11</v>
      </c>
      <c r="I9" s="1" t="s">
        <v>12</v>
      </c>
      <c r="J9" s="1" t="s">
        <v>14</v>
      </c>
    </row>
    <row r="10" spans="1:11" x14ac:dyDescent="0.3">
      <c r="A10" s="1" t="s">
        <v>15</v>
      </c>
      <c r="B10" s="1" t="str">
        <f t="shared" ref="B10" si="2">B9</f>
        <v>2018.08</v>
      </c>
      <c r="C10" s="1" t="s">
        <v>87</v>
      </c>
      <c r="D10" s="1">
        <v>100</v>
      </c>
      <c r="E10" s="1" t="s">
        <v>90</v>
      </c>
      <c r="F10" s="1" t="s">
        <v>11</v>
      </c>
      <c r="I10" s="1" t="s">
        <v>12</v>
      </c>
      <c r="J10" s="1" t="s">
        <v>13</v>
      </c>
    </row>
    <row r="11" spans="1:11" x14ac:dyDescent="0.3">
      <c r="A11" s="1" t="str">
        <f>A10</f>
        <v>LE</v>
      </c>
      <c r="B11" s="1" t="str">
        <f t="shared" ref="B11:C11" si="3">B10</f>
        <v>2018.08</v>
      </c>
      <c r="C11" s="1" t="str">
        <f t="shared" si="3"/>
        <v>2018.11</v>
      </c>
      <c r="D11" s="1">
        <v>114</v>
      </c>
      <c r="E11" s="1" t="s">
        <v>90</v>
      </c>
      <c r="F11" s="1" t="s">
        <v>11</v>
      </c>
      <c r="I11" s="1" t="s">
        <v>12</v>
      </c>
      <c r="J11" s="1" t="s">
        <v>13</v>
      </c>
    </row>
    <row r="12" spans="1:11" x14ac:dyDescent="0.3">
      <c r="A12" s="1" t="str">
        <f t="shared" ref="A12:C12" si="4">A11</f>
        <v>LE</v>
      </c>
      <c r="B12" s="1" t="str">
        <f t="shared" si="4"/>
        <v>2018.08</v>
      </c>
      <c r="C12" s="1" t="str">
        <f t="shared" si="4"/>
        <v>2018.11</v>
      </c>
      <c r="D12" s="1">
        <v>223</v>
      </c>
      <c r="E12" s="1" t="s">
        <v>90</v>
      </c>
      <c r="F12" s="1" t="s">
        <v>11</v>
      </c>
      <c r="I12" s="1" t="s">
        <v>12</v>
      </c>
      <c r="J12" s="1" t="s">
        <v>13</v>
      </c>
    </row>
    <row r="13" spans="1:11" x14ac:dyDescent="0.3">
      <c r="A13" s="1" t="str">
        <f t="shared" ref="A13:C13" si="5">A12</f>
        <v>LE</v>
      </c>
      <c r="B13" s="1" t="str">
        <f t="shared" si="5"/>
        <v>2018.08</v>
      </c>
      <c r="C13" s="1" t="str">
        <f t="shared" si="5"/>
        <v>2018.11</v>
      </c>
      <c r="D13" s="1">
        <v>200</v>
      </c>
      <c r="E13" s="1" t="s">
        <v>90</v>
      </c>
      <c r="F13" s="1" t="s">
        <v>11</v>
      </c>
      <c r="I13" s="1" t="s">
        <v>12</v>
      </c>
      <c r="J13" s="1" t="s">
        <v>13</v>
      </c>
    </row>
    <row r="14" spans="1:11" x14ac:dyDescent="0.3">
      <c r="A14" s="1" t="str">
        <f t="shared" ref="A14:B14" si="6">A13</f>
        <v>LE</v>
      </c>
      <c r="B14" s="1" t="str">
        <f t="shared" si="6"/>
        <v>2018.08</v>
      </c>
      <c r="C14" s="1" t="s">
        <v>88</v>
      </c>
      <c r="D14" s="1">
        <f>D10</f>
        <v>100</v>
      </c>
      <c r="E14" s="1" t="s">
        <v>90</v>
      </c>
      <c r="F14" s="1" t="s">
        <v>11</v>
      </c>
      <c r="I14" s="1" t="s">
        <v>12</v>
      </c>
      <c r="J14" s="1" t="s">
        <v>14</v>
      </c>
    </row>
    <row r="15" spans="1:11" x14ac:dyDescent="0.3">
      <c r="A15" s="1" t="str">
        <f t="shared" ref="A15:C15" si="7">A14</f>
        <v>LE</v>
      </c>
      <c r="B15" s="1" t="str">
        <f t="shared" si="7"/>
        <v>2018.08</v>
      </c>
      <c r="C15" s="1" t="str">
        <f t="shared" si="7"/>
        <v>2018.12</v>
      </c>
      <c r="D15" s="1">
        <v>114</v>
      </c>
      <c r="E15" s="1" t="s">
        <v>90</v>
      </c>
      <c r="F15" s="1" t="s">
        <v>11</v>
      </c>
      <c r="I15" s="1" t="s">
        <v>12</v>
      </c>
      <c r="J15" s="1" t="s">
        <v>14</v>
      </c>
    </row>
    <row r="16" spans="1:11" x14ac:dyDescent="0.3">
      <c r="A16" s="1" t="str">
        <f t="shared" ref="A16:C16" si="8">A15</f>
        <v>LE</v>
      </c>
      <c r="B16" s="1" t="str">
        <f t="shared" si="8"/>
        <v>2018.08</v>
      </c>
      <c r="C16" s="1" t="str">
        <f t="shared" si="8"/>
        <v>2018.12</v>
      </c>
      <c r="D16" s="1">
        <v>223</v>
      </c>
      <c r="E16" s="1" t="s">
        <v>90</v>
      </c>
      <c r="F16" s="1" t="s">
        <v>11</v>
      </c>
      <c r="I16" s="1" t="s">
        <v>12</v>
      </c>
      <c r="J16" s="1" t="s">
        <v>14</v>
      </c>
    </row>
    <row r="17" spans="1:10" x14ac:dyDescent="0.3">
      <c r="A17" s="1" t="str">
        <f t="shared" ref="A17:C17" si="9">A16</f>
        <v>LE</v>
      </c>
      <c r="B17" s="1" t="str">
        <f t="shared" si="9"/>
        <v>2018.08</v>
      </c>
      <c r="C17" s="1" t="str">
        <f t="shared" si="9"/>
        <v>2018.12</v>
      </c>
      <c r="D17" s="1">
        <v>200</v>
      </c>
      <c r="E17" s="1" t="s">
        <v>90</v>
      </c>
      <c r="F17" s="1" t="s">
        <v>11</v>
      </c>
      <c r="I17" s="1" t="s">
        <v>12</v>
      </c>
      <c r="J17" s="1" t="s">
        <v>14</v>
      </c>
    </row>
  </sheetData>
  <autoFilter ref="A1:K9" xr:uid="{CAD5E6BF-2ADF-4E47-B78F-7FCFEA3DD0E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staff cost</vt:lpstr>
      <vt:lpstr>pour essbase</vt:lpstr>
      <vt:lpstr>'staff cost'!Zone_d_impression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2018-09-19T09:14:53Z</dcterms:created>
  <dcterms:modified xsi:type="dcterms:W3CDTF">2018-09-19T09:38:07Z</dcterms:modified>
</cp:coreProperties>
</file>