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workbookPr defaultThemeVersion="166925"/>
  <mc:AlternateContent xmlns:mc="http://schemas.openxmlformats.org/markup-compatibility/2006">
    <mc:Choice Requires="x15">
      <x15ac:absPath xmlns:x15ac="http://schemas.microsoft.com/office/spreadsheetml/2010/11/ac" url="https://vivendigroup-my.sharepoint.com/personal/leneuj_vivendi_com/Documents/Desktop/"/>
    </mc:Choice>
  </mc:AlternateContent>
  <xr:revisionPtr revIDLastSave="0" documentId="8_{45FEA7F0-1441-4894-9EB0-137A8EE7C8D2}" xr6:coauthVersionLast="31" xr6:coauthVersionMax="31" xr10:uidLastSave="{00000000-0000-0000-0000-000000000000}"/>
  <bookViews>
    <workbookView xWindow="0" yWindow="0" windowWidth="28800" windowHeight="12225" xr2:uid="{9C2E0FA7-0A0A-42A5-82C4-2E92FFDA71D4}"/>
  </bookViews>
  <sheets>
    <sheet name="FR" sheetId="1" r:id="rId1"/>
    <sheet name="Base 1" sheetId="2" r:id="rId2"/>
  </sheets>
  <externalReferences>
    <externalReference r:id="rId3"/>
  </externalReferences>
  <definedNames>
    <definedName name="_xlnm._FilterDatabase" localSheetId="1" hidden="1">'Base 1'!$A$1:$I$53</definedName>
    <definedName name="_xlnm.Print_Area" localSheetId="0">FR!$A$1:$H$57</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5" i="1" l="1"/>
  <c r="A43" i="1"/>
  <c r="H41" i="1"/>
  <c r="A41" i="1"/>
  <c r="H39" i="1"/>
  <c r="H43" i="1" s="1"/>
  <c r="A39" i="1"/>
  <c r="A20" i="1"/>
  <c r="G10" i="1"/>
  <c r="G11" i="1" s="1"/>
  <c r="G12" i="1" s="1"/>
  <c r="G13" i="1" s="1"/>
  <c r="G14" i="1" s="1"/>
  <c r="A3" i="1"/>
</calcChain>
</file>

<file path=xl/sharedStrings.xml><?xml version="1.0" encoding="utf-8"?>
<sst xmlns="http://schemas.openxmlformats.org/spreadsheetml/2006/main" count="46" uniqueCount="37">
  <si>
    <t>Paris, le 1 juillet 2019</t>
  </si>
  <si>
    <t>19 07</t>
  </si>
  <si>
    <t>01</t>
  </si>
  <si>
    <t>Société</t>
  </si>
  <si>
    <t>Nom contact</t>
  </si>
  <si>
    <t>Adresse 1</t>
  </si>
  <si>
    <t>Adresse 2</t>
  </si>
  <si>
    <t>Ville</t>
  </si>
  <si>
    <t>Info complémentaire</t>
  </si>
  <si>
    <t>Pays/Région</t>
  </si>
  <si>
    <t>Fr/Eu/Etranger</t>
  </si>
  <si>
    <t>mode paiement</t>
  </si>
  <si>
    <t>A&amp;R Agency</t>
  </si>
  <si>
    <t>14 rue Pierre et Marie Curie</t>
  </si>
  <si>
    <t>75005 Paris</t>
  </si>
  <si>
    <t>fr</t>
  </si>
  <si>
    <t>ANTINEA 6</t>
  </si>
  <si>
    <t>30 Place d'Italie</t>
  </si>
  <si>
    <t>75013 Paris</t>
  </si>
  <si>
    <t>ARVAL</t>
  </si>
  <si>
    <t>22 RUE DES 2 GARES</t>
  </si>
  <si>
    <t>92564 RUEIL MALMAISONS</t>
  </si>
  <si>
    <t>BOULOGNE STUDIOS</t>
  </si>
  <si>
    <t>42 Avenue de Friedland</t>
  </si>
  <si>
    <t>75008 Paris</t>
  </si>
  <si>
    <t>CANAL BRAND SOLUTIONS</t>
  </si>
  <si>
    <t>1 Place du Spectacle</t>
  </si>
  <si>
    <t>92863 Issy Les Moulineaux Cédex 9</t>
  </si>
  <si>
    <t>aaa</t>
  </si>
  <si>
    <t>bbbb</t>
  </si>
  <si>
    <t>cccc</t>
  </si>
  <si>
    <t>ddd</t>
  </si>
  <si>
    <t>À l'attention de Mme Béatrice L</t>
  </si>
  <si>
    <t>À l'attention de VANESS EL H</t>
  </si>
  <si>
    <t>À l'attention de Nathalie H</t>
  </si>
  <si>
    <t>À l'attention de Thierry M</t>
  </si>
  <si>
    <t>À l'attention de Mme JL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</si>
</sst>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00"/>
    <numFmt numFmtId="165" formatCode="&quot;Paris, le&quot;\ dd\ mmmm\ yyyy"/>
    <numFmt numFmtId="166" formatCode="#,##0.00\ &quot;€&quot;"/>
    <numFmt numFmtId="167" formatCode="0.0%"/>
  </numFmts>
  <fonts count="14">
    <font>
      <sz val="11"/>
      <color theme="1"/>
      <name val="Calibri"/>
      <family val="2"/>
      <scheme val="minor"/>
    </font>
    <font>
      <u/>
      <sz val="11"/>
      <color theme="10"/>
      <name val="Calibri"/>
      <family val="2"/>
      <scheme val="minor"/>
    </font>
    <font>
      <sz val="10"/>
      <name val="Arial"/>
      <family val="2"/>
    </font>
    <font>
      <b/>
      <sz val="11"/>
      <name val="Arial"/>
      <family val="2"/>
    </font>
    <font>
      <sz val="11"/>
      <name val="Arial"/>
      <family val="2"/>
    </font>
    <font>
      <b/>
      <i/>
      <u/>
      <sz val="11"/>
      <name val="Arial"/>
      <family val="2"/>
    </font>
    <font>
      <sz val="9"/>
      <name val="Arial"/>
      <family val="2"/>
    </font>
    <font>
      <sz val="8.5"/>
      <name val="Arial"/>
      <family val="2"/>
    </font>
    <font>
      <b/>
      <u/>
      <sz val="11"/>
      <name val="Arial"/>
      <family val="2"/>
    </font>
    <font>
      <u/>
      <sz val="9"/>
      <color theme="10"/>
      <name val="Calibri"/>
      <family val="2"/>
      <scheme val="minor"/>
    </font>
    <font>
      <sz val="11"/>
      <color rgb="FF141414"/>
      <name val="Inherit"/>
    </font>
    <font>
      <b/>
      <sz val="15"/>
      <name val="Arial"/>
      <family val="2"/>
    </font>
    <font>
      <i/>
      <sz val="8"/>
      <name val="Arial"/>
      <family val="2"/>
    </font>
    <font>
      <i/>
      <sz val="8"/>
      <color theme="1"/>
      <name val="Arial"/>
      <family val="2"/>
    </font>
  </fonts>
  <fills count="2">
    <fill>
      <patternFill patternType="none"/>
    </fill>
    <fill>
      <patternFill patternType="gray125"/>
    </fill>
  </fills>
  <borders count="2">
    <border>
      <left/>
      <right/>
      <top/>
      <bottom/>
      <diagonal/>
    </border>
    <border>
      <left/>
      <right/>
      <top style="thin">
        <color indexed="64"/>
      </top>
      <bottom style="thin">
        <color indexed="64"/>
      </bottom>
      <diagonal/>
    </border>
  </borders>
  <cellStyleXfs count="3">
    <xf numFmtId="0" fontId="0" fillId="0" borderId="0"/>
    <xf numFmtId="0" fontId="1" fillId="0" borderId="0" applyNumberFormat="0" applyFill="0" applyBorder="0" applyAlignment="0" applyProtection="0"/>
    <xf numFmtId="0" fontId="2" fillId="0" borderId="0"/>
  </cellStyleXfs>
  <cellXfs count="44">
    <xf numFmtId="0" fontId="0" fillId="0" borderId="0" xfId="0"/>
    <xf numFmtId="0" fontId="3" fillId="0" borderId="0" xfId="2" applyFont="1" applyAlignment="1">
      <alignment wrapText="1"/>
    </xf>
    <xf numFmtId="14" fontId="4" fillId="0" borderId="0" xfId="2" applyNumberFormat="1" applyFont="1"/>
    <xf numFmtId="0" fontId="4" fillId="0" borderId="0" xfId="2" applyFont="1" applyAlignment="1">
      <alignment horizontal="justify" wrapText="1"/>
    </xf>
    <xf numFmtId="0" fontId="5" fillId="0" borderId="0" xfId="2" applyFont="1"/>
    <xf numFmtId="0" fontId="4" fillId="0" borderId="0" xfId="2" applyFont="1"/>
    <xf numFmtId="0" fontId="4" fillId="0" borderId="1" xfId="2" applyFont="1" applyBorder="1"/>
    <xf numFmtId="0" fontId="4" fillId="0" borderId="0" xfId="2" applyFont="1" applyAlignment="1">
      <alignment wrapText="1"/>
    </xf>
    <xf numFmtId="0" fontId="4" fillId="0" borderId="0" xfId="2" applyFont="1" applyBorder="1"/>
    <xf numFmtId="0" fontId="6" fillId="0" borderId="0" xfId="2" applyFont="1"/>
    <xf numFmtId="0" fontId="7" fillId="0" borderId="0" xfId="2" applyFont="1"/>
    <xf numFmtId="0" fontId="7" fillId="0" borderId="0" xfId="2" applyFont="1" applyAlignment="1">
      <alignment horizontal="justify" wrapText="1"/>
    </xf>
    <xf numFmtId="0" fontId="7" fillId="0" borderId="0" xfId="2" applyFont="1" applyAlignment="1"/>
    <xf numFmtId="0" fontId="8" fillId="0" borderId="0" xfId="2" applyFont="1" applyAlignment="1">
      <alignment horizontal="left" wrapText="1"/>
    </xf>
    <xf numFmtId="0" fontId="9" fillId="0" borderId="0" xfId="1" applyFont="1"/>
    <xf numFmtId="0" fontId="8" fillId="0" borderId="0" xfId="2" applyFont="1"/>
    <xf numFmtId="0" fontId="3" fillId="0" borderId="0" xfId="2" applyFont="1"/>
    <xf numFmtId="0" fontId="3" fillId="0" borderId="0" xfId="0" applyFont="1"/>
    <xf numFmtId="0" fontId="4" fillId="0" borderId="0" xfId="2" applyFont="1" applyAlignment="1">
      <alignment horizontal="left"/>
    </xf>
    <xf numFmtId="0" fontId="4" fillId="0" borderId="0" xfId="0" applyFont="1"/>
    <xf numFmtId="164" fontId="4" fillId="0" borderId="0" xfId="2" applyNumberFormat="1" applyFont="1" applyAlignment="1">
      <alignment horizontal="left"/>
    </xf>
    <xf numFmtId="165" fontId="4" fillId="0" borderId="0" xfId="2" applyNumberFormat="1" applyFont="1" applyAlignment="1" applyProtection="1">
      <protection locked="0"/>
    </xf>
    <xf numFmtId="165" fontId="4" fillId="0" borderId="0" xfId="2" applyNumberFormat="1" applyFont="1" applyAlignment="1" applyProtection="1">
      <alignment horizontal="left"/>
      <protection locked="0"/>
    </xf>
    <xf numFmtId="0" fontId="10" fillId="0" borderId="0" xfId="0" applyFont="1" applyAlignment="1">
      <alignment horizontal="left" vertical="center" readingOrder="1"/>
    </xf>
    <xf numFmtId="0" fontId="11" fillId="0" borderId="0" xfId="2" applyFont="1" applyAlignment="1">
      <alignment horizontal="right"/>
    </xf>
    <xf numFmtId="0" fontId="11" fillId="0" borderId="0" xfId="2" applyFont="1" applyAlignment="1"/>
    <xf numFmtId="2" fontId="11" fillId="0" borderId="0" xfId="2" applyNumberFormat="1" applyFont="1" applyAlignment="1"/>
    <xf numFmtId="49" fontId="4" fillId="0" borderId="0" xfId="2" quotePrefix="1" applyNumberFormat="1" applyFont="1"/>
    <xf numFmtId="166" fontId="4" fillId="0" borderId="0" xfId="2" applyNumberFormat="1" applyFont="1"/>
    <xf numFmtId="0" fontId="3" fillId="0" borderId="0" xfId="2" applyFont="1" applyAlignment="1">
      <alignment horizontal="left"/>
    </xf>
    <xf numFmtId="166" fontId="3" fillId="0" borderId="0" xfId="2" applyNumberFormat="1" applyFont="1"/>
    <xf numFmtId="0" fontId="4" fillId="0" borderId="0" xfId="2" applyNumberFormat="1" applyFont="1" applyAlignment="1">
      <alignment horizontal="left"/>
    </xf>
    <xf numFmtId="167" fontId="4" fillId="0" borderId="0" xfId="2" applyNumberFormat="1" applyFont="1"/>
    <xf numFmtId="166" fontId="4" fillId="0" borderId="0" xfId="2" applyNumberFormat="1" applyFont="1" applyBorder="1"/>
    <xf numFmtId="166" fontId="3" fillId="0" borderId="0" xfId="2" applyNumberFormat="1" applyFont="1" applyBorder="1"/>
    <xf numFmtId="0" fontId="4" fillId="0" borderId="0" xfId="2" applyFont="1" applyAlignment="1"/>
    <xf numFmtId="0" fontId="6" fillId="0" borderId="0" xfId="2" applyFont="1" applyAlignment="1"/>
    <xf numFmtId="0" fontId="4" fillId="0" borderId="0" xfId="2" applyFont="1" applyAlignment="1">
      <alignment horizontal="justify"/>
    </xf>
    <xf numFmtId="0" fontId="4" fillId="0" borderId="0" xfId="2" applyFont="1" applyAlignment="1">
      <alignment horizontal="left"/>
    </xf>
    <xf numFmtId="0" fontId="6" fillId="0" borderId="0" xfId="2" applyFont="1" applyAlignment="1">
      <alignment horizontal="left"/>
    </xf>
    <xf numFmtId="0" fontId="4" fillId="0" borderId="0" xfId="2" applyFont="1" applyAlignment="1">
      <alignment horizontal="center"/>
    </xf>
    <xf numFmtId="0" fontId="12" fillId="0" borderId="0" xfId="2" applyFont="1" applyAlignment="1">
      <alignment vertical="center" wrapText="1"/>
    </xf>
    <xf numFmtId="0" fontId="4" fillId="0" borderId="0" xfId="2" applyFont="1" applyAlignment="1">
      <alignment horizontal="left" wrapText="1"/>
    </xf>
    <xf numFmtId="0" fontId="13" fillId="0" borderId="0" xfId="0" applyFont="1"/>
  </cellXfs>
  <cellStyles count="3">
    <cellStyle name="Lien hypertexte" xfId="1" builtinId="8"/>
    <cellStyle name="Normal" xfId="0" builtinId="0"/>
    <cellStyle name="Normal 2 2 2" xfId="2" xr:uid="{795466E2-53F4-4AED-B611-1C0E93CAF5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0</xdr:col>
      <xdr:colOff>723900</xdr:colOff>
      <xdr:row>58</xdr:row>
      <xdr:rowOff>0</xdr:rowOff>
    </xdr:from>
    <xdr:to>
      <xdr:col>8</xdr:col>
      <xdr:colOff>0</xdr:colOff>
      <xdr:row>58</xdr:row>
      <xdr:rowOff>0</xdr:rowOff>
    </xdr:to>
    <xdr:sp macro="" textlink="">
      <xdr:nvSpPr>
        <xdr:cNvPr id="2" name="Rectangle 6">
          <a:extLst>
            <a:ext uri="{FF2B5EF4-FFF2-40B4-BE49-F238E27FC236}">
              <a16:creationId xmlns:a16="http://schemas.microsoft.com/office/drawing/2014/main" id="{C4530E27-7488-400B-9FDA-751BB80EC076}"/>
            </a:ext>
          </a:extLst>
        </xdr:cNvPr>
        <xdr:cNvSpPr>
          <a:spLocks noChangeArrowheads="1"/>
        </xdr:cNvSpPr>
      </xdr:nvSpPr>
      <xdr:spPr bwMode="auto">
        <a:xfrm>
          <a:off x="723900" y="11134725"/>
          <a:ext cx="5686425" cy="0"/>
        </a:xfrm>
        <a:prstGeom prst="rect">
          <a:avLst/>
        </a:prstGeom>
        <a:solidFill>
          <a:srgbClr val="FFFFFF"/>
        </a:solidFill>
        <a:ln w="9525">
          <a:noFill/>
          <a:miter lim="800000"/>
          <a:headEnd/>
          <a:tailEnd/>
        </a:ln>
      </xdr:spPr>
      <xdr:txBody>
        <a:bodyPr vertOverflow="clip" wrap="square" lIns="27432" tIns="22860" rIns="27432" bIns="0" anchor="t" upright="1"/>
        <a:lstStyle/>
        <a:p>
          <a:pPr algn="just" rtl="0">
            <a:defRPr sz="1000"/>
          </a:pPr>
          <a:r>
            <a:rPr lang="fr-FR" sz="850" b="0" i="0" u="none" strike="noStrike" baseline="0">
              <a:solidFill>
                <a:srgbClr val="000000"/>
              </a:solidFill>
              <a:latin typeface="Arial"/>
              <a:cs typeface="Arial"/>
            </a:rPr>
            <a:t>A défaut de paiement de la présente facture dans les trente jours de sa réception et sauf dispositions conventionnelles contraires, un intérêt de retard égal au taux d'intérêt de la Banque Centrale Européenne (BCE) pour ses opérations de refinancement majoré de 7 points est immédiatement exigible, sans qu'un rappel ne soit nécessaire, en application de la loi sous référence.</a:t>
          </a:r>
        </a:p>
      </xdr:txBody>
    </xdr:sp>
    <xdr:clientData/>
  </xdr:twoCellAnchor>
  <xdr:twoCellAnchor>
    <xdr:from>
      <xdr:col>0</xdr:col>
      <xdr:colOff>723900</xdr:colOff>
      <xdr:row>58</xdr:row>
      <xdr:rowOff>0</xdr:rowOff>
    </xdr:from>
    <xdr:to>
      <xdr:col>7</xdr:col>
      <xdr:colOff>1285875</xdr:colOff>
      <xdr:row>58</xdr:row>
      <xdr:rowOff>0</xdr:rowOff>
    </xdr:to>
    <xdr:sp macro="" textlink="">
      <xdr:nvSpPr>
        <xdr:cNvPr id="3" name="Rectangle 7">
          <a:extLst>
            <a:ext uri="{FF2B5EF4-FFF2-40B4-BE49-F238E27FC236}">
              <a16:creationId xmlns:a16="http://schemas.microsoft.com/office/drawing/2014/main" id="{B6DE1321-D7A6-44CC-A8BA-6AB02C50DD9D}"/>
            </a:ext>
          </a:extLst>
        </xdr:cNvPr>
        <xdr:cNvSpPr>
          <a:spLocks noChangeArrowheads="1"/>
        </xdr:cNvSpPr>
      </xdr:nvSpPr>
      <xdr:spPr bwMode="auto">
        <a:xfrm>
          <a:off x="723900" y="11134725"/>
          <a:ext cx="5686425" cy="0"/>
        </a:xfrm>
        <a:prstGeom prst="rect">
          <a:avLst/>
        </a:prstGeom>
        <a:solidFill>
          <a:srgbClr val="FFFFFF"/>
        </a:solidFill>
        <a:ln w="9525">
          <a:noFill/>
          <a:miter lim="800000"/>
          <a:headEnd/>
          <a:tailEnd/>
        </a:ln>
      </xdr:spPr>
      <xdr:txBody>
        <a:bodyPr vertOverflow="clip" wrap="square" lIns="27432" tIns="22860" rIns="27432" bIns="0" anchor="t" upright="1"/>
        <a:lstStyle/>
        <a:p>
          <a:pPr algn="just" rtl="0">
            <a:defRPr sz="1000"/>
          </a:pPr>
          <a:r>
            <a:rPr lang="fr-FR" sz="850" b="0" i="0" u="none" strike="noStrike" baseline="0">
              <a:solidFill>
                <a:srgbClr val="000000"/>
              </a:solidFill>
              <a:latin typeface="Arial"/>
              <a:cs typeface="Arial"/>
            </a:rPr>
            <a:t>A défaut de paiement de la présente facture dans les trente jours de sa réception et sauf dispositions conventionnelles contraires, un intérêt de retard égal au taux d'intérêt de la Banque Centrale Européenne (BCE) pour ses opérations de refinancement majoré de 7 points est immédiatement exigible, sans qu'un rappel ne soit nécessaire, en application de la loi sous référence.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Koch-Duval-Guedes\PA850\Test%20Mod&#232;le%20Facture%20Client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R"/>
      <sheetName val="EU"/>
      <sheetName val="Etranger"/>
      <sheetName val="Base 1"/>
      <sheetName val="Base 2"/>
    </sheetNames>
    <sheetDataSet>
      <sheetData sheetId="0"/>
      <sheetData sheetId="1" refreshError="1"/>
      <sheetData sheetId="2" refreshError="1"/>
      <sheetData sheetId="3"/>
      <sheetData sheetId="4">
        <row r="2">
          <cell r="A2" t="str">
            <v>Personne à contacter :</v>
          </cell>
          <cell r="C2" t="str">
            <v>TOTAL HT :</v>
          </cell>
          <cell r="E2" t="str">
            <v>FACTURE N°</v>
          </cell>
        </row>
        <row r="3">
          <cell r="C3" t="str">
            <v>T.V.A. sur les débits</v>
          </cell>
        </row>
        <row r="4">
          <cell r="C4" t="str">
            <v>TOTAL TTC</v>
          </cell>
        </row>
        <row r="13">
          <cell r="A13" t="str">
            <v>Contact name:</v>
          </cell>
          <cell r="C13" t="str">
            <v>Total amount not subject to VAT in €uros</v>
          </cell>
          <cell r="E13" t="str">
            <v>INVOICE N°</v>
          </cell>
        </row>
        <row r="14">
          <cell r="C14" t="str">
            <v>Total amount not subject to VAT in USD</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E6E429-FEC3-4428-A6D7-E979B7C18220}">
  <dimension ref="A1:O59"/>
  <sheetViews>
    <sheetView tabSelected="1" zoomScaleNormal="100" workbookViewId="0">
      <selection activeCell="G8" sqref="G8"/>
    </sheetView>
  </sheetViews>
  <sheetFormatPr baseColWidth="10" defaultRowHeight="14.25"/>
  <cols>
    <col min="1" max="1" width="14.7109375" style="5" customWidth="1"/>
    <col min="2" max="2" width="14.28515625" style="5" customWidth="1"/>
    <col min="3" max="3" width="13.140625" style="5" customWidth="1"/>
    <col min="4" max="4" width="7.28515625" style="5" customWidth="1"/>
    <col min="5" max="5" width="4.28515625" style="5" customWidth="1"/>
    <col min="6" max="6" width="11" style="5" customWidth="1"/>
    <col min="7" max="8" width="15.7109375" style="5" customWidth="1"/>
    <col min="9" max="257" width="11.42578125" style="5"/>
    <col min="258" max="258" width="6.28515625" style="5" customWidth="1"/>
    <col min="259" max="259" width="11.140625" style="5" customWidth="1"/>
    <col min="260" max="260" width="11.42578125" style="5"/>
    <col min="261" max="261" width="2.42578125" style="5" customWidth="1"/>
    <col min="262" max="262" width="21.5703125" style="5" customWidth="1"/>
    <col min="263" max="263" width="23.85546875" style="5" customWidth="1"/>
    <col min="264" max="264" width="16.5703125" style="5" customWidth="1"/>
    <col min="265" max="513" width="11.42578125" style="5"/>
    <col min="514" max="514" width="6.28515625" style="5" customWidth="1"/>
    <col min="515" max="515" width="11.140625" style="5" customWidth="1"/>
    <col min="516" max="516" width="11.42578125" style="5"/>
    <col min="517" max="517" width="2.42578125" style="5" customWidth="1"/>
    <col min="518" max="518" width="21.5703125" style="5" customWidth="1"/>
    <col min="519" max="519" width="23.85546875" style="5" customWidth="1"/>
    <col min="520" max="520" width="16.5703125" style="5" customWidth="1"/>
    <col min="521" max="769" width="11.42578125" style="5"/>
    <col min="770" max="770" width="6.28515625" style="5" customWidth="1"/>
    <col min="771" max="771" width="11.140625" style="5" customWidth="1"/>
    <col min="772" max="772" width="11.42578125" style="5"/>
    <col min="773" max="773" width="2.42578125" style="5" customWidth="1"/>
    <col min="774" max="774" width="21.5703125" style="5" customWidth="1"/>
    <col min="775" max="775" width="23.85546875" style="5" customWidth="1"/>
    <col min="776" max="776" width="16.5703125" style="5" customWidth="1"/>
    <col min="777" max="1025" width="11.42578125" style="5"/>
    <col min="1026" max="1026" width="6.28515625" style="5" customWidth="1"/>
    <col min="1027" max="1027" width="11.140625" style="5" customWidth="1"/>
    <col min="1028" max="1028" width="11.42578125" style="5"/>
    <col min="1029" max="1029" width="2.42578125" style="5" customWidth="1"/>
    <col min="1030" max="1030" width="21.5703125" style="5" customWidth="1"/>
    <col min="1031" max="1031" width="23.85546875" style="5" customWidth="1"/>
    <col min="1032" max="1032" width="16.5703125" style="5" customWidth="1"/>
    <col min="1033" max="1281" width="11.42578125" style="5"/>
    <col min="1282" max="1282" width="6.28515625" style="5" customWidth="1"/>
    <col min="1283" max="1283" width="11.140625" style="5" customWidth="1"/>
    <col min="1284" max="1284" width="11.42578125" style="5"/>
    <col min="1285" max="1285" width="2.42578125" style="5" customWidth="1"/>
    <col min="1286" max="1286" width="21.5703125" style="5" customWidth="1"/>
    <col min="1287" max="1287" width="23.85546875" style="5" customWidth="1"/>
    <col min="1288" max="1288" width="16.5703125" style="5" customWidth="1"/>
    <col min="1289" max="1537" width="11.42578125" style="5"/>
    <col min="1538" max="1538" width="6.28515625" style="5" customWidth="1"/>
    <col min="1539" max="1539" width="11.140625" style="5" customWidth="1"/>
    <col min="1540" max="1540" width="11.42578125" style="5"/>
    <col min="1541" max="1541" width="2.42578125" style="5" customWidth="1"/>
    <col min="1542" max="1542" width="21.5703125" style="5" customWidth="1"/>
    <col min="1543" max="1543" width="23.85546875" style="5" customWidth="1"/>
    <col min="1544" max="1544" width="16.5703125" style="5" customWidth="1"/>
    <col min="1545" max="1793" width="11.42578125" style="5"/>
    <col min="1794" max="1794" width="6.28515625" style="5" customWidth="1"/>
    <col min="1795" max="1795" width="11.140625" style="5" customWidth="1"/>
    <col min="1796" max="1796" width="11.42578125" style="5"/>
    <col min="1797" max="1797" width="2.42578125" style="5" customWidth="1"/>
    <col min="1798" max="1798" width="21.5703125" style="5" customWidth="1"/>
    <col min="1799" max="1799" width="23.85546875" style="5" customWidth="1"/>
    <col min="1800" max="1800" width="16.5703125" style="5" customWidth="1"/>
    <col min="1801" max="2049" width="11.42578125" style="5"/>
    <col min="2050" max="2050" width="6.28515625" style="5" customWidth="1"/>
    <col min="2051" max="2051" width="11.140625" style="5" customWidth="1"/>
    <col min="2052" max="2052" width="11.42578125" style="5"/>
    <col min="2053" max="2053" width="2.42578125" style="5" customWidth="1"/>
    <col min="2054" max="2054" width="21.5703125" style="5" customWidth="1"/>
    <col min="2055" max="2055" width="23.85546875" style="5" customWidth="1"/>
    <col min="2056" max="2056" width="16.5703125" style="5" customWidth="1"/>
    <col min="2057" max="2305" width="11.42578125" style="5"/>
    <col min="2306" max="2306" width="6.28515625" style="5" customWidth="1"/>
    <col min="2307" max="2307" width="11.140625" style="5" customWidth="1"/>
    <col min="2308" max="2308" width="11.42578125" style="5"/>
    <col min="2309" max="2309" width="2.42578125" style="5" customWidth="1"/>
    <col min="2310" max="2310" width="21.5703125" style="5" customWidth="1"/>
    <col min="2311" max="2311" width="23.85546875" style="5" customWidth="1"/>
    <col min="2312" max="2312" width="16.5703125" style="5" customWidth="1"/>
    <col min="2313" max="2561" width="11.42578125" style="5"/>
    <col min="2562" max="2562" width="6.28515625" style="5" customWidth="1"/>
    <col min="2563" max="2563" width="11.140625" style="5" customWidth="1"/>
    <col min="2564" max="2564" width="11.42578125" style="5"/>
    <col min="2565" max="2565" width="2.42578125" style="5" customWidth="1"/>
    <col min="2566" max="2566" width="21.5703125" style="5" customWidth="1"/>
    <col min="2567" max="2567" width="23.85546875" style="5" customWidth="1"/>
    <col min="2568" max="2568" width="16.5703125" style="5" customWidth="1"/>
    <col min="2569" max="2817" width="11.42578125" style="5"/>
    <col min="2818" max="2818" width="6.28515625" style="5" customWidth="1"/>
    <col min="2819" max="2819" width="11.140625" style="5" customWidth="1"/>
    <col min="2820" max="2820" width="11.42578125" style="5"/>
    <col min="2821" max="2821" width="2.42578125" style="5" customWidth="1"/>
    <col min="2822" max="2822" width="21.5703125" style="5" customWidth="1"/>
    <col min="2823" max="2823" width="23.85546875" style="5" customWidth="1"/>
    <col min="2824" max="2824" width="16.5703125" style="5" customWidth="1"/>
    <col min="2825" max="3073" width="11.42578125" style="5"/>
    <col min="3074" max="3074" width="6.28515625" style="5" customWidth="1"/>
    <col min="3075" max="3075" width="11.140625" style="5" customWidth="1"/>
    <col min="3076" max="3076" width="11.42578125" style="5"/>
    <col min="3077" max="3077" width="2.42578125" style="5" customWidth="1"/>
    <col min="3078" max="3078" width="21.5703125" style="5" customWidth="1"/>
    <col min="3079" max="3079" width="23.85546875" style="5" customWidth="1"/>
    <col min="3080" max="3080" width="16.5703125" style="5" customWidth="1"/>
    <col min="3081" max="3329" width="11.42578125" style="5"/>
    <col min="3330" max="3330" width="6.28515625" style="5" customWidth="1"/>
    <col min="3331" max="3331" width="11.140625" style="5" customWidth="1"/>
    <col min="3332" max="3332" width="11.42578125" style="5"/>
    <col min="3333" max="3333" width="2.42578125" style="5" customWidth="1"/>
    <col min="3334" max="3334" width="21.5703125" style="5" customWidth="1"/>
    <col min="3335" max="3335" width="23.85546875" style="5" customWidth="1"/>
    <col min="3336" max="3336" width="16.5703125" style="5" customWidth="1"/>
    <col min="3337" max="3585" width="11.42578125" style="5"/>
    <col min="3586" max="3586" width="6.28515625" style="5" customWidth="1"/>
    <col min="3587" max="3587" width="11.140625" style="5" customWidth="1"/>
    <col min="3588" max="3588" width="11.42578125" style="5"/>
    <col min="3589" max="3589" width="2.42578125" style="5" customWidth="1"/>
    <col min="3590" max="3590" width="21.5703125" style="5" customWidth="1"/>
    <col min="3591" max="3591" width="23.85546875" style="5" customWidth="1"/>
    <col min="3592" max="3592" width="16.5703125" style="5" customWidth="1"/>
    <col min="3593" max="3841" width="11.42578125" style="5"/>
    <col min="3842" max="3842" width="6.28515625" style="5" customWidth="1"/>
    <col min="3843" max="3843" width="11.140625" style="5" customWidth="1"/>
    <col min="3844" max="3844" width="11.42578125" style="5"/>
    <col min="3845" max="3845" width="2.42578125" style="5" customWidth="1"/>
    <col min="3846" max="3846" width="21.5703125" style="5" customWidth="1"/>
    <col min="3847" max="3847" width="23.85546875" style="5" customWidth="1"/>
    <col min="3848" max="3848" width="16.5703125" style="5" customWidth="1"/>
    <col min="3849" max="4097" width="11.42578125" style="5"/>
    <col min="4098" max="4098" width="6.28515625" style="5" customWidth="1"/>
    <col min="4099" max="4099" width="11.140625" style="5" customWidth="1"/>
    <col min="4100" max="4100" width="11.42578125" style="5"/>
    <col min="4101" max="4101" width="2.42578125" style="5" customWidth="1"/>
    <col min="4102" max="4102" width="21.5703125" style="5" customWidth="1"/>
    <col min="4103" max="4103" width="23.85546875" style="5" customWidth="1"/>
    <col min="4104" max="4104" width="16.5703125" style="5" customWidth="1"/>
    <col min="4105" max="4353" width="11.42578125" style="5"/>
    <col min="4354" max="4354" width="6.28515625" style="5" customWidth="1"/>
    <col min="4355" max="4355" width="11.140625" style="5" customWidth="1"/>
    <col min="4356" max="4356" width="11.42578125" style="5"/>
    <col min="4357" max="4357" width="2.42578125" style="5" customWidth="1"/>
    <col min="4358" max="4358" width="21.5703125" style="5" customWidth="1"/>
    <col min="4359" max="4359" width="23.85546875" style="5" customWidth="1"/>
    <col min="4360" max="4360" width="16.5703125" style="5" customWidth="1"/>
    <col min="4361" max="4609" width="11.42578125" style="5"/>
    <col min="4610" max="4610" width="6.28515625" style="5" customWidth="1"/>
    <col min="4611" max="4611" width="11.140625" style="5" customWidth="1"/>
    <col min="4612" max="4612" width="11.42578125" style="5"/>
    <col min="4613" max="4613" width="2.42578125" style="5" customWidth="1"/>
    <col min="4614" max="4614" width="21.5703125" style="5" customWidth="1"/>
    <col min="4615" max="4615" width="23.85546875" style="5" customWidth="1"/>
    <col min="4616" max="4616" width="16.5703125" style="5" customWidth="1"/>
    <col min="4617" max="4865" width="11.42578125" style="5"/>
    <col min="4866" max="4866" width="6.28515625" style="5" customWidth="1"/>
    <col min="4867" max="4867" width="11.140625" style="5" customWidth="1"/>
    <col min="4868" max="4868" width="11.42578125" style="5"/>
    <col min="4869" max="4869" width="2.42578125" style="5" customWidth="1"/>
    <col min="4870" max="4870" width="21.5703125" style="5" customWidth="1"/>
    <col min="4871" max="4871" width="23.85546875" style="5" customWidth="1"/>
    <col min="4872" max="4872" width="16.5703125" style="5" customWidth="1"/>
    <col min="4873" max="5121" width="11.42578125" style="5"/>
    <col min="5122" max="5122" width="6.28515625" style="5" customWidth="1"/>
    <col min="5123" max="5123" width="11.140625" style="5" customWidth="1"/>
    <col min="5124" max="5124" width="11.42578125" style="5"/>
    <col min="5125" max="5125" width="2.42578125" style="5" customWidth="1"/>
    <col min="5126" max="5126" width="21.5703125" style="5" customWidth="1"/>
    <col min="5127" max="5127" width="23.85546875" style="5" customWidth="1"/>
    <col min="5128" max="5128" width="16.5703125" style="5" customWidth="1"/>
    <col min="5129" max="5377" width="11.42578125" style="5"/>
    <col min="5378" max="5378" width="6.28515625" style="5" customWidth="1"/>
    <col min="5379" max="5379" width="11.140625" style="5" customWidth="1"/>
    <col min="5380" max="5380" width="11.42578125" style="5"/>
    <col min="5381" max="5381" width="2.42578125" style="5" customWidth="1"/>
    <col min="5382" max="5382" width="21.5703125" style="5" customWidth="1"/>
    <col min="5383" max="5383" width="23.85546875" style="5" customWidth="1"/>
    <col min="5384" max="5384" width="16.5703125" style="5" customWidth="1"/>
    <col min="5385" max="5633" width="11.42578125" style="5"/>
    <col min="5634" max="5634" width="6.28515625" style="5" customWidth="1"/>
    <col min="5635" max="5635" width="11.140625" style="5" customWidth="1"/>
    <col min="5636" max="5636" width="11.42578125" style="5"/>
    <col min="5637" max="5637" width="2.42578125" style="5" customWidth="1"/>
    <col min="5638" max="5638" width="21.5703125" style="5" customWidth="1"/>
    <col min="5639" max="5639" width="23.85546875" style="5" customWidth="1"/>
    <col min="5640" max="5640" width="16.5703125" style="5" customWidth="1"/>
    <col min="5641" max="5889" width="11.42578125" style="5"/>
    <col min="5890" max="5890" width="6.28515625" style="5" customWidth="1"/>
    <col min="5891" max="5891" width="11.140625" style="5" customWidth="1"/>
    <col min="5892" max="5892" width="11.42578125" style="5"/>
    <col min="5893" max="5893" width="2.42578125" style="5" customWidth="1"/>
    <col min="5894" max="5894" width="21.5703125" style="5" customWidth="1"/>
    <col min="5895" max="5895" width="23.85546875" style="5" customWidth="1"/>
    <col min="5896" max="5896" width="16.5703125" style="5" customWidth="1"/>
    <col min="5897" max="6145" width="11.42578125" style="5"/>
    <col min="6146" max="6146" width="6.28515625" style="5" customWidth="1"/>
    <col min="6147" max="6147" width="11.140625" style="5" customWidth="1"/>
    <col min="6148" max="6148" width="11.42578125" style="5"/>
    <col min="6149" max="6149" width="2.42578125" style="5" customWidth="1"/>
    <col min="6150" max="6150" width="21.5703125" style="5" customWidth="1"/>
    <col min="6151" max="6151" width="23.85546875" style="5" customWidth="1"/>
    <col min="6152" max="6152" width="16.5703125" style="5" customWidth="1"/>
    <col min="6153" max="6401" width="11.42578125" style="5"/>
    <col min="6402" max="6402" width="6.28515625" style="5" customWidth="1"/>
    <col min="6403" max="6403" width="11.140625" style="5" customWidth="1"/>
    <col min="6404" max="6404" width="11.42578125" style="5"/>
    <col min="6405" max="6405" width="2.42578125" style="5" customWidth="1"/>
    <col min="6406" max="6406" width="21.5703125" style="5" customWidth="1"/>
    <col min="6407" max="6407" width="23.85546875" style="5" customWidth="1"/>
    <col min="6408" max="6408" width="16.5703125" style="5" customWidth="1"/>
    <col min="6409" max="6657" width="11.42578125" style="5"/>
    <col min="6658" max="6658" width="6.28515625" style="5" customWidth="1"/>
    <col min="6659" max="6659" width="11.140625" style="5" customWidth="1"/>
    <col min="6660" max="6660" width="11.42578125" style="5"/>
    <col min="6661" max="6661" width="2.42578125" style="5" customWidth="1"/>
    <col min="6662" max="6662" width="21.5703125" style="5" customWidth="1"/>
    <col min="6663" max="6663" width="23.85546875" style="5" customWidth="1"/>
    <col min="6664" max="6664" width="16.5703125" style="5" customWidth="1"/>
    <col min="6665" max="6913" width="11.42578125" style="5"/>
    <col min="6914" max="6914" width="6.28515625" style="5" customWidth="1"/>
    <col min="6915" max="6915" width="11.140625" style="5" customWidth="1"/>
    <col min="6916" max="6916" width="11.42578125" style="5"/>
    <col min="6917" max="6917" width="2.42578125" style="5" customWidth="1"/>
    <col min="6918" max="6918" width="21.5703125" style="5" customWidth="1"/>
    <col min="6919" max="6919" width="23.85546875" style="5" customWidth="1"/>
    <col min="6920" max="6920" width="16.5703125" style="5" customWidth="1"/>
    <col min="6921" max="7169" width="11.42578125" style="5"/>
    <col min="7170" max="7170" width="6.28515625" style="5" customWidth="1"/>
    <col min="7171" max="7171" width="11.140625" style="5" customWidth="1"/>
    <col min="7172" max="7172" width="11.42578125" style="5"/>
    <col min="7173" max="7173" width="2.42578125" style="5" customWidth="1"/>
    <col min="7174" max="7174" width="21.5703125" style="5" customWidth="1"/>
    <col min="7175" max="7175" width="23.85546875" style="5" customWidth="1"/>
    <col min="7176" max="7176" width="16.5703125" style="5" customWidth="1"/>
    <col min="7177" max="7425" width="11.42578125" style="5"/>
    <col min="7426" max="7426" width="6.28515625" style="5" customWidth="1"/>
    <col min="7427" max="7427" width="11.140625" style="5" customWidth="1"/>
    <col min="7428" max="7428" width="11.42578125" style="5"/>
    <col min="7429" max="7429" width="2.42578125" style="5" customWidth="1"/>
    <col min="7430" max="7430" width="21.5703125" style="5" customWidth="1"/>
    <col min="7431" max="7431" width="23.85546875" style="5" customWidth="1"/>
    <col min="7432" max="7432" width="16.5703125" style="5" customWidth="1"/>
    <col min="7433" max="7681" width="11.42578125" style="5"/>
    <col min="7682" max="7682" width="6.28515625" style="5" customWidth="1"/>
    <col min="7683" max="7683" width="11.140625" style="5" customWidth="1"/>
    <col min="7684" max="7684" width="11.42578125" style="5"/>
    <col min="7685" max="7685" width="2.42578125" style="5" customWidth="1"/>
    <col min="7686" max="7686" width="21.5703125" style="5" customWidth="1"/>
    <col min="7687" max="7687" width="23.85546875" style="5" customWidth="1"/>
    <col min="7688" max="7688" width="16.5703125" style="5" customWidth="1"/>
    <col min="7689" max="7937" width="11.42578125" style="5"/>
    <col min="7938" max="7938" width="6.28515625" style="5" customWidth="1"/>
    <col min="7939" max="7939" width="11.140625" style="5" customWidth="1"/>
    <col min="7940" max="7940" width="11.42578125" style="5"/>
    <col min="7941" max="7941" width="2.42578125" style="5" customWidth="1"/>
    <col min="7942" max="7942" width="21.5703125" style="5" customWidth="1"/>
    <col min="7943" max="7943" width="23.85546875" style="5" customWidth="1"/>
    <col min="7944" max="7944" width="16.5703125" style="5" customWidth="1"/>
    <col min="7945" max="8193" width="11.42578125" style="5"/>
    <col min="8194" max="8194" width="6.28515625" style="5" customWidth="1"/>
    <col min="8195" max="8195" width="11.140625" style="5" customWidth="1"/>
    <col min="8196" max="8196" width="11.42578125" style="5"/>
    <col min="8197" max="8197" width="2.42578125" style="5" customWidth="1"/>
    <col min="8198" max="8198" width="21.5703125" style="5" customWidth="1"/>
    <col min="8199" max="8199" width="23.85546875" style="5" customWidth="1"/>
    <col min="8200" max="8200" width="16.5703125" style="5" customWidth="1"/>
    <col min="8201" max="8449" width="11.42578125" style="5"/>
    <col min="8450" max="8450" width="6.28515625" style="5" customWidth="1"/>
    <col min="8451" max="8451" width="11.140625" style="5" customWidth="1"/>
    <col min="8452" max="8452" width="11.42578125" style="5"/>
    <col min="8453" max="8453" width="2.42578125" style="5" customWidth="1"/>
    <col min="8454" max="8454" width="21.5703125" style="5" customWidth="1"/>
    <col min="8455" max="8455" width="23.85546875" style="5" customWidth="1"/>
    <col min="8456" max="8456" width="16.5703125" style="5" customWidth="1"/>
    <col min="8457" max="8705" width="11.42578125" style="5"/>
    <col min="8706" max="8706" width="6.28515625" style="5" customWidth="1"/>
    <col min="8707" max="8707" width="11.140625" style="5" customWidth="1"/>
    <col min="8708" max="8708" width="11.42578125" style="5"/>
    <col min="8709" max="8709" width="2.42578125" style="5" customWidth="1"/>
    <col min="8710" max="8710" width="21.5703125" style="5" customWidth="1"/>
    <col min="8711" max="8711" width="23.85546875" style="5" customWidth="1"/>
    <col min="8712" max="8712" width="16.5703125" style="5" customWidth="1"/>
    <col min="8713" max="8961" width="11.42578125" style="5"/>
    <col min="8962" max="8962" width="6.28515625" style="5" customWidth="1"/>
    <col min="8963" max="8963" width="11.140625" style="5" customWidth="1"/>
    <col min="8964" max="8964" width="11.42578125" style="5"/>
    <col min="8965" max="8965" width="2.42578125" style="5" customWidth="1"/>
    <col min="8966" max="8966" width="21.5703125" style="5" customWidth="1"/>
    <col min="8967" max="8967" width="23.85546875" style="5" customWidth="1"/>
    <col min="8968" max="8968" width="16.5703125" style="5" customWidth="1"/>
    <col min="8969" max="9217" width="11.42578125" style="5"/>
    <col min="9218" max="9218" width="6.28515625" style="5" customWidth="1"/>
    <col min="9219" max="9219" width="11.140625" style="5" customWidth="1"/>
    <col min="9220" max="9220" width="11.42578125" style="5"/>
    <col min="9221" max="9221" width="2.42578125" style="5" customWidth="1"/>
    <col min="9222" max="9222" width="21.5703125" style="5" customWidth="1"/>
    <col min="9223" max="9223" width="23.85546875" style="5" customWidth="1"/>
    <col min="9224" max="9224" width="16.5703125" style="5" customWidth="1"/>
    <col min="9225" max="9473" width="11.42578125" style="5"/>
    <col min="9474" max="9474" width="6.28515625" style="5" customWidth="1"/>
    <col min="9475" max="9475" width="11.140625" style="5" customWidth="1"/>
    <col min="9476" max="9476" width="11.42578125" style="5"/>
    <col min="9477" max="9477" width="2.42578125" style="5" customWidth="1"/>
    <col min="9478" max="9478" width="21.5703125" style="5" customWidth="1"/>
    <col min="9479" max="9479" width="23.85546875" style="5" customWidth="1"/>
    <col min="9480" max="9480" width="16.5703125" style="5" customWidth="1"/>
    <col min="9481" max="9729" width="11.42578125" style="5"/>
    <col min="9730" max="9730" width="6.28515625" style="5" customWidth="1"/>
    <col min="9731" max="9731" width="11.140625" style="5" customWidth="1"/>
    <col min="9732" max="9732" width="11.42578125" style="5"/>
    <col min="9733" max="9733" width="2.42578125" style="5" customWidth="1"/>
    <col min="9734" max="9734" width="21.5703125" style="5" customWidth="1"/>
    <col min="9735" max="9735" width="23.85546875" style="5" customWidth="1"/>
    <col min="9736" max="9736" width="16.5703125" style="5" customWidth="1"/>
    <col min="9737" max="9985" width="11.42578125" style="5"/>
    <col min="9986" max="9986" width="6.28515625" style="5" customWidth="1"/>
    <col min="9987" max="9987" width="11.140625" style="5" customWidth="1"/>
    <col min="9988" max="9988" width="11.42578125" style="5"/>
    <col min="9989" max="9989" width="2.42578125" style="5" customWidth="1"/>
    <col min="9990" max="9990" width="21.5703125" style="5" customWidth="1"/>
    <col min="9991" max="9991" width="23.85546875" style="5" customWidth="1"/>
    <col min="9992" max="9992" width="16.5703125" style="5" customWidth="1"/>
    <col min="9993" max="10241" width="11.42578125" style="5"/>
    <col min="10242" max="10242" width="6.28515625" style="5" customWidth="1"/>
    <col min="10243" max="10243" width="11.140625" style="5" customWidth="1"/>
    <col min="10244" max="10244" width="11.42578125" style="5"/>
    <col min="10245" max="10245" width="2.42578125" style="5" customWidth="1"/>
    <col min="10246" max="10246" width="21.5703125" style="5" customWidth="1"/>
    <col min="10247" max="10247" width="23.85546875" style="5" customWidth="1"/>
    <col min="10248" max="10248" width="16.5703125" style="5" customWidth="1"/>
    <col min="10249" max="10497" width="11.42578125" style="5"/>
    <col min="10498" max="10498" width="6.28515625" style="5" customWidth="1"/>
    <col min="10499" max="10499" width="11.140625" style="5" customWidth="1"/>
    <col min="10500" max="10500" width="11.42578125" style="5"/>
    <col min="10501" max="10501" width="2.42578125" style="5" customWidth="1"/>
    <col min="10502" max="10502" width="21.5703125" style="5" customWidth="1"/>
    <col min="10503" max="10503" width="23.85546875" style="5" customWidth="1"/>
    <col min="10504" max="10504" width="16.5703125" style="5" customWidth="1"/>
    <col min="10505" max="10753" width="11.42578125" style="5"/>
    <col min="10754" max="10754" width="6.28515625" style="5" customWidth="1"/>
    <col min="10755" max="10755" width="11.140625" style="5" customWidth="1"/>
    <col min="10756" max="10756" width="11.42578125" style="5"/>
    <col min="10757" max="10757" width="2.42578125" style="5" customWidth="1"/>
    <col min="10758" max="10758" width="21.5703125" style="5" customWidth="1"/>
    <col min="10759" max="10759" width="23.85546875" style="5" customWidth="1"/>
    <col min="10760" max="10760" width="16.5703125" style="5" customWidth="1"/>
    <col min="10761" max="11009" width="11.42578125" style="5"/>
    <col min="11010" max="11010" width="6.28515625" style="5" customWidth="1"/>
    <col min="11011" max="11011" width="11.140625" style="5" customWidth="1"/>
    <col min="11012" max="11012" width="11.42578125" style="5"/>
    <col min="11013" max="11013" width="2.42578125" style="5" customWidth="1"/>
    <col min="11014" max="11014" width="21.5703125" style="5" customWidth="1"/>
    <col min="11015" max="11015" width="23.85546875" style="5" customWidth="1"/>
    <col min="11016" max="11016" width="16.5703125" style="5" customWidth="1"/>
    <col min="11017" max="11265" width="11.42578125" style="5"/>
    <col min="11266" max="11266" width="6.28515625" style="5" customWidth="1"/>
    <col min="11267" max="11267" width="11.140625" style="5" customWidth="1"/>
    <col min="11268" max="11268" width="11.42578125" style="5"/>
    <col min="11269" max="11269" width="2.42578125" style="5" customWidth="1"/>
    <col min="11270" max="11270" width="21.5703125" style="5" customWidth="1"/>
    <col min="11271" max="11271" width="23.85546875" style="5" customWidth="1"/>
    <col min="11272" max="11272" width="16.5703125" style="5" customWidth="1"/>
    <col min="11273" max="11521" width="11.42578125" style="5"/>
    <col min="11522" max="11522" width="6.28515625" style="5" customWidth="1"/>
    <col min="11523" max="11523" width="11.140625" style="5" customWidth="1"/>
    <col min="11524" max="11524" width="11.42578125" style="5"/>
    <col min="11525" max="11525" width="2.42578125" style="5" customWidth="1"/>
    <col min="11526" max="11526" width="21.5703125" style="5" customWidth="1"/>
    <col min="11527" max="11527" width="23.85546875" style="5" customWidth="1"/>
    <col min="11528" max="11528" width="16.5703125" style="5" customWidth="1"/>
    <col min="11529" max="11777" width="11.42578125" style="5"/>
    <col min="11778" max="11778" width="6.28515625" style="5" customWidth="1"/>
    <col min="11779" max="11779" width="11.140625" style="5" customWidth="1"/>
    <col min="11780" max="11780" width="11.42578125" style="5"/>
    <col min="11781" max="11781" width="2.42578125" style="5" customWidth="1"/>
    <col min="11782" max="11782" width="21.5703125" style="5" customWidth="1"/>
    <col min="11783" max="11783" width="23.85546875" style="5" customWidth="1"/>
    <col min="11784" max="11784" width="16.5703125" style="5" customWidth="1"/>
    <col min="11785" max="12033" width="11.42578125" style="5"/>
    <col min="12034" max="12034" width="6.28515625" style="5" customWidth="1"/>
    <col min="12035" max="12035" width="11.140625" style="5" customWidth="1"/>
    <col min="12036" max="12036" width="11.42578125" style="5"/>
    <col min="12037" max="12037" width="2.42578125" style="5" customWidth="1"/>
    <col min="12038" max="12038" width="21.5703125" style="5" customWidth="1"/>
    <col min="12039" max="12039" width="23.85546875" style="5" customWidth="1"/>
    <col min="12040" max="12040" width="16.5703125" style="5" customWidth="1"/>
    <col min="12041" max="12289" width="11.42578125" style="5"/>
    <col min="12290" max="12290" width="6.28515625" style="5" customWidth="1"/>
    <col min="12291" max="12291" width="11.140625" style="5" customWidth="1"/>
    <col min="12292" max="12292" width="11.42578125" style="5"/>
    <col min="12293" max="12293" width="2.42578125" style="5" customWidth="1"/>
    <col min="12294" max="12294" width="21.5703125" style="5" customWidth="1"/>
    <col min="12295" max="12295" width="23.85546875" style="5" customWidth="1"/>
    <col min="12296" max="12296" width="16.5703125" style="5" customWidth="1"/>
    <col min="12297" max="12545" width="11.42578125" style="5"/>
    <col min="12546" max="12546" width="6.28515625" style="5" customWidth="1"/>
    <col min="12547" max="12547" width="11.140625" style="5" customWidth="1"/>
    <col min="12548" max="12548" width="11.42578125" style="5"/>
    <col min="12549" max="12549" width="2.42578125" style="5" customWidth="1"/>
    <col min="12550" max="12550" width="21.5703125" style="5" customWidth="1"/>
    <col min="12551" max="12551" width="23.85546875" style="5" customWidth="1"/>
    <col min="12552" max="12552" width="16.5703125" style="5" customWidth="1"/>
    <col min="12553" max="12801" width="11.42578125" style="5"/>
    <col min="12802" max="12802" width="6.28515625" style="5" customWidth="1"/>
    <col min="12803" max="12803" width="11.140625" style="5" customWidth="1"/>
    <col min="12804" max="12804" width="11.42578125" style="5"/>
    <col min="12805" max="12805" width="2.42578125" style="5" customWidth="1"/>
    <col min="12806" max="12806" width="21.5703125" style="5" customWidth="1"/>
    <col min="12807" max="12807" width="23.85546875" style="5" customWidth="1"/>
    <col min="12808" max="12808" width="16.5703125" style="5" customWidth="1"/>
    <col min="12809" max="13057" width="11.42578125" style="5"/>
    <col min="13058" max="13058" width="6.28515625" style="5" customWidth="1"/>
    <col min="13059" max="13059" width="11.140625" style="5" customWidth="1"/>
    <col min="13060" max="13060" width="11.42578125" style="5"/>
    <col min="13061" max="13061" width="2.42578125" style="5" customWidth="1"/>
    <col min="13062" max="13062" width="21.5703125" style="5" customWidth="1"/>
    <col min="13063" max="13063" width="23.85546875" style="5" customWidth="1"/>
    <col min="13064" max="13064" width="16.5703125" style="5" customWidth="1"/>
    <col min="13065" max="13313" width="11.42578125" style="5"/>
    <col min="13314" max="13314" width="6.28515625" style="5" customWidth="1"/>
    <col min="13315" max="13315" width="11.140625" style="5" customWidth="1"/>
    <col min="13316" max="13316" width="11.42578125" style="5"/>
    <col min="13317" max="13317" width="2.42578125" style="5" customWidth="1"/>
    <col min="13318" max="13318" width="21.5703125" style="5" customWidth="1"/>
    <col min="13319" max="13319" width="23.85546875" style="5" customWidth="1"/>
    <col min="13320" max="13320" width="16.5703125" style="5" customWidth="1"/>
    <col min="13321" max="13569" width="11.42578125" style="5"/>
    <col min="13570" max="13570" width="6.28515625" style="5" customWidth="1"/>
    <col min="13571" max="13571" width="11.140625" style="5" customWidth="1"/>
    <col min="13572" max="13572" width="11.42578125" style="5"/>
    <col min="13573" max="13573" width="2.42578125" style="5" customWidth="1"/>
    <col min="13574" max="13574" width="21.5703125" style="5" customWidth="1"/>
    <col min="13575" max="13575" width="23.85546875" style="5" customWidth="1"/>
    <col min="13576" max="13576" width="16.5703125" style="5" customWidth="1"/>
    <col min="13577" max="13825" width="11.42578125" style="5"/>
    <col min="13826" max="13826" width="6.28515625" style="5" customWidth="1"/>
    <col min="13827" max="13827" width="11.140625" style="5" customWidth="1"/>
    <col min="13828" max="13828" width="11.42578125" style="5"/>
    <col min="13829" max="13829" width="2.42578125" style="5" customWidth="1"/>
    <col min="13830" max="13830" width="21.5703125" style="5" customWidth="1"/>
    <col min="13831" max="13831" width="23.85546875" style="5" customWidth="1"/>
    <col min="13832" max="13832" width="16.5703125" style="5" customWidth="1"/>
    <col min="13833" max="14081" width="11.42578125" style="5"/>
    <col min="14082" max="14082" width="6.28515625" style="5" customWidth="1"/>
    <col min="14083" max="14083" width="11.140625" style="5" customWidth="1"/>
    <col min="14084" max="14084" width="11.42578125" style="5"/>
    <col min="14085" max="14085" width="2.42578125" style="5" customWidth="1"/>
    <col min="14086" max="14086" width="21.5703125" style="5" customWidth="1"/>
    <col min="14087" max="14087" width="23.85546875" style="5" customWidth="1"/>
    <col min="14088" max="14088" width="16.5703125" style="5" customWidth="1"/>
    <col min="14089" max="14337" width="11.42578125" style="5"/>
    <col min="14338" max="14338" width="6.28515625" style="5" customWidth="1"/>
    <col min="14339" max="14339" width="11.140625" style="5" customWidth="1"/>
    <col min="14340" max="14340" width="11.42578125" style="5"/>
    <col min="14341" max="14341" width="2.42578125" style="5" customWidth="1"/>
    <col min="14342" max="14342" width="21.5703125" style="5" customWidth="1"/>
    <col min="14343" max="14343" width="23.85546875" style="5" customWidth="1"/>
    <col min="14344" max="14344" width="16.5703125" style="5" customWidth="1"/>
    <col min="14345" max="14593" width="11.42578125" style="5"/>
    <col min="14594" max="14594" width="6.28515625" style="5" customWidth="1"/>
    <col min="14595" max="14595" width="11.140625" style="5" customWidth="1"/>
    <col min="14596" max="14596" width="11.42578125" style="5"/>
    <col min="14597" max="14597" width="2.42578125" style="5" customWidth="1"/>
    <col min="14598" max="14598" width="21.5703125" style="5" customWidth="1"/>
    <col min="14599" max="14599" width="23.85546875" style="5" customWidth="1"/>
    <col min="14600" max="14600" width="16.5703125" style="5" customWidth="1"/>
    <col min="14601" max="14849" width="11.42578125" style="5"/>
    <col min="14850" max="14850" width="6.28515625" style="5" customWidth="1"/>
    <col min="14851" max="14851" width="11.140625" style="5" customWidth="1"/>
    <col min="14852" max="14852" width="11.42578125" style="5"/>
    <col min="14853" max="14853" width="2.42578125" style="5" customWidth="1"/>
    <col min="14854" max="14854" width="21.5703125" style="5" customWidth="1"/>
    <col min="14855" max="14855" width="23.85546875" style="5" customWidth="1"/>
    <col min="14856" max="14856" width="16.5703125" style="5" customWidth="1"/>
    <col min="14857" max="15105" width="11.42578125" style="5"/>
    <col min="15106" max="15106" width="6.28515625" style="5" customWidth="1"/>
    <col min="15107" max="15107" width="11.140625" style="5" customWidth="1"/>
    <col min="15108" max="15108" width="11.42578125" style="5"/>
    <col min="15109" max="15109" width="2.42578125" style="5" customWidth="1"/>
    <col min="15110" max="15110" width="21.5703125" style="5" customWidth="1"/>
    <col min="15111" max="15111" width="23.85546875" style="5" customWidth="1"/>
    <col min="15112" max="15112" width="16.5703125" style="5" customWidth="1"/>
    <col min="15113" max="15361" width="11.42578125" style="5"/>
    <col min="15362" max="15362" width="6.28515625" style="5" customWidth="1"/>
    <col min="15363" max="15363" width="11.140625" style="5" customWidth="1"/>
    <col min="15364" max="15364" width="11.42578125" style="5"/>
    <col min="15365" max="15365" width="2.42578125" style="5" customWidth="1"/>
    <col min="15366" max="15366" width="21.5703125" style="5" customWidth="1"/>
    <col min="15367" max="15367" width="23.85546875" style="5" customWidth="1"/>
    <col min="15368" max="15368" width="16.5703125" style="5" customWidth="1"/>
    <col min="15369" max="15617" width="11.42578125" style="5"/>
    <col min="15618" max="15618" width="6.28515625" style="5" customWidth="1"/>
    <col min="15619" max="15619" width="11.140625" style="5" customWidth="1"/>
    <col min="15620" max="15620" width="11.42578125" style="5"/>
    <col min="15621" max="15621" width="2.42578125" style="5" customWidth="1"/>
    <col min="15622" max="15622" width="21.5703125" style="5" customWidth="1"/>
    <col min="15623" max="15623" width="23.85546875" style="5" customWidth="1"/>
    <col min="15624" max="15624" width="16.5703125" style="5" customWidth="1"/>
    <col min="15625" max="15873" width="11.42578125" style="5"/>
    <col min="15874" max="15874" width="6.28515625" style="5" customWidth="1"/>
    <col min="15875" max="15875" width="11.140625" style="5" customWidth="1"/>
    <col min="15876" max="15876" width="11.42578125" style="5"/>
    <col min="15877" max="15877" width="2.42578125" style="5" customWidth="1"/>
    <col min="15878" max="15878" width="21.5703125" style="5" customWidth="1"/>
    <col min="15879" max="15879" width="23.85546875" style="5" customWidth="1"/>
    <col min="15880" max="15880" width="16.5703125" style="5" customWidth="1"/>
    <col min="15881" max="16129" width="11.42578125" style="5"/>
    <col min="16130" max="16130" width="6.28515625" style="5" customWidth="1"/>
    <col min="16131" max="16131" width="11.140625" style="5" customWidth="1"/>
    <col min="16132" max="16132" width="11.42578125" style="5"/>
    <col min="16133" max="16133" width="2.42578125" style="5" customWidth="1"/>
    <col min="16134" max="16134" width="21.5703125" style="5" customWidth="1"/>
    <col min="16135" max="16135" width="23.85546875" style="5" customWidth="1"/>
    <col min="16136" max="16136" width="16.5703125" style="5" customWidth="1"/>
    <col min="16137" max="16384" width="11.42578125" style="5"/>
  </cols>
  <sheetData>
    <row r="1" spans="1:15" ht="18" customHeight="1">
      <c r="A1" s="1"/>
      <c r="B1" s="2"/>
      <c r="C1" s="1"/>
      <c r="D1" s="3"/>
      <c r="E1" s="3"/>
      <c r="F1" s="3"/>
      <c r="G1" s="3"/>
      <c r="H1" s="4"/>
      <c r="O1" s="6"/>
    </row>
    <row r="2" spans="1:15" ht="18" customHeight="1">
      <c r="A2" s="7"/>
      <c r="B2" s="7"/>
      <c r="C2" s="7"/>
      <c r="D2" s="3"/>
      <c r="E2" s="3"/>
      <c r="F2" s="3"/>
      <c r="G2" s="3"/>
      <c r="O2" s="8"/>
    </row>
    <row r="3" spans="1:15" ht="16.5" customHeight="1">
      <c r="A3" s="9" t="str">
        <f>IF(VLOOKUP($G$8,'Base 1'!$A$1:$H$53,8,FALSE)="fr",'[1]Base 2'!$A$2,'[1]Base 2'!$A$13)</f>
        <v>Personne à contacter :</v>
      </c>
      <c r="B3" s="10"/>
      <c r="C3" s="11"/>
      <c r="D3" s="3"/>
      <c r="E3" s="3"/>
      <c r="F3" s="3"/>
      <c r="G3" s="3"/>
    </row>
    <row r="4" spans="1:15" ht="16.5" customHeight="1">
      <c r="A4" s="9"/>
      <c r="B4" s="12"/>
      <c r="C4" s="11"/>
      <c r="D4" s="3"/>
      <c r="E4" s="3"/>
      <c r="F4" s="3"/>
      <c r="G4" s="13"/>
    </row>
    <row r="5" spans="1:15" ht="13.5" customHeight="1">
      <c r="A5" s="14"/>
      <c r="B5" s="10"/>
      <c r="C5" s="10"/>
      <c r="G5" s="15"/>
    </row>
    <row r="6" spans="1:15" ht="13.5" customHeight="1">
      <c r="A6" s="14"/>
      <c r="B6" s="10"/>
      <c r="C6" s="10"/>
      <c r="G6" s="15"/>
    </row>
    <row r="7" spans="1:15" ht="13.5" customHeight="1">
      <c r="A7" s="9"/>
      <c r="B7" s="10"/>
      <c r="C7" s="10"/>
      <c r="G7" s="15"/>
    </row>
    <row r="8" spans="1:15" ht="15">
      <c r="B8" s="10"/>
      <c r="C8" s="10"/>
      <c r="G8" s="16" t="s">
        <v>12</v>
      </c>
    </row>
    <row r="9" spans="1:15" ht="15" customHeight="1">
      <c r="A9" s="10"/>
      <c r="B9" s="10"/>
      <c r="C9" s="10"/>
      <c r="G9" s="17"/>
      <c r="H9" s="18"/>
    </row>
    <row r="10" spans="1:15">
      <c r="G10" s="5" t="str">
        <f>IF(VLOOKUP($G$8,'Base 1'!$A$2:$G$53,3,FALSE)="",VLOOKUP($G$8,'Base 1'!$A$2:$G$53,4,FALSE),VLOOKUP($G$8,'Base 1'!$A$2:$G$53,3,FALSE))</f>
        <v>14 rue Pierre et Marie Curie</v>
      </c>
    </row>
    <row r="11" spans="1:15">
      <c r="G11" s="19" t="str">
        <f>IF(G10=VLOOKUP($G$8,'Base 1'!$A$2:$G$53,3,FALSE),VLOOKUP($G$8,'Base 1'!$A$2:$G$53,4,FALSE),VLOOKUP($G$8,'Base 1'!$A$2:$G$53,5,FALSE))</f>
        <v>75005 Paris</v>
      </c>
    </row>
    <row r="12" spans="1:15">
      <c r="G12" s="19" t="str">
        <f>IF(G11=VLOOKUP($G$8,'Base 1'!$A$2:$G$53,4,FALSE),VLOOKUP($G$8,'Base 1'!$A$2:$G$53,5,FALSE),IF(G11=VLOOKUP($G$8,'Base 1'!$A$2:$G$53,5,FALSE),IF(VLOOKUP($G$8,'Base 1'!$A$2:$G$53,6,FALSE)="",IF(VLOOKUP($G$8,'Base 1'!$A$2:$G$53,7,FALSE)="","",VLOOKUP($G$8,'Base 1'!$A$2:$G$53,7,FALSE)),VLOOKUP($G$8,'Base 1'!$A$2:$G$53,6,FALSE)),""))</f>
        <v/>
      </c>
    </row>
    <row r="13" spans="1:15">
      <c r="G13" s="5" t="str">
        <f>IF(G12="","",IF(G12=VLOOKUP($G$8,'Base 1'!$A$2:$G$53,7,FALSE),"",IF(G12=VLOOKUP($G$8,'Base 1'!$A$2:$G$53,6,FALSE),IF(VLOOKUP($G$8,'Base 1'!$A$2:$G$53,7,FALSE)="","",VLOOKUP($G$8,'Base 1'!$A$2:$G$53,7,FALSE)),IF(G12=VLOOKUP($G$8,'Base 1'!$A$2:$G$53,5,FALSE),IF(VLOOKUP($G$8,'Base 1'!$A$2:$G$53,6,FALSE)="",IF(VLOOKUP($G$8,'Base 1'!$A$2:$G$53,7,FALSE)="","",VLOOKUP($G$8,'Base 1'!$A$2:$G$53,7,FALSE)),VLOOKUP($G$8,'Base 1'!$A$2:$G$53,6,FALSE)),""))))</f>
        <v/>
      </c>
      <c r="I13" s="19"/>
    </row>
    <row r="14" spans="1:15" ht="15" customHeight="1">
      <c r="D14" s="20"/>
      <c r="E14" s="20"/>
      <c r="F14" s="20"/>
      <c r="G14" s="19" t="str">
        <f>IF(G13="","",IF(G13=VLOOKUP($G$8,'Base 1'!$A$2:$G$53,6,FALSE),IF(VLOOKUP($G$8,'Base 1'!$A$2:$G$53,7,FALSE)="","",VLOOKUP($G$8,'Base 1'!$A$2:$G$53,7,FALSE)),IF(G13=VLOOKUP($G$8,'Base 1'!$A$2:$G$53,7,FALSE),"","")))</f>
        <v/>
      </c>
    </row>
    <row r="15" spans="1:15" ht="15" customHeight="1">
      <c r="D15" s="20"/>
      <c r="E15" s="20"/>
      <c r="F15" s="20"/>
      <c r="G15" s="19"/>
    </row>
    <row r="16" spans="1:15">
      <c r="G16" s="21" t="s">
        <v>0</v>
      </c>
    </row>
    <row r="17" spans="1:10">
      <c r="D17" s="22"/>
      <c r="E17" s="22"/>
      <c r="F17" s="22"/>
      <c r="G17" s="2"/>
      <c r="H17" s="21"/>
    </row>
    <row r="18" spans="1:10">
      <c r="D18" s="22"/>
      <c r="E18" s="22"/>
      <c r="F18" s="22"/>
      <c r="G18" s="23"/>
    </row>
    <row r="20" spans="1:10" ht="19.5">
      <c r="A20" s="24" t="str">
        <f>IF(VLOOKUP($G$8,'Base 1'!$A$1:$H$53,8,FALSE)="fr",'[1]Base 2'!$E$2,IF(OR(VLOOKUP($G$8,'Base 1'!$A$1:$H$53,8,FALSE)="eu",VLOOKUP($G$8,'Base 1'!$A$1:$H$53,8,FALSE)="étranger"),'[1]Base 2'!$E$13,""))</f>
        <v>FACTURE N°</v>
      </c>
      <c r="B20" s="24"/>
      <c r="C20" s="24"/>
      <c r="D20" s="25" t="s">
        <v>1</v>
      </c>
      <c r="E20" s="26" t="s">
        <v>2</v>
      </c>
      <c r="F20" s="25"/>
      <c r="G20" s="25"/>
      <c r="H20" s="25"/>
    </row>
    <row r="21" spans="1:10" s="16" customFormat="1" ht="12.75" customHeight="1">
      <c r="A21" s="5"/>
      <c r="B21" s="5"/>
      <c r="C21" s="5"/>
      <c r="D21" s="5"/>
      <c r="E21" s="5"/>
      <c r="F21" s="5"/>
      <c r="G21" s="5"/>
      <c r="H21" s="5"/>
    </row>
    <row r="22" spans="1:10" s="16" customFormat="1" ht="12.75" customHeight="1">
      <c r="A22" s="5"/>
      <c r="B22" s="5"/>
      <c r="C22" s="5"/>
      <c r="D22" s="5"/>
      <c r="E22" s="5"/>
      <c r="F22" s="5"/>
      <c r="G22" s="5"/>
      <c r="H22" s="5"/>
    </row>
    <row r="23" spans="1:10" ht="12.75" customHeight="1"/>
    <row r="24" spans="1:10" ht="12.75" customHeight="1">
      <c r="A24" s="5" t="s">
        <v>28</v>
      </c>
    </row>
    <row r="25" spans="1:10" s="16" customFormat="1" ht="15">
      <c r="A25" s="27"/>
      <c r="C25" s="5"/>
      <c r="D25" s="5"/>
      <c r="E25" s="5"/>
      <c r="F25" s="5"/>
      <c r="G25" s="5"/>
      <c r="H25" s="28">
        <v>42900</v>
      </c>
      <c r="I25" s="5"/>
      <c r="J25" s="5"/>
    </row>
    <row r="26" spans="1:10" s="16" customFormat="1" ht="16.5" customHeight="1">
      <c r="A26" s="7"/>
      <c r="C26" s="5"/>
      <c r="D26" s="5"/>
      <c r="E26" s="5"/>
      <c r="F26" s="5"/>
      <c r="G26" s="5"/>
      <c r="H26" s="5"/>
      <c r="I26" s="5"/>
      <c r="J26" s="5"/>
    </row>
    <row r="27" spans="1:10" s="16" customFormat="1" ht="16.5" customHeight="1">
      <c r="A27" s="29"/>
      <c r="I27" s="30"/>
    </row>
    <row r="28" spans="1:10" s="16" customFormat="1" ht="16.5" customHeight="1">
      <c r="A28" s="27" t="s">
        <v>29</v>
      </c>
      <c r="H28" s="28">
        <v>13267.27</v>
      </c>
      <c r="I28" s="30"/>
    </row>
    <row r="29" spans="1:10" s="16" customFormat="1" ht="16.5" customHeight="1">
      <c r="A29" s="7"/>
      <c r="I29" s="30"/>
    </row>
    <row r="30" spans="1:10" s="16" customFormat="1" ht="16.5" customHeight="1">
      <c r="A30" s="27"/>
      <c r="I30" s="30"/>
    </row>
    <row r="31" spans="1:10" s="16" customFormat="1" ht="16.5" customHeight="1">
      <c r="A31" s="27" t="s">
        <v>30</v>
      </c>
      <c r="H31" s="28">
        <v>6540</v>
      </c>
      <c r="I31" s="30"/>
    </row>
    <row r="32" spans="1:10" s="16" customFormat="1" ht="16.5" customHeight="1">
      <c r="A32" s="27"/>
      <c r="I32" s="30"/>
    </row>
    <row r="33" spans="1:9" s="16" customFormat="1" ht="16.5" customHeight="1">
      <c r="A33" s="7"/>
      <c r="I33" s="30"/>
    </row>
    <row r="34" spans="1:9" s="16" customFormat="1" ht="16.5" customHeight="1">
      <c r="A34" s="27" t="s">
        <v>31</v>
      </c>
      <c r="H34" s="28">
        <v>172616.16999999998</v>
      </c>
      <c r="I34" s="30"/>
    </row>
    <row r="35" spans="1:9" s="16" customFormat="1" ht="16.5" customHeight="1">
      <c r="A35" s="7"/>
      <c r="I35" s="30"/>
    </row>
    <row r="36" spans="1:9" s="16" customFormat="1" ht="16.5" customHeight="1">
      <c r="A36" s="27"/>
      <c r="I36" s="30"/>
    </row>
    <row r="37" spans="1:9" s="16" customFormat="1" ht="16.5" customHeight="1">
      <c r="B37" s="29"/>
      <c r="I37" s="30"/>
    </row>
    <row r="38" spans="1:9" s="16" customFormat="1" ht="16.5" customHeight="1">
      <c r="B38" s="29"/>
      <c r="I38" s="30"/>
    </row>
    <row r="39" spans="1:9">
      <c r="A39" s="31" t="str">
        <f>IF(VLOOKUP($G$8,'Base 1'!$A$1:$H$53,8,FALSE)="fr",'[1]Base 2'!$C$2,"")</f>
        <v>TOTAL HT :</v>
      </c>
      <c r="H39" s="28">
        <f>+H31+H28+H25+H34</f>
        <v>235323.44</v>
      </c>
    </row>
    <row r="41" spans="1:9">
      <c r="A41" s="31" t="str">
        <f>IF(VLOOKUP($G$8,'Base 1'!$A$1:$H$53,8,FALSE)="fr",'[1]Base 2'!$C$3,"")</f>
        <v>T.V.A. sur les débits</v>
      </c>
      <c r="C41" s="32"/>
      <c r="D41" s="32"/>
      <c r="E41" s="32"/>
      <c r="F41" s="32"/>
      <c r="H41" s="33">
        <f>H39*20%</f>
        <v>47064.688000000002</v>
      </c>
    </row>
    <row r="42" spans="1:9" ht="15">
      <c r="H42" s="30"/>
    </row>
    <row r="43" spans="1:9" ht="15">
      <c r="A43" s="29" t="str">
        <f>IF(VLOOKUP($G$8,'Base 1'!$A$1:$H$53,8,FALSE)="fr",'[1]Base 2'!$C$4,IF(OR(VLOOKUP($G$8,'Base 1'!$A$1:$H$53,8,FALSE)="eu",VLOOKUP($G$8,'Base 1'!$A$1:$H$53,8,FALSE)="étranger"),'[1]Base 2'!$C$13,""))</f>
        <v>TOTAL TTC</v>
      </c>
      <c r="H43" s="34">
        <f>H39+H41</f>
        <v>282388.12800000003</v>
      </c>
    </row>
    <row r="44" spans="1:9" ht="15">
      <c r="B44" s="16"/>
      <c r="H44" s="34"/>
    </row>
    <row r="45" spans="1:9" ht="15">
      <c r="A45" s="16" t="str">
        <f>IF(VLOOKUP($G$8,'Base 1'!$A$1:$H$53,8,FALSE)="étranger",'[1]Base 2'!$C$14,"")</f>
        <v/>
      </c>
      <c r="B45" s="16"/>
      <c r="H45" s="34"/>
    </row>
    <row r="46" spans="1:9" s="18" customFormat="1" ht="15" customHeight="1">
      <c r="B46" s="35"/>
      <c r="C46" s="35"/>
      <c r="D46" s="35"/>
      <c r="E46" s="35"/>
      <c r="F46" s="35"/>
      <c r="G46" s="35"/>
      <c r="H46" s="35"/>
    </row>
    <row r="47" spans="1:9" s="18" customFormat="1" ht="15" customHeight="1"/>
    <row r="48" spans="1:9">
      <c r="A48" s="36"/>
    </row>
    <row r="49" spans="1:10" ht="15" customHeight="1">
      <c r="A49" s="36"/>
      <c r="B49" s="37"/>
      <c r="C49" s="37"/>
      <c r="D49" s="37"/>
      <c r="E49" s="37"/>
      <c r="F49" s="37"/>
      <c r="G49" s="38"/>
      <c r="H49" s="38"/>
      <c r="I49" s="38"/>
      <c r="J49" s="38"/>
    </row>
    <row r="50" spans="1:10" ht="15" customHeight="1">
      <c r="A50" s="39"/>
      <c r="B50" s="37"/>
      <c r="C50" s="37"/>
      <c r="D50" s="37"/>
      <c r="E50" s="37"/>
      <c r="F50" s="37"/>
      <c r="G50" s="37"/>
      <c r="H50" s="37"/>
      <c r="I50" s="37"/>
    </row>
    <row r="51" spans="1:10">
      <c r="A51" s="9"/>
      <c r="G51" s="40"/>
      <c r="H51" s="40"/>
      <c r="I51" s="40"/>
      <c r="J51" s="40"/>
    </row>
    <row r="52" spans="1:10">
      <c r="A52" s="9"/>
      <c r="G52" s="40"/>
      <c r="H52" s="40"/>
      <c r="I52" s="40"/>
      <c r="J52" s="40"/>
    </row>
    <row r="53" spans="1:10">
      <c r="B53" s="37"/>
      <c r="C53" s="37"/>
      <c r="D53" s="37"/>
      <c r="E53" s="37"/>
      <c r="F53" s="37"/>
      <c r="G53" s="37"/>
    </row>
    <row r="54" spans="1:10" ht="12.75" customHeight="1">
      <c r="A54" s="41"/>
      <c r="B54" s="41"/>
      <c r="C54" s="41"/>
      <c r="D54" s="41"/>
      <c r="E54" s="41"/>
      <c r="F54" s="41"/>
      <c r="G54" s="41"/>
    </row>
    <row r="55" spans="1:10">
      <c r="A55" s="41"/>
      <c r="B55" s="41"/>
      <c r="C55" s="41"/>
      <c r="D55" s="41"/>
      <c r="E55" s="41"/>
      <c r="F55" s="41"/>
      <c r="G55" s="41"/>
    </row>
    <row r="56" spans="1:10">
      <c r="A56" s="41"/>
      <c r="B56" s="41"/>
      <c r="C56" s="41"/>
      <c r="D56" s="41"/>
      <c r="E56" s="41"/>
      <c r="F56" s="41"/>
      <c r="G56" s="41"/>
      <c r="H56" s="40"/>
      <c r="I56" s="40"/>
    </row>
    <row r="57" spans="1:10" ht="18" customHeight="1">
      <c r="A57" s="41"/>
      <c r="B57" s="41"/>
      <c r="C57" s="41"/>
      <c r="D57" s="41"/>
      <c r="E57" s="41"/>
      <c r="F57" s="41"/>
      <c r="G57" s="41"/>
      <c r="H57" s="35"/>
    </row>
    <row r="58" spans="1:10">
      <c r="C58" s="42"/>
      <c r="D58" s="42"/>
      <c r="E58" s="42"/>
      <c r="F58" s="42"/>
      <c r="G58" s="42"/>
      <c r="H58" s="42"/>
    </row>
    <row r="59" spans="1:10">
      <c r="C59" s="42"/>
      <c r="D59" s="42"/>
      <c r="E59" s="42"/>
      <c r="F59" s="42"/>
      <c r="G59" s="42"/>
      <c r="H59" s="42"/>
    </row>
  </sheetData>
  <mergeCells count="3">
    <mergeCell ref="A20:C20"/>
    <mergeCell ref="G49:J49"/>
    <mergeCell ref="A54:G57"/>
  </mergeCells>
  <pageMargins left="1.25" right="0.59" top="0.984251969" bottom="0.34" header="0.4921259845" footer="0.18"/>
  <pageSetup paperSize="9" scale="85" orientation="portrait" r:id="rId1"/>
  <headerFooter alignWithMargins="0"/>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17045C7E-6E9B-4FCF-942F-543C3E3B18F1}">
          <x14:formula1>
            <xm:f>'Base 1'!$A$2:$A$53</xm:f>
          </x14:formula1>
          <xm:sqref>G8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D7FF6C-B6DF-42A2-ABC3-838A2CBE219A}">
  <dimension ref="A1:I7"/>
  <sheetViews>
    <sheetView zoomScaleNormal="100" workbookViewId="0">
      <selection activeCell="B3" sqref="B3"/>
    </sheetView>
  </sheetViews>
  <sheetFormatPr baseColWidth="10" defaultRowHeight="15"/>
  <cols>
    <col min="1" max="1" width="28.42578125" bestFit="1" customWidth="1"/>
    <col min="2" max="2" width="39.85546875" bestFit="1" customWidth="1"/>
    <col min="3" max="3" width="36.85546875" bestFit="1" customWidth="1"/>
    <col min="4" max="4" width="30" bestFit="1" customWidth="1"/>
    <col min="5" max="5" width="34.7109375" bestFit="1" customWidth="1"/>
    <col min="6" max="6" width="19.85546875" bestFit="1" customWidth="1"/>
    <col min="7" max="7" width="16.42578125" bestFit="1" customWidth="1"/>
    <col min="8" max="8" width="14" bestFit="1" customWidth="1"/>
    <col min="9" max="9" width="20.7109375" bestFit="1" customWidth="1"/>
  </cols>
  <sheetData>
    <row r="1" spans="1:9">
      <c r="A1" t="s">
        <v>3</v>
      </c>
      <c r="B1" t="s">
        <v>4</v>
      </c>
      <c r="C1" t="s">
        <v>5</v>
      </c>
      <c r="D1" t="s">
        <v>6</v>
      </c>
      <c r="E1" t="s">
        <v>7</v>
      </c>
      <c r="F1" t="s">
        <v>8</v>
      </c>
      <c r="G1" t="s">
        <v>9</v>
      </c>
      <c r="H1" t="s">
        <v>10</v>
      </c>
      <c r="I1" t="s">
        <v>11</v>
      </c>
    </row>
    <row r="2" spans="1:9">
      <c r="A2" t="s">
        <v>12</v>
      </c>
      <c r="B2" t="s">
        <v>35</v>
      </c>
      <c r="D2" t="s">
        <v>13</v>
      </c>
      <c r="E2" t="s">
        <v>14</v>
      </c>
      <c r="H2" t="s">
        <v>15</v>
      </c>
      <c r="I2" s="43"/>
    </row>
    <row r="3" spans="1:9">
      <c r="A3" t="s">
        <v>16</v>
      </c>
      <c r="B3" t="s">
        <v>34</v>
      </c>
      <c r="D3" t="s">
        <v>17</v>
      </c>
      <c r="E3" t="s">
        <v>18</v>
      </c>
      <c r="H3" t="s">
        <v>15</v>
      </c>
    </row>
    <row r="4" spans="1:9">
      <c r="A4" t="s">
        <v>19</v>
      </c>
      <c r="B4" t="s">
        <v>33</v>
      </c>
      <c r="D4" t="s">
        <v>20</v>
      </c>
      <c r="E4" t="s">
        <v>21</v>
      </c>
      <c r="H4" t="s">
        <v>15</v>
      </c>
    </row>
    <row r="5" spans="1:9">
      <c r="A5" t="s">
        <v>22</v>
      </c>
      <c r="D5" t="s">
        <v>23</v>
      </c>
      <c r="E5" t="s">
        <v>24</v>
      </c>
      <c r="H5" t="s">
        <v>15</v>
      </c>
    </row>
    <row r="6" spans="1:9">
      <c r="A6" t="s">
        <v>25</v>
      </c>
      <c r="B6" t="s">
        <v>32</v>
      </c>
      <c r="D6" t="s">
        <v>26</v>
      </c>
      <c r="E6" t="s">
        <v>27</v>
      </c>
      <c r="H6" t="s">
        <v>15</v>
      </c>
    </row>
    <row r="7" spans="1:9">
      <c r="A7" t="s">
        <v>25</v>
      </c>
      <c r="B7" t="s">
        <v>36</v>
      </c>
      <c r="D7" t="s">
        <v>26</v>
      </c>
      <c r="E7" t="s">
        <v>27</v>
      </c>
      <c r="H7" t="s">
        <v>15</v>
      </c>
    </row>
  </sheetData>
  <autoFilter ref="A1:I53" xr:uid="{6A74F35D-5CB5-4A53-BC5B-69F35A7C084D}"/>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9CB1AF08FE7E149A2A95A788574316C" ma:contentTypeVersion="6" ma:contentTypeDescription="Create a new document." ma:contentTypeScope="" ma:versionID="54aecc2b136880ded370b40d0ef82065">
  <xsd:schema xmlns:xsd="http://www.w3.org/2001/XMLSchema" xmlns:xs="http://www.w3.org/2001/XMLSchema" xmlns:p="http://schemas.microsoft.com/office/2006/metadata/properties" xmlns:ns3="f194803b-48ab-4f84-a616-62c580827dee" targetNamespace="http://schemas.microsoft.com/office/2006/metadata/properties" ma:root="true" ma:fieldsID="09ced248b4c7c9ea010a17cb277d722e" ns3:_="">
    <xsd:import namespace="f194803b-48ab-4f84-a616-62c580827dee"/>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194803b-48ab-4f84-a616-62c580827de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D0C9C8F9-640D-4BD4-B9D5-7D5AD089291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194803b-48ab-4f84-a616-62c580827de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82D52325-0376-4FCD-82AA-257C4700540A}">
  <ds:schemaRefs>
    <ds:schemaRef ds:uri="http://schemas.microsoft.com/sharepoint/v3/contenttype/forms"/>
  </ds:schemaRefs>
</ds:datastoreItem>
</file>

<file path=customXml/itemProps3.xml><?xml version="1.0" encoding="utf-8"?>
<ds:datastoreItem xmlns:ds="http://schemas.openxmlformats.org/officeDocument/2006/customXml" ds:itemID="{CDE78485-40E6-4FD8-B843-B920D43B17FA}">
  <ds:schemaRefs>
    <ds:schemaRef ds:uri="http://schemas.openxmlformats.org/package/2006/metadata/core-properties"/>
    <ds:schemaRef ds:uri="http://schemas.microsoft.com/office/2006/documentManagement/types"/>
    <ds:schemaRef ds:uri="http://schemas.microsoft.com/office/infopath/2007/PartnerControls"/>
    <ds:schemaRef ds:uri="http://purl.org/dc/elements/1.1/"/>
    <ds:schemaRef ds:uri="http://schemas.microsoft.com/office/2006/metadata/properties"/>
    <ds:schemaRef ds:uri="http://purl.org/dc/terms/"/>
    <ds:schemaRef ds:uri="f194803b-48ab-4f84-a616-62c580827dee"/>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FR</vt:lpstr>
      <vt:lpstr>Base 1</vt:lpstr>
      <vt:lpstr>FR!Zone_d_impression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 Neures Jean-Christophe</dc:creator>
  <cp:lastModifiedBy>Le Neures Jean-Christophe</cp:lastModifiedBy>
  <dcterms:created xsi:type="dcterms:W3CDTF">2019-10-07T14:03:59Z</dcterms:created>
  <dcterms:modified xsi:type="dcterms:W3CDTF">2019-10-07T15:13:52Z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0x010100D9CB1AF08FE7E149A2A95A788574316C</vt:lpwstr>
  </property>
</Properties>
</file>