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90" yWindow="825" windowWidth="18915" windowHeight="8385" activeTab="13"/>
  </bookViews>
  <sheets>
    <sheet name="fériés" sheetId="2" r:id="rId1"/>
    <sheet name="BDD" sheetId="3" r:id="rId2"/>
    <sheet name="17" sheetId="4" r:id="rId3"/>
    <sheet name="18" sheetId="5" r:id="rId4"/>
    <sheet name="19" sheetId="6" r:id="rId5"/>
    <sheet name="20" sheetId="7" r:id="rId6"/>
    <sheet name="21" sheetId="9" r:id="rId7"/>
    <sheet name="22" sheetId="10" r:id="rId8"/>
    <sheet name="23" sheetId="11" r:id="rId9"/>
    <sheet name="24" sheetId="12" r:id="rId10"/>
    <sheet name="25" sheetId="13" r:id="rId11"/>
    <sheet name="26" sheetId="14" r:id="rId12"/>
    <sheet name="27" sheetId="16" r:id="rId13"/>
    <sheet name="28" sheetId="17" r:id="rId14"/>
    <sheet name="29" sheetId="22" r:id="rId15"/>
  </sheets>
  <definedNames>
    <definedName name="fériés">fériés!$B$2:$B$12</definedName>
    <definedName name="_xlnm.Print_Area" localSheetId="13">'28'!$A$1:$G$97</definedName>
    <definedName name="_xlnm.Print_Area" localSheetId="14">'29'!$A$1:$G$97</definedName>
  </definedNames>
  <calcPr calcId="145621"/>
</workbook>
</file>

<file path=xl/calcChain.xml><?xml version="1.0" encoding="utf-8"?>
<calcChain xmlns="http://schemas.openxmlformats.org/spreadsheetml/2006/main">
  <c r="A93" i="22" l="1"/>
  <c r="A90" i="22"/>
  <c r="A87" i="22"/>
  <c r="A86" i="22"/>
  <c r="G83" i="22"/>
  <c r="F83" i="22"/>
  <c r="E83" i="22"/>
  <c r="D83" i="22"/>
  <c r="C83" i="22"/>
  <c r="G81" i="22"/>
  <c r="F81" i="22"/>
  <c r="E81" i="22"/>
  <c r="D81" i="22"/>
  <c r="C81" i="22"/>
  <c r="A81" i="22" s="1"/>
  <c r="A80" i="22"/>
  <c r="A79" i="22"/>
  <c r="A78" i="22"/>
  <c r="A77" i="22"/>
  <c r="A75" i="22"/>
  <c r="A74" i="22"/>
  <c r="A73" i="22"/>
  <c r="A72" i="22"/>
  <c r="A71" i="22"/>
  <c r="A70" i="22"/>
  <c r="A69" i="22"/>
  <c r="A67" i="22"/>
  <c r="A66" i="22"/>
  <c r="C54" i="22"/>
  <c r="C56" i="22" s="1"/>
  <c r="M51" i="22"/>
  <c r="L51" i="22"/>
  <c r="K51" i="22"/>
  <c r="J51" i="22"/>
  <c r="I51" i="22"/>
  <c r="B51" i="22"/>
  <c r="M50" i="22"/>
  <c r="L50" i="22"/>
  <c r="K50" i="22"/>
  <c r="J50" i="22"/>
  <c r="I50" i="22"/>
  <c r="M49" i="22"/>
  <c r="L49" i="22"/>
  <c r="K49" i="22"/>
  <c r="J49" i="22"/>
  <c r="I49" i="22"/>
  <c r="B49" i="22"/>
  <c r="M48" i="22"/>
  <c r="L48" i="22"/>
  <c r="K48" i="22"/>
  <c r="B48" i="22"/>
  <c r="I48" i="22" s="1"/>
  <c r="M47" i="22"/>
  <c r="L47" i="22"/>
  <c r="K47" i="22"/>
  <c r="J47" i="22"/>
  <c r="I47" i="22"/>
  <c r="B47" i="22"/>
  <c r="M46" i="22"/>
  <c r="L46" i="22"/>
  <c r="K46" i="22"/>
  <c r="B46" i="22"/>
  <c r="I46" i="22" s="1"/>
  <c r="M45" i="22"/>
  <c r="L45" i="22"/>
  <c r="K45" i="22"/>
  <c r="J45" i="22"/>
  <c r="I45" i="22"/>
  <c r="B45" i="22"/>
  <c r="M44" i="22"/>
  <c r="L44" i="22"/>
  <c r="K44" i="22"/>
  <c r="J44" i="22"/>
  <c r="I44" i="22"/>
  <c r="B44" i="22"/>
  <c r="M43" i="22"/>
  <c r="L43" i="22"/>
  <c r="K43" i="22"/>
  <c r="J43" i="22"/>
  <c r="I43" i="22"/>
  <c r="B43" i="22"/>
  <c r="M42" i="22"/>
  <c r="L42" i="22"/>
  <c r="K42" i="22"/>
  <c r="B42" i="22"/>
  <c r="I42" i="22" s="1"/>
  <c r="M41" i="22"/>
  <c r="L41" i="22"/>
  <c r="K41" i="22"/>
  <c r="J41" i="22"/>
  <c r="I41" i="22"/>
  <c r="B41" i="22"/>
  <c r="M40" i="22"/>
  <c r="L40" i="22"/>
  <c r="K40" i="22"/>
  <c r="J40" i="22"/>
  <c r="I40" i="22"/>
  <c r="B40" i="22"/>
  <c r="M39" i="22"/>
  <c r="L39" i="22"/>
  <c r="K39" i="22"/>
  <c r="J39" i="22"/>
  <c r="I39" i="22"/>
  <c r="B39" i="22"/>
  <c r="M38" i="22"/>
  <c r="L38" i="22"/>
  <c r="K38" i="22"/>
  <c r="B38" i="22"/>
  <c r="I38" i="22" s="1"/>
  <c r="M37" i="22"/>
  <c r="L37" i="22"/>
  <c r="K37" i="22"/>
  <c r="J37" i="22"/>
  <c r="I37" i="22"/>
  <c r="B37" i="22"/>
  <c r="M36" i="22"/>
  <c r="L36" i="22"/>
  <c r="K36" i="22"/>
  <c r="J36" i="22"/>
  <c r="I36" i="22"/>
  <c r="B36" i="22"/>
  <c r="M35" i="22"/>
  <c r="L35" i="22"/>
  <c r="K35" i="22"/>
  <c r="J35" i="22"/>
  <c r="I35" i="22"/>
  <c r="B35" i="22"/>
  <c r="M34" i="22"/>
  <c r="L34" i="22"/>
  <c r="K34" i="22"/>
  <c r="B34" i="22"/>
  <c r="I34" i="22" s="1"/>
  <c r="M33" i="22"/>
  <c r="L33" i="22"/>
  <c r="K33" i="22"/>
  <c r="J33" i="22"/>
  <c r="I33" i="22"/>
  <c r="B33" i="22"/>
  <c r="M32" i="22"/>
  <c r="L32" i="22"/>
  <c r="K32" i="22"/>
  <c r="B32" i="22"/>
  <c r="I32" i="22" s="1"/>
  <c r="M31" i="22"/>
  <c r="L31" i="22"/>
  <c r="K31" i="22"/>
  <c r="J31" i="22"/>
  <c r="I31" i="22"/>
  <c r="B31" i="22"/>
  <c r="M30" i="22"/>
  <c r="L30" i="22"/>
  <c r="K30" i="22"/>
  <c r="B30" i="22"/>
  <c r="J30" i="22" s="1"/>
  <c r="M29" i="22"/>
  <c r="L29" i="22"/>
  <c r="K29" i="22"/>
  <c r="J29" i="22"/>
  <c r="I29" i="22"/>
  <c r="B29" i="22"/>
  <c r="M28" i="22"/>
  <c r="L28" i="22"/>
  <c r="K28" i="22"/>
  <c r="B28" i="22"/>
  <c r="I28" i="22" s="1"/>
  <c r="M27" i="22"/>
  <c r="L27" i="22"/>
  <c r="K27" i="22"/>
  <c r="J27" i="22"/>
  <c r="I27" i="22"/>
  <c r="B27" i="22"/>
  <c r="M26" i="22"/>
  <c r="L26" i="22"/>
  <c r="K26" i="22"/>
  <c r="B26" i="22"/>
  <c r="J26" i="22" s="1"/>
  <c r="M25" i="22"/>
  <c r="L25" i="22"/>
  <c r="K25" i="22"/>
  <c r="J25" i="22"/>
  <c r="I25" i="22"/>
  <c r="B25" i="22"/>
  <c r="M24" i="22"/>
  <c r="L24" i="22"/>
  <c r="K24" i="22"/>
  <c r="B24" i="22"/>
  <c r="I24" i="22" s="1"/>
  <c r="M23" i="22"/>
  <c r="L23" i="22"/>
  <c r="K23" i="22"/>
  <c r="J23" i="22"/>
  <c r="I23" i="22"/>
  <c r="B23" i="22"/>
  <c r="M22" i="22"/>
  <c r="L22" i="22"/>
  <c r="K22" i="22"/>
  <c r="B22" i="22"/>
  <c r="I22" i="22" s="1"/>
  <c r="M21" i="22"/>
  <c r="L21" i="22"/>
  <c r="K21" i="22"/>
  <c r="J21" i="22"/>
  <c r="I21" i="22"/>
  <c r="B21" i="22"/>
  <c r="M20" i="22"/>
  <c r="L20" i="22"/>
  <c r="K20" i="22"/>
  <c r="B20" i="22"/>
  <c r="I20" i="22" s="1"/>
  <c r="M19" i="22"/>
  <c r="L19" i="22"/>
  <c r="K19" i="22"/>
  <c r="J19" i="22"/>
  <c r="I19" i="22"/>
  <c r="B19" i="22"/>
  <c r="M18" i="22"/>
  <c r="L18" i="22"/>
  <c r="K18" i="22"/>
  <c r="B18" i="22"/>
  <c r="J18" i="22" s="1"/>
  <c r="M17" i="22"/>
  <c r="L17" i="22"/>
  <c r="K17" i="22"/>
  <c r="J17" i="22"/>
  <c r="I17" i="22"/>
  <c r="B17" i="22"/>
  <c r="M16" i="22"/>
  <c r="L16" i="22"/>
  <c r="K16" i="22"/>
  <c r="B16" i="22"/>
  <c r="I16" i="22" s="1"/>
  <c r="M15" i="22"/>
  <c r="L15" i="22"/>
  <c r="K15" i="22"/>
  <c r="J15" i="22"/>
  <c r="I15" i="22"/>
  <c r="B15" i="22"/>
  <c r="M14" i="22"/>
  <c r="L14" i="22"/>
  <c r="K14" i="22"/>
  <c r="B14" i="22"/>
  <c r="J14" i="22" s="1"/>
  <c r="M13" i="22"/>
  <c r="L13" i="22"/>
  <c r="K13" i="22"/>
  <c r="J13" i="22"/>
  <c r="I13" i="22"/>
  <c r="B13" i="22"/>
  <c r="M12" i="22"/>
  <c r="L12" i="22"/>
  <c r="K12" i="22"/>
  <c r="J12" i="22"/>
  <c r="I12" i="22"/>
  <c r="B12" i="22"/>
  <c r="M11" i="22"/>
  <c r="L11" i="22"/>
  <c r="K11" i="22"/>
  <c r="J11" i="22"/>
  <c r="I11" i="22"/>
  <c r="B11" i="22"/>
  <c r="M10" i="22"/>
  <c r="L10" i="22"/>
  <c r="K10" i="22"/>
  <c r="B10" i="22"/>
  <c r="J10" i="22" s="1"/>
  <c r="M9" i="22"/>
  <c r="L9" i="22"/>
  <c r="K9" i="22"/>
  <c r="J9" i="22"/>
  <c r="I9" i="22"/>
  <c r="B9" i="22"/>
  <c r="M8" i="22"/>
  <c r="L8" i="22"/>
  <c r="K8" i="22"/>
  <c r="B8" i="22"/>
  <c r="I8" i="22" s="1"/>
  <c r="M7" i="22"/>
  <c r="L7" i="22"/>
  <c r="K7" i="22"/>
  <c r="J7" i="22"/>
  <c r="I7" i="22"/>
  <c r="B7" i="22"/>
  <c r="M6" i="22"/>
  <c r="L6" i="22"/>
  <c r="K6" i="22"/>
  <c r="B6" i="22"/>
  <c r="J6" i="22" s="1"/>
  <c r="C3" i="22"/>
  <c r="C5" i="22" s="1"/>
  <c r="D5" i="22" s="1"/>
  <c r="B3" i="22"/>
  <c r="J6" i="17"/>
  <c r="K6" i="17"/>
  <c r="L6" i="17"/>
  <c r="M6" i="17"/>
  <c r="J7" i="17"/>
  <c r="K7" i="17"/>
  <c r="L7" i="17"/>
  <c r="M7" i="17"/>
  <c r="J8" i="17"/>
  <c r="K8" i="17"/>
  <c r="L8" i="17"/>
  <c r="M8" i="17"/>
  <c r="J9" i="17"/>
  <c r="K9" i="17"/>
  <c r="L9" i="17"/>
  <c r="M9" i="17"/>
  <c r="J10" i="17"/>
  <c r="K10" i="17"/>
  <c r="L10" i="17"/>
  <c r="M10" i="17"/>
  <c r="J11" i="17"/>
  <c r="K11" i="17"/>
  <c r="L11" i="17"/>
  <c r="M11" i="17"/>
  <c r="J12" i="17"/>
  <c r="K12" i="17"/>
  <c r="L12" i="17"/>
  <c r="M12" i="17"/>
  <c r="J13" i="17"/>
  <c r="K13" i="17"/>
  <c r="L13" i="17"/>
  <c r="M13" i="17"/>
  <c r="J14" i="17"/>
  <c r="K14" i="17"/>
  <c r="L14" i="17"/>
  <c r="M14" i="17"/>
  <c r="J15" i="17"/>
  <c r="K15" i="17"/>
  <c r="L15" i="17"/>
  <c r="M15" i="17"/>
  <c r="J16" i="17"/>
  <c r="K16" i="17"/>
  <c r="L16" i="17"/>
  <c r="M16" i="17"/>
  <c r="J17" i="17"/>
  <c r="K17" i="17"/>
  <c r="L17" i="17"/>
  <c r="M17" i="17"/>
  <c r="J18" i="17"/>
  <c r="K18" i="17"/>
  <c r="L18" i="17"/>
  <c r="M18" i="17"/>
  <c r="J19" i="17"/>
  <c r="K19" i="17"/>
  <c r="L19" i="17"/>
  <c r="M19" i="17"/>
  <c r="J20" i="17"/>
  <c r="K20" i="17"/>
  <c r="L20" i="17"/>
  <c r="M20" i="17"/>
  <c r="J21" i="17"/>
  <c r="K21" i="17"/>
  <c r="L21" i="17"/>
  <c r="M21" i="17"/>
  <c r="J22" i="17"/>
  <c r="K22" i="17"/>
  <c r="L22" i="17"/>
  <c r="M22" i="17"/>
  <c r="J23" i="17"/>
  <c r="K23" i="17"/>
  <c r="L23" i="17"/>
  <c r="M23" i="17"/>
  <c r="J24" i="17"/>
  <c r="K24" i="17"/>
  <c r="L24" i="17"/>
  <c r="M24" i="17"/>
  <c r="J25" i="17"/>
  <c r="K25" i="17"/>
  <c r="L25" i="17"/>
  <c r="M25" i="17"/>
  <c r="J26" i="17"/>
  <c r="K26" i="17"/>
  <c r="L26" i="17"/>
  <c r="M26" i="17"/>
  <c r="J27" i="17"/>
  <c r="K27" i="17"/>
  <c r="L27" i="17"/>
  <c r="M27" i="17"/>
  <c r="J28" i="17"/>
  <c r="K28" i="17"/>
  <c r="L28" i="17"/>
  <c r="M28" i="17"/>
  <c r="J29" i="17"/>
  <c r="K29" i="17"/>
  <c r="L29" i="17"/>
  <c r="M29" i="17"/>
  <c r="J30" i="17"/>
  <c r="K30" i="17"/>
  <c r="L30" i="17"/>
  <c r="M30" i="17"/>
  <c r="J31" i="17"/>
  <c r="K31" i="17"/>
  <c r="L31" i="17"/>
  <c r="M31" i="17"/>
  <c r="J32" i="17"/>
  <c r="K32" i="17"/>
  <c r="L32" i="17"/>
  <c r="M32" i="17"/>
  <c r="J33" i="17"/>
  <c r="K33" i="17"/>
  <c r="L33" i="17"/>
  <c r="M33" i="17"/>
  <c r="J34" i="17"/>
  <c r="K34" i="17"/>
  <c r="L34" i="17"/>
  <c r="M34" i="17"/>
  <c r="J35" i="17"/>
  <c r="K35" i="17"/>
  <c r="L35" i="17"/>
  <c r="M35" i="17"/>
  <c r="J36" i="17"/>
  <c r="K36" i="17"/>
  <c r="L36" i="17"/>
  <c r="M36" i="17"/>
  <c r="J37" i="17"/>
  <c r="K37" i="17"/>
  <c r="L37" i="17"/>
  <c r="M37" i="17"/>
  <c r="J38" i="17"/>
  <c r="K38" i="17"/>
  <c r="L38" i="17"/>
  <c r="M38" i="17"/>
  <c r="J39" i="17"/>
  <c r="K39" i="17"/>
  <c r="L39" i="17"/>
  <c r="M39" i="17"/>
  <c r="J40" i="17"/>
  <c r="K40" i="17"/>
  <c r="L40" i="17"/>
  <c r="M40" i="17"/>
  <c r="J41" i="17"/>
  <c r="K41" i="17"/>
  <c r="L41" i="17"/>
  <c r="M41" i="17"/>
  <c r="J42" i="17"/>
  <c r="K42" i="17"/>
  <c r="L42" i="17"/>
  <c r="M42" i="17"/>
  <c r="J43" i="17"/>
  <c r="K43" i="17"/>
  <c r="L43" i="17"/>
  <c r="M43" i="17"/>
  <c r="J44" i="17"/>
  <c r="K44" i="17"/>
  <c r="L44" i="17"/>
  <c r="M44" i="17"/>
  <c r="J45" i="17"/>
  <c r="K45" i="17"/>
  <c r="L45" i="17"/>
  <c r="M45" i="17"/>
  <c r="J46" i="17"/>
  <c r="K46" i="17"/>
  <c r="L46" i="17"/>
  <c r="M46" i="17"/>
  <c r="J47" i="17"/>
  <c r="K47" i="17"/>
  <c r="L47" i="17"/>
  <c r="M47" i="17"/>
  <c r="J48" i="17"/>
  <c r="K48" i="17"/>
  <c r="L48" i="17"/>
  <c r="M48" i="17"/>
  <c r="J49" i="17"/>
  <c r="K49" i="17"/>
  <c r="L49" i="17"/>
  <c r="M49" i="17"/>
  <c r="J50" i="17"/>
  <c r="K50" i="17"/>
  <c r="L50" i="17"/>
  <c r="M50" i="17"/>
  <c r="J51" i="17"/>
  <c r="K51" i="17"/>
  <c r="L51" i="17"/>
  <c r="M51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E64" i="22" l="1"/>
  <c r="G62" i="22"/>
  <c r="G63" i="22"/>
  <c r="A83" i="22"/>
  <c r="F59" i="22"/>
  <c r="F61" i="22"/>
  <c r="E5" i="22"/>
  <c r="D4" i="22"/>
  <c r="E92" i="22"/>
  <c r="E89" i="22"/>
  <c r="D56" i="22"/>
  <c r="C55" i="22"/>
  <c r="G57" i="22"/>
  <c r="E58" i="22"/>
  <c r="E62" i="22"/>
  <c r="F63" i="22"/>
  <c r="G64" i="22"/>
  <c r="F58" i="22"/>
  <c r="G59" i="22"/>
  <c r="I6" i="22"/>
  <c r="I10" i="22"/>
  <c r="I14" i="22"/>
  <c r="I18" i="22"/>
  <c r="I26" i="22"/>
  <c r="I30" i="22"/>
  <c r="C4" i="22"/>
  <c r="J8" i="22"/>
  <c r="D64" i="22" s="1"/>
  <c r="J16" i="22"/>
  <c r="D60" i="22" s="1"/>
  <c r="J20" i="22"/>
  <c r="D63" i="22" s="1"/>
  <c r="J22" i="22"/>
  <c r="J24" i="22"/>
  <c r="J28" i="22"/>
  <c r="J32" i="22"/>
  <c r="J34" i="22"/>
  <c r="J38" i="22"/>
  <c r="J42" i="22"/>
  <c r="J46" i="22"/>
  <c r="J48" i="22"/>
  <c r="F57" i="22"/>
  <c r="E59" i="22"/>
  <c r="F60" i="22"/>
  <c r="G61" i="22"/>
  <c r="E63" i="22"/>
  <c r="F64" i="22"/>
  <c r="G60" i="22"/>
  <c r="E61" i="22"/>
  <c r="F62" i="22"/>
  <c r="E57" i="22"/>
  <c r="E85" i="22" s="1"/>
  <c r="G58" i="22"/>
  <c r="E60" i="22"/>
  <c r="C57" i="17"/>
  <c r="E57" i="17"/>
  <c r="G57" i="17"/>
  <c r="D57" i="17"/>
  <c r="D57" i="22" l="1"/>
  <c r="D62" i="22"/>
  <c r="D59" i="22"/>
  <c r="G85" i="22"/>
  <c r="I63" i="22"/>
  <c r="C62" i="22"/>
  <c r="A62" i="22" s="1"/>
  <c r="I59" i="22"/>
  <c r="C58" i="22"/>
  <c r="A58" i="22" s="1"/>
  <c r="I64" i="22"/>
  <c r="C59" i="22"/>
  <c r="I61" i="22"/>
  <c r="C57" i="22"/>
  <c r="I62" i="22"/>
  <c r="C61" i="22"/>
  <c r="I58" i="22"/>
  <c r="C63" i="22"/>
  <c r="A63" i="22" s="1"/>
  <c r="I60" i="22"/>
  <c r="C64" i="22"/>
  <c r="A64" i="22" s="1"/>
  <c r="C60" i="22"/>
  <c r="A60" i="22" s="1"/>
  <c r="D61" i="22"/>
  <c r="F85" i="22"/>
  <c r="D58" i="22"/>
  <c r="D55" i="22"/>
  <c r="E56" i="22"/>
  <c r="E4" i="22"/>
  <c r="F5" i="22"/>
  <c r="K51" i="16"/>
  <c r="L51" i="16"/>
  <c r="M51" i="16"/>
  <c r="I50" i="16"/>
  <c r="E55" i="22" l="1"/>
  <c r="F56" i="22"/>
  <c r="A61" i="22"/>
  <c r="A59" i="22"/>
  <c r="A57" i="22"/>
  <c r="C85" i="22"/>
  <c r="A85" i="22" s="1"/>
  <c r="F4" i="22"/>
  <c r="G5" i="22"/>
  <c r="G4" i="22" s="1"/>
  <c r="D85" i="22"/>
  <c r="A93" i="17"/>
  <c r="A90" i="17"/>
  <c r="A87" i="17"/>
  <c r="A86" i="17"/>
  <c r="G83" i="17"/>
  <c r="F83" i="17"/>
  <c r="E83" i="17"/>
  <c r="D83" i="17"/>
  <c r="C83" i="17"/>
  <c r="G81" i="17"/>
  <c r="F81" i="17"/>
  <c r="E81" i="17"/>
  <c r="D81" i="17"/>
  <c r="C81" i="17"/>
  <c r="A80" i="17"/>
  <c r="A79" i="17"/>
  <c r="A78" i="17"/>
  <c r="A77" i="17"/>
  <c r="A75" i="17"/>
  <c r="A74" i="17"/>
  <c r="A73" i="17"/>
  <c r="A72" i="17"/>
  <c r="A71" i="17"/>
  <c r="A70" i="17"/>
  <c r="A69" i="17"/>
  <c r="A67" i="17"/>
  <c r="A66" i="17"/>
  <c r="C54" i="17"/>
  <c r="C56" i="17" s="1"/>
  <c r="B51" i="17"/>
  <c r="B49" i="17"/>
  <c r="B48" i="17"/>
  <c r="B47" i="17"/>
  <c r="B46" i="17"/>
  <c r="B45" i="17"/>
  <c r="B44" i="17"/>
  <c r="B43" i="17"/>
  <c r="B42" i="17"/>
  <c r="B41" i="17"/>
  <c r="B40" i="17"/>
  <c r="B39" i="17"/>
  <c r="B38" i="17"/>
  <c r="B37" i="17"/>
  <c r="B36" i="17"/>
  <c r="B35" i="17"/>
  <c r="B34" i="17"/>
  <c r="B33" i="17"/>
  <c r="B32" i="17"/>
  <c r="B31" i="17"/>
  <c r="B30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9" i="17"/>
  <c r="B8" i="17"/>
  <c r="B7" i="17"/>
  <c r="B6" i="17"/>
  <c r="C3" i="17"/>
  <c r="C5" i="17" s="1"/>
  <c r="B3" i="17"/>
  <c r="B51" i="16"/>
  <c r="G56" i="22" l="1"/>
  <c r="G55" i="22" s="1"/>
  <c r="F55" i="22"/>
  <c r="J51" i="16"/>
  <c r="I51" i="16"/>
  <c r="I6" i="17"/>
  <c r="F57" i="17"/>
  <c r="A81" i="17"/>
  <c r="A83" i="17"/>
  <c r="D5" i="17"/>
  <c r="C4" i="17"/>
  <c r="E92" i="17"/>
  <c r="E89" i="17"/>
  <c r="D56" i="17"/>
  <c r="C55" i="17"/>
  <c r="A93" i="16"/>
  <c r="A90" i="16"/>
  <c r="A87" i="16"/>
  <c r="A86" i="16"/>
  <c r="G83" i="16"/>
  <c r="F83" i="16"/>
  <c r="E83" i="16"/>
  <c r="D83" i="16"/>
  <c r="C83" i="16"/>
  <c r="G81" i="16"/>
  <c r="F81" i="16"/>
  <c r="E81" i="16"/>
  <c r="D81" i="16"/>
  <c r="C81" i="16"/>
  <c r="A80" i="16"/>
  <c r="A79" i="16"/>
  <c r="A78" i="16"/>
  <c r="A77" i="16"/>
  <c r="A75" i="16"/>
  <c r="A74" i="16"/>
  <c r="A73" i="16"/>
  <c r="A72" i="16"/>
  <c r="A71" i="16"/>
  <c r="A70" i="16"/>
  <c r="A69" i="16"/>
  <c r="A67" i="16"/>
  <c r="A66" i="16"/>
  <c r="C54" i="16"/>
  <c r="C56" i="16" s="1"/>
  <c r="M50" i="16"/>
  <c r="L50" i="16"/>
  <c r="K50" i="16"/>
  <c r="J50" i="16"/>
  <c r="B49" i="16"/>
  <c r="L49" i="16" s="1"/>
  <c r="B48" i="16"/>
  <c r="L48" i="16" s="1"/>
  <c r="B47" i="16"/>
  <c r="L47" i="16" s="1"/>
  <c r="B46" i="16"/>
  <c r="J46" i="16" s="1"/>
  <c r="B45" i="16"/>
  <c r="J45" i="16" s="1"/>
  <c r="M44" i="16"/>
  <c r="L44" i="16"/>
  <c r="K44" i="16"/>
  <c r="J44" i="16"/>
  <c r="I44" i="16"/>
  <c r="B44" i="16"/>
  <c r="B43" i="16"/>
  <c r="L43" i="16" s="1"/>
  <c r="B42" i="16"/>
  <c r="L42" i="16" s="1"/>
  <c r="B41" i="16"/>
  <c r="L41" i="16" s="1"/>
  <c r="B40" i="16"/>
  <c r="L40" i="16" s="1"/>
  <c r="B39" i="16"/>
  <c r="L39" i="16" s="1"/>
  <c r="M38" i="16"/>
  <c r="B38" i="16"/>
  <c r="L38" i="16" s="1"/>
  <c r="B37" i="16"/>
  <c r="L37" i="16" s="1"/>
  <c r="B36" i="16"/>
  <c r="L36" i="16" s="1"/>
  <c r="B35" i="16"/>
  <c r="L35" i="16" s="1"/>
  <c r="M34" i="16"/>
  <c r="B34" i="16"/>
  <c r="L34" i="16" s="1"/>
  <c r="B33" i="16"/>
  <c r="L33" i="16" s="1"/>
  <c r="B32" i="16"/>
  <c r="L32" i="16" s="1"/>
  <c r="B31" i="16"/>
  <c r="L31" i="16" s="1"/>
  <c r="B30" i="16"/>
  <c r="L30" i="16" s="1"/>
  <c r="M29" i="16"/>
  <c r="B29" i="16"/>
  <c r="L29" i="16" s="1"/>
  <c r="B28" i="16"/>
  <c r="B27" i="16"/>
  <c r="B26" i="16"/>
  <c r="M26" i="16" s="1"/>
  <c r="B25" i="16"/>
  <c r="L25" i="16" s="1"/>
  <c r="B24" i="16"/>
  <c r="K24" i="16" s="1"/>
  <c r="B23" i="16"/>
  <c r="M23" i="16" s="1"/>
  <c r="B22" i="16"/>
  <c r="M22" i="16" s="1"/>
  <c r="B21" i="16"/>
  <c r="K21" i="16" s="1"/>
  <c r="B20" i="16"/>
  <c r="K20" i="16" s="1"/>
  <c r="B19" i="16"/>
  <c r="M19" i="16" s="1"/>
  <c r="B18" i="16"/>
  <c r="M18" i="16" s="1"/>
  <c r="B17" i="16"/>
  <c r="M17" i="16" s="1"/>
  <c r="B16" i="16"/>
  <c r="K16" i="16" s="1"/>
  <c r="B15" i="16"/>
  <c r="M15" i="16" s="1"/>
  <c r="B14" i="16"/>
  <c r="M14" i="16" s="1"/>
  <c r="B13" i="16"/>
  <c r="M13" i="16" s="1"/>
  <c r="M12" i="16"/>
  <c r="L12" i="16"/>
  <c r="K12" i="16"/>
  <c r="J12" i="16"/>
  <c r="I12" i="16"/>
  <c r="B12" i="16"/>
  <c r="B11" i="16"/>
  <c r="M11" i="16" s="1"/>
  <c r="B10" i="16"/>
  <c r="L10" i="16" s="1"/>
  <c r="B9" i="16"/>
  <c r="I9" i="16" s="1"/>
  <c r="B8" i="16"/>
  <c r="J8" i="16" s="1"/>
  <c r="B7" i="16"/>
  <c r="J7" i="16" s="1"/>
  <c r="B6" i="16"/>
  <c r="J6" i="16" s="1"/>
  <c r="C3" i="16"/>
  <c r="C5" i="16" s="1"/>
  <c r="D5" i="16" s="1"/>
  <c r="B3" i="16"/>
  <c r="M16" i="16" l="1"/>
  <c r="J11" i="16"/>
  <c r="M47" i="16"/>
  <c r="M48" i="16"/>
  <c r="M49" i="16"/>
  <c r="M7" i="16"/>
  <c r="J14" i="16"/>
  <c r="M25" i="16"/>
  <c r="M6" i="16"/>
  <c r="K45" i="16"/>
  <c r="M21" i="16"/>
  <c r="M30" i="16"/>
  <c r="M31" i="16"/>
  <c r="M32" i="16"/>
  <c r="M33" i="16"/>
  <c r="M35" i="16"/>
  <c r="M36" i="16"/>
  <c r="M37" i="16"/>
  <c r="M39" i="16"/>
  <c r="M40" i="16"/>
  <c r="M41" i="16"/>
  <c r="M42" i="16"/>
  <c r="M43" i="16"/>
  <c r="I45" i="16"/>
  <c r="L45" i="16"/>
  <c r="M46" i="16"/>
  <c r="J13" i="16"/>
  <c r="M24" i="16"/>
  <c r="M20" i="16"/>
  <c r="I30" i="16"/>
  <c r="I32" i="16"/>
  <c r="I34" i="16"/>
  <c r="I35" i="16"/>
  <c r="I37" i="16"/>
  <c r="I38" i="16"/>
  <c r="I39" i="16"/>
  <c r="I40" i="16"/>
  <c r="I41" i="16"/>
  <c r="I42" i="16"/>
  <c r="I43" i="16"/>
  <c r="K46" i="16"/>
  <c r="I47" i="16"/>
  <c r="I49" i="16"/>
  <c r="F63" i="17"/>
  <c r="I46" i="16"/>
  <c r="I29" i="16"/>
  <c r="I31" i="16"/>
  <c r="I33" i="16"/>
  <c r="I36" i="16"/>
  <c r="I48" i="16"/>
  <c r="J23" i="16"/>
  <c r="K29" i="16"/>
  <c r="K30" i="16"/>
  <c r="K31" i="16"/>
  <c r="K32" i="16"/>
  <c r="K33" i="16"/>
  <c r="K34" i="16"/>
  <c r="K35" i="16"/>
  <c r="K36" i="16"/>
  <c r="K37" i="16"/>
  <c r="K38" i="16"/>
  <c r="K39" i="16"/>
  <c r="K40" i="16"/>
  <c r="K41" i="16"/>
  <c r="K42" i="16"/>
  <c r="K43" i="16"/>
  <c r="M45" i="16"/>
  <c r="L46" i="16"/>
  <c r="K47" i="16"/>
  <c r="K48" i="16"/>
  <c r="K49" i="16"/>
  <c r="E62" i="17"/>
  <c r="C64" i="17"/>
  <c r="G62" i="17"/>
  <c r="D63" i="17"/>
  <c r="D61" i="17"/>
  <c r="D59" i="17"/>
  <c r="D64" i="17"/>
  <c r="D62" i="17"/>
  <c r="D60" i="17"/>
  <c r="D58" i="17"/>
  <c r="E61" i="17"/>
  <c r="E60" i="17"/>
  <c r="E64" i="17"/>
  <c r="E56" i="17"/>
  <c r="D55" i="17"/>
  <c r="G61" i="17"/>
  <c r="G60" i="17"/>
  <c r="G64" i="17"/>
  <c r="C59" i="17"/>
  <c r="C61" i="17"/>
  <c r="C63" i="17"/>
  <c r="I59" i="17"/>
  <c r="I61" i="17"/>
  <c r="I63" i="17"/>
  <c r="F60" i="17"/>
  <c r="F64" i="17"/>
  <c r="F61" i="17"/>
  <c r="E59" i="17"/>
  <c r="E63" i="17"/>
  <c r="E58" i="17"/>
  <c r="G59" i="17"/>
  <c r="G63" i="17"/>
  <c r="G58" i="17"/>
  <c r="I58" i="17"/>
  <c r="I60" i="17"/>
  <c r="I62" i="17"/>
  <c r="I64" i="17"/>
  <c r="C58" i="17"/>
  <c r="C60" i="17"/>
  <c r="C62" i="17"/>
  <c r="E5" i="17"/>
  <c r="D4" i="17"/>
  <c r="F58" i="17"/>
  <c r="F62" i="17"/>
  <c r="F59" i="17"/>
  <c r="A81" i="16"/>
  <c r="A83" i="16"/>
  <c r="C4" i="16"/>
  <c r="E5" i="16"/>
  <c r="D4" i="16"/>
  <c r="M9" i="16"/>
  <c r="K9" i="16"/>
  <c r="J9" i="16"/>
  <c r="M10" i="16"/>
  <c r="K10" i="16"/>
  <c r="I10" i="16"/>
  <c r="K6" i="16"/>
  <c r="I6" i="16"/>
  <c r="L6" i="16"/>
  <c r="K7" i="16"/>
  <c r="I7" i="16"/>
  <c r="L7" i="16"/>
  <c r="M8" i="16"/>
  <c r="K8" i="16"/>
  <c r="I8" i="16"/>
  <c r="L8" i="16"/>
  <c r="L9" i="16"/>
  <c r="J10" i="16"/>
  <c r="K11" i="16"/>
  <c r="I11" i="16"/>
  <c r="L11" i="16"/>
  <c r="K13" i="16"/>
  <c r="I13" i="16"/>
  <c r="L13" i="16"/>
  <c r="K14" i="16"/>
  <c r="I14" i="16"/>
  <c r="L14" i="16"/>
  <c r="L15" i="16"/>
  <c r="J16" i="16"/>
  <c r="L17" i="16"/>
  <c r="J18" i="16"/>
  <c r="L19" i="16"/>
  <c r="L20" i="16"/>
  <c r="J21" i="16"/>
  <c r="L22" i="16"/>
  <c r="L23" i="16"/>
  <c r="J24" i="16"/>
  <c r="K25" i="16"/>
  <c r="I25" i="16"/>
  <c r="K26" i="16"/>
  <c r="I26" i="16"/>
  <c r="L26" i="16"/>
  <c r="E92" i="16"/>
  <c r="E89" i="16"/>
  <c r="D56" i="16"/>
  <c r="C55" i="16"/>
  <c r="J15" i="16"/>
  <c r="L16" i="16"/>
  <c r="J17" i="16"/>
  <c r="L18" i="16"/>
  <c r="J19" i="16"/>
  <c r="J20" i="16"/>
  <c r="L21" i="16"/>
  <c r="J22" i="16"/>
  <c r="L24" i="16"/>
  <c r="M27" i="16"/>
  <c r="K27" i="16"/>
  <c r="I27" i="16"/>
  <c r="L27" i="16"/>
  <c r="I15" i="16"/>
  <c r="K15" i="16"/>
  <c r="I16" i="16"/>
  <c r="I17" i="16"/>
  <c r="K17" i="16"/>
  <c r="I18" i="16"/>
  <c r="K18" i="16"/>
  <c r="I19" i="16"/>
  <c r="K19" i="16"/>
  <c r="I20" i="16"/>
  <c r="I21" i="16"/>
  <c r="I22" i="16"/>
  <c r="K22" i="16"/>
  <c r="I23" i="16"/>
  <c r="K23" i="16"/>
  <c r="I24" i="16"/>
  <c r="J25" i="16"/>
  <c r="J26" i="16"/>
  <c r="J27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7" i="16"/>
  <c r="J48" i="16"/>
  <c r="J49" i="16"/>
  <c r="A94" i="14"/>
  <c r="A91" i="14"/>
  <c r="A88" i="14"/>
  <c r="A87" i="14"/>
  <c r="G84" i="14"/>
  <c r="F84" i="14"/>
  <c r="E84" i="14"/>
  <c r="D84" i="14"/>
  <c r="C84" i="14"/>
  <c r="G82" i="14"/>
  <c r="F82" i="14"/>
  <c r="E82" i="14"/>
  <c r="D82" i="14"/>
  <c r="C82" i="14"/>
  <c r="A81" i="14"/>
  <c r="A80" i="14"/>
  <c r="A79" i="14"/>
  <c r="A78" i="14"/>
  <c r="A76" i="14"/>
  <c r="A75" i="14"/>
  <c r="A74" i="14"/>
  <c r="A73" i="14"/>
  <c r="A72" i="14"/>
  <c r="A71" i="14"/>
  <c r="A70" i="14"/>
  <c r="A68" i="14"/>
  <c r="A67" i="14"/>
  <c r="C55" i="14"/>
  <c r="C57" i="14" s="1"/>
  <c r="B52" i="14"/>
  <c r="L52" i="14" s="1"/>
  <c r="M51" i="14"/>
  <c r="L51" i="14"/>
  <c r="K51" i="14"/>
  <c r="J51" i="14"/>
  <c r="I51" i="14"/>
  <c r="B50" i="14"/>
  <c r="L50" i="14" s="1"/>
  <c r="M49" i="14"/>
  <c r="I49" i="14"/>
  <c r="B49" i="14"/>
  <c r="K49" i="14" s="1"/>
  <c r="M48" i="14"/>
  <c r="B48" i="14"/>
  <c r="J48" i="14" s="1"/>
  <c r="M47" i="14"/>
  <c r="B47" i="14"/>
  <c r="L47" i="14" s="1"/>
  <c r="M46" i="14"/>
  <c r="L46" i="14"/>
  <c r="B46" i="14"/>
  <c r="J46" i="14" s="1"/>
  <c r="M45" i="14"/>
  <c r="L45" i="14"/>
  <c r="K45" i="14"/>
  <c r="J45" i="14"/>
  <c r="I45" i="14"/>
  <c r="B45" i="14"/>
  <c r="B44" i="14"/>
  <c r="L44" i="14" s="1"/>
  <c r="M43" i="14"/>
  <c r="B43" i="14"/>
  <c r="L43" i="14" s="1"/>
  <c r="B42" i="14"/>
  <c r="J42" i="14" s="1"/>
  <c r="I41" i="14"/>
  <c r="B41" i="14"/>
  <c r="L41" i="14" s="1"/>
  <c r="B40" i="14"/>
  <c r="L40" i="14" s="1"/>
  <c r="M39" i="14"/>
  <c r="B39" i="14"/>
  <c r="L39" i="14" s="1"/>
  <c r="B38" i="14"/>
  <c r="L38" i="14" s="1"/>
  <c r="B37" i="14"/>
  <c r="L37" i="14" s="1"/>
  <c r="I36" i="14"/>
  <c r="B36" i="14"/>
  <c r="J36" i="14" s="1"/>
  <c r="M35" i="14"/>
  <c r="B35" i="14"/>
  <c r="L35" i="14" s="1"/>
  <c r="B34" i="14"/>
  <c r="L34" i="14" s="1"/>
  <c r="M33" i="14"/>
  <c r="B33" i="14"/>
  <c r="L33" i="14" s="1"/>
  <c r="B32" i="14"/>
  <c r="L32" i="14" s="1"/>
  <c r="B31" i="14"/>
  <c r="L31" i="14" s="1"/>
  <c r="M30" i="14"/>
  <c r="B30" i="14"/>
  <c r="L30" i="14" s="1"/>
  <c r="B29" i="14"/>
  <c r="B28" i="14"/>
  <c r="M28" i="14" s="1"/>
  <c r="B27" i="14"/>
  <c r="J27" i="14" s="1"/>
  <c r="B26" i="14"/>
  <c r="J26" i="14" s="1"/>
  <c r="B25" i="14"/>
  <c r="M25" i="14" s="1"/>
  <c r="J24" i="14"/>
  <c r="B24" i="14"/>
  <c r="M24" i="14" s="1"/>
  <c r="B23" i="14"/>
  <c r="L23" i="14" s="1"/>
  <c r="B22" i="14"/>
  <c r="L22" i="14" s="1"/>
  <c r="M21" i="14"/>
  <c r="B21" i="14"/>
  <c r="L21" i="14" s="1"/>
  <c r="B20" i="14"/>
  <c r="L20" i="14" s="1"/>
  <c r="B19" i="14"/>
  <c r="L19" i="14" s="1"/>
  <c r="B18" i="14"/>
  <c r="L18" i="14" s="1"/>
  <c r="B17" i="14"/>
  <c r="L17" i="14" s="1"/>
  <c r="B16" i="14"/>
  <c r="L16" i="14" s="1"/>
  <c r="B15" i="14"/>
  <c r="L15" i="14" s="1"/>
  <c r="B14" i="14"/>
  <c r="L14" i="14" s="1"/>
  <c r="B13" i="14"/>
  <c r="L13" i="14" s="1"/>
  <c r="M12" i="14"/>
  <c r="L12" i="14"/>
  <c r="K12" i="14"/>
  <c r="J12" i="14"/>
  <c r="I12" i="14"/>
  <c r="B12" i="14"/>
  <c r="B11" i="14"/>
  <c r="J11" i="14" s="1"/>
  <c r="B10" i="14"/>
  <c r="J10" i="14" s="1"/>
  <c r="I9" i="14"/>
  <c r="B9" i="14"/>
  <c r="L9" i="14" s="1"/>
  <c r="B8" i="14"/>
  <c r="J8" i="14" s="1"/>
  <c r="B7" i="14"/>
  <c r="L7" i="14" s="1"/>
  <c r="B6" i="14"/>
  <c r="K6" i="14" s="1"/>
  <c r="C3" i="14"/>
  <c r="C5" i="14" s="1"/>
  <c r="B3" i="14"/>
  <c r="G57" i="16" l="1"/>
  <c r="G63" i="16"/>
  <c r="K47" i="14"/>
  <c r="G58" i="16"/>
  <c r="I37" i="14"/>
  <c r="I39" i="14"/>
  <c r="K9" i="14"/>
  <c r="K36" i="14"/>
  <c r="M38" i="14"/>
  <c r="M40" i="14"/>
  <c r="L42" i="14"/>
  <c r="G61" i="16"/>
  <c r="M6" i="14"/>
  <c r="M18" i="14"/>
  <c r="M37" i="14"/>
  <c r="I38" i="14"/>
  <c r="I40" i="14"/>
  <c r="M41" i="14"/>
  <c r="I42" i="14"/>
  <c r="K48" i="14"/>
  <c r="K50" i="14"/>
  <c r="G64" i="16"/>
  <c r="G59" i="16"/>
  <c r="J9" i="14"/>
  <c r="M32" i="14"/>
  <c r="M34" i="14"/>
  <c r="K37" i="14"/>
  <c r="K38" i="14"/>
  <c r="K39" i="14"/>
  <c r="K40" i="14"/>
  <c r="K41" i="14"/>
  <c r="K42" i="14"/>
  <c r="K46" i="14"/>
  <c r="I47" i="14"/>
  <c r="I48" i="14"/>
  <c r="I50" i="14"/>
  <c r="G60" i="16"/>
  <c r="M9" i="14"/>
  <c r="M31" i="14"/>
  <c r="L48" i="14"/>
  <c r="M50" i="14"/>
  <c r="G62" i="16"/>
  <c r="A60" i="17"/>
  <c r="A64" i="17"/>
  <c r="F5" i="17"/>
  <c r="E4" i="17"/>
  <c r="A63" i="17"/>
  <c r="A59" i="17"/>
  <c r="F56" i="17"/>
  <c r="E55" i="17"/>
  <c r="A62" i="17"/>
  <c r="A58" i="17"/>
  <c r="F85" i="17"/>
  <c r="C85" i="17"/>
  <c r="A57" i="17"/>
  <c r="A61" i="17"/>
  <c r="G85" i="17"/>
  <c r="E85" i="17"/>
  <c r="D85" i="17"/>
  <c r="D62" i="16"/>
  <c r="F64" i="16"/>
  <c r="F62" i="16"/>
  <c r="F60" i="16"/>
  <c r="F58" i="16"/>
  <c r="F57" i="16"/>
  <c r="F63" i="16"/>
  <c r="F59" i="16"/>
  <c r="F61" i="16"/>
  <c r="E63" i="16"/>
  <c r="E61" i="16"/>
  <c r="E59" i="16"/>
  <c r="E62" i="16"/>
  <c r="E58" i="16"/>
  <c r="E64" i="16"/>
  <c r="E60" i="16"/>
  <c r="E57" i="16"/>
  <c r="D63" i="16"/>
  <c r="D57" i="16"/>
  <c r="D60" i="16"/>
  <c r="D64" i="16"/>
  <c r="E56" i="16"/>
  <c r="D55" i="16"/>
  <c r="I64" i="16"/>
  <c r="C63" i="16"/>
  <c r="I62" i="16"/>
  <c r="C61" i="16"/>
  <c r="I60" i="16"/>
  <c r="C59" i="16"/>
  <c r="I58" i="16"/>
  <c r="C64" i="16"/>
  <c r="I61" i="16"/>
  <c r="C60" i="16"/>
  <c r="C57" i="16"/>
  <c r="I63" i="16"/>
  <c r="C62" i="16"/>
  <c r="I59" i="16"/>
  <c r="C58" i="16"/>
  <c r="D59" i="16"/>
  <c r="D61" i="16"/>
  <c r="D58" i="16"/>
  <c r="E4" i="16"/>
  <c r="F5" i="16"/>
  <c r="L24" i="14"/>
  <c r="L49" i="14"/>
  <c r="L36" i="14"/>
  <c r="I31" i="14"/>
  <c r="I35" i="14"/>
  <c r="K43" i="14"/>
  <c r="K44" i="14"/>
  <c r="J49" i="14"/>
  <c r="L11" i="14"/>
  <c r="I24" i="14"/>
  <c r="I43" i="14"/>
  <c r="I44" i="14"/>
  <c r="L6" i="14"/>
  <c r="M8" i="14"/>
  <c r="L10" i="14"/>
  <c r="M17" i="14"/>
  <c r="M19" i="14"/>
  <c r="J28" i="14"/>
  <c r="I30" i="14"/>
  <c r="I32" i="14"/>
  <c r="I33" i="14"/>
  <c r="I34" i="14"/>
  <c r="M36" i="14"/>
  <c r="M10" i="14"/>
  <c r="M15" i="14"/>
  <c r="K24" i="14"/>
  <c r="K30" i="14"/>
  <c r="K31" i="14"/>
  <c r="K32" i="14"/>
  <c r="K33" i="14"/>
  <c r="K34" i="14"/>
  <c r="K35" i="14"/>
  <c r="M42" i="14"/>
  <c r="M44" i="14"/>
  <c r="I46" i="14"/>
  <c r="A82" i="14"/>
  <c r="A84" i="14"/>
  <c r="D5" i="14"/>
  <c r="C4" i="14"/>
  <c r="J6" i="14"/>
  <c r="J7" i="14"/>
  <c r="L8" i="14"/>
  <c r="I6" i="14"/>
  <c r="I7" i="14"/>
  <c r="K7" i="14"/>
  <c r="M7" i="14"/>
  <c r="I8" i="14"/>
  <c r="K8" i="14"/>
  <c r="I10" i="14"/>
  <c r="K10" i="14"/>
  <c r="I11" i="14"/>
  <c r="K11" i="14"/>
  <c r="M11" i="14"/>
  <c r="I13" i="14"/>
  <c r="K13" i="14"/>
  <c r="M13" i="14"/>
  <c r="I14" i="14"/>
  <c r="K14" i="14"/>
  <c r="M14" i="14"/>
  <c r="I15" i="14"/>
  <c r="K15" i="14"/>
  <c r="I16" i="14"/>
  <c r="K16" i="14"/>
  <c r="M16" i="14"/>
  <c r="I17" i="14"/>
  <c r="K17" i="14"/>
  <c r="I18" i="14"/>
  <c r="K18" i="14"/>
  <c r="I19" i="14"/>
  <c r="K19" i="14"/>
  <c r="I20" i="14"/>
  <c r="K20" i="14"/>
  <c r="M20" i="14"/>
  <c r="I21" i="14"/>
  <c r="K21" i="14"/>
  <c r="I22" i="14"/>
  <c r="K22" i="14"/>
  <c r="M22" i="14"/>
  <c r="I23" i="14"/>
  <c r="K23" i="14"/>
  <c r="M23" i="14"/>
  <c r="I25" i="14"/>
  <c r="K25" i="14"/>
  <c r="M26" i="14"/>
  <c r="K26" i="14"/>
  <c r="I26" i="14"/>
  <c r="L26" i="14"/>
  <c r="K28" i="14"/>
  <c r="I28" i="14"/>
  <c r="L28" i="14"/>
  <c r="E93" i="14"/>
  <c r="E90" i="14"/>
  <c r="D57" i="14"/>
  <c r="C56" i="14"/>
  <c r="J13" i="14"/>
  <c r="J14" i="14"/>
  <c r="J15" i="14"/>
  <c r="J16" i="14"/>
  <c r="J17" i="14"/>
  <c r="J18" i="14"/>
  <c r="J19" i="14"/>
  <c r="J20" i="14"/>
  <c r="J21" i="14"/>
  <c r="J22" i="14"/>
  <c r="J23" i="14"/>
  <c r="J25" i="14"/>
  <c r="L25" i="14"/>
  <c r="M27" i="14"/>
  <c r="K27" i="14"/>
  <c r="I27" i="14"/>
  <c r="L27" i="14"/>
  <c r="J30" i="14"/>
  <c r="J31" i="14"/>
  <c r="J32" i="14"/>
  <c r="J33" i="14"/>
  <c r="J34" i="14"/>
  <c r="J35" i="14"/>
  <c r="J37" i="14"/>
  <c r="J38" i="14"/>
  <c r="J39" i="14"/>
  <c r="J40" i="14"/>
  <c r="J41" i="14"/>
  <c r="J43" i="14"/>
  <c r="J44" i="14"/>
  <c r="J47" i="14"/>
  <c r="J50" i="14"/>
  <c r="I52" i="14"/>
  <c r="K52" i="14"/>
  <c r="M52" i="14"/>
  <c r="J52" i="14"/>
  <c r="A94" i="13"/>
  <c r="A91" i="13"/>
  <c r="A88" i="13"/>
  <c r="A87" i="13"/>
  <c r="G84" i="13"/>
  <c r="F84" i="13"/>
  <c r="E84" i="13"/>
  <c r="D84" i="13"/>
  <c r="C84" i="13"/>
  <c r="G82" i="13"/>
  <c r="F82" i="13"/>
  <c r="E82" i="13"/>
  <c r="D82" i="13"/>
  <c r="C82" i="13"/>
  <c r="A81" i="13"/>
  <c r="A80" i="13"/>
  <c r="A79" i="13"/>
  <c r="A78" i="13"/>
  <c r="A76" i="13"/>
  <c r="A75" i="13"/>
  <c r="A74" i="13"/>
  <c r="A73" i="13"/>
  <c r="A72" i="13"/>
  <c r="A71" i="13"/>
  <c r="A70" i="13"/>
  <c r="A68" i="13"/>
  <c r="A67" i="13"/>
  <c r="C55" i="13"/>
  <c r="C57" i="13" s="1"/>
  <c r="B52" i="13"/>
  <c r="L52" i="13" s="1"/>
  <c r="M51" i="13"/>
  <c r="L51" i="13"/>
  <c r="K51" i="13"/>
  <c r="J51" i="13"/>
  <c r="I51" i="13"/>
  <c r="M50" i="13"/>
  <c r="B50" i="13"/>
  <c r="J50" i="13" s="1"/>
  <c r="M49" i="13"/>
  <c r="L49" i="13"/>
  <c r="K49" i="13"/>
  <c r="J49" i="13"/>
  <c r="I49" i="13"/>
  <c r="B49" i="13"/>
  <c r="B48" i="13"/>
  <c r="L48" i="13" s="1"/>
  <c r="B47" i="13"/>
  <c r="L47" i="13" s="1"/>
  <c r="M46" i="13"/>
  <c r="K46" i="13"/>
  <c r="B46" i="13"/>
  <c r="L46" i="13" s="1"/>
  <c r="M45" i="13"/>
  <c r="L45" i="13"/>
  <c r="K45" i="13"/>
  <c r="J45" i="13"/>
  <c r="I45" i="13"/>
  <c r="B45" i="13"/>
  <c r="M44" i="13"/>
  <c r="B44" i="13"/>
  <c r="L44" i="13" s="1"/>
  <c r="B43" i="13"/>
  <c r="L43" i="13" s="1"/>
  <c r="M42" i="13"/>
  <c r="B42" i="13"/>
  <c r="L42" i="13" s="1"/>
  <c r="M41" i="13"/>
  <c r="B41" i="13"/>
  <c r="L41" i="13" s="1"/>
  <c r="B40" i="13"/>
  <c r="L40" i="13" s="1"/>
  <c r="B39" i="13"/>
  <c r="L39" i="13" s="1"/>
  <c r="M38" i="13"/>
  <c r="B38" i="13"/>
  <c r="L38" i="13" s="1"/>
  <c r="M37" i="13"/>
  <c r="B37" i="13"/>
  <c r="L37" i="13" s="1"/>
  <c r="M36" i="13"/>
  <c r="L36" i="13"/>
  <c r="K36" i="13"/>
  <c r="J36" i="13"/>
  <c r="I36" i="13"/>
  <c r="B36" i="13"/>
  <c r="B35" i="13"/>
  <c r="L35" i="13" s="1"/>
  <c r="M34" i="13"/>
  <c r="B34" i="13"/>
  <c r="L34" i="13" s="1"/>
  <c r="B33" i="13"/>
  <c r="L33" i="13" s="1"/>
  <c r="M32" i="13"/>
  <c r="B32" i="13"/>
  <c r="L32" i="13" s="1"/>
  <c r="M31" i="13"/>
  <c r="B31" i="13"/>
  <c r="L31" i="13" s="1"/>
  <c r="B30" i="13"/>
  <c r="L30" i="13" s="1"/>
  <c r="B29" i="13"/>
  <c r="B28" i="13"/>
  <c r="J28" i="13" s="1"/>
  <c r="B27" i="13"/>
  <c r="J27" i="13" s="1"/>
  <c r="B26" i="13"/>
  <c r="J26" i="13" s="1"/>
  <c r="B25" i="13"/>
  <c r="J25" i="13" s="1"/>
  <c r="L24" i="13"/>
  <c r="J24" i="13"/>
  <c r="I24" i="13"/>
  <c r="B24" i="13"/>
  <c r="K24" i="13" s="1"/>
  <c r="B23" i="13"/>
  <c r="L23" i="13" s="1"/>
  <c r="B22" i="13"/>
  <c r="L22" i="13" s="1"/>
  <c r="M21" i="13"/>
  <c r="B21" i="13"/>
  <c r="L21" i="13" s="1"/>
  <c r="B20" i="13"/>
  <c r="L20" i="13" s="1"/>
  <c r="B19" i="13"/>
  <c r="L19" i="13" s="1"/>
  <c r="B18" i="13"/>
  <c r="L18" i="13" s="1"/>
  <c r="B17" i="13"/>
  <c r="L17" i="13" s="1"/>
  <c r="B16" i="13"/>
  <c r="L16" i="13" s="1"/>
  <c r="B15" i="13"/>
  <c r="L15" i="13" s="1"/>
  <c r="B14" i="13"/>
  <c r="J14" i="13" s="1"/>
  <c r="B13" i="13"/>
  <c r="L13" i="13" s="1"/>
  <c r="M12" i="13"/>
  <c r="L12" i="13"/>
  <c r="K12" i="13"/>
  <c r="J12" i="13"/>
  <c r="I12" i="13"/>
  <c r="B12" i="13"/>
  <c r="B11" i="13"/>
  <c r="L11" i="13" s="1"/>
  <c r="B10" i="13"/>
  <c r="J10" i="13" s="1"/>
  <c r="M9" i="13"/>
  <c r="B9" i="13"/>
  <c r="L9" i="13" s="1"/>
  <c r="B8" i="13"/>
  <c r="L8" i="13" s="1"/>
  <c r="B7" i="13"/>
  <c r="K7" i="13" s="1"/>
  <c r="B6" i="13"/>
  <c r="J6" i="13" s="1"/>
  <c r="C3" i="13"/>
  <c r="C5" i="13" s="1"/>
  <c r="B3" i="13"/>
  <c r="M7" i="13" l="1"/>
  <c r="I46" i="13"/>
  <c r="I47" i="13"/>
  <c r="I48" i="13"/>
  <c r="G85" i="16"/>
  <c r="K48" i="13"/>
  <c r="A64" i="16"/>
  <c r="M24" i="13"/>
  <c r="K40" i="13"/>
  <c r="A62" i="16"/>
  <c r="M30" i="13"/>
  <c r="I39" i="13"/>
  <c r="K50" i="13"/>
  <c r="A85" i="17"/>
  <c r="G56" i="17"/>
  <c r="G55" i="17" s="1"/>
  <c r="F55" i="17"/>
  <c r="G5" i="17"/>
  <c r="G4" i="17" s="1"/>
  <c r="F4" i="17"/>
  <c r="A63" i="16"/>
  <c r="A60" i="16"/>
  <c r="A58" i="16"/>
  <c r="A57" i="16"/>
  <c r="C85" i="16"/>
  <c r="F56" i="16"/>
  <c r="E55" i="16"/>
  <c r="F85" i="16"/>
  <c r="G5" i="16"/>
  <c r="G4" i="16" s="1"/>
  <c r="F4" i="16"/>
  <c r="A59" i="16"/>
  <c r="A61" i="16"/>
  <c r="D85" i="16"/>
  <c r="E85" i="16"/>
  <c r="M13" i="13"/>
  <c r="I38" i="13"/>
  <c r="I41" i="13"/>
  <c r="I42" i="13"/>
  <c r="I43" i="13"/>
  <c r="K47" i="13"/>
  <c r="L50" i="13"/>
  <c r="F62" i="14"/>
  <c r="M11" i="13"/>
  <c r="M33" i="13"/>
  <c r="M35" i="13"/>
  <c r="I37" i="13"/>
  <c r="I40" i="13"/>
  <c r="K41" i="13"/>
  <c r="K42" i="13"/>
  <c r="K43" i="13"/>
  <c r="E65" i="14"/>
  <c r="G65" i="14"/>
  <c r="F59" i="14"/>
  <c r="F63" i="14"/>
  <c r="F60" i="14"/>
  <c r="F64" i="14"/>
  <c r="E57" i="14"/>
  <c r="D56" i="14"/>
  <c r="G60" i="14"/>
  <c r="G64" i="14"/>
  <c r="G59" i="14"/>
  <c r="G63" i="14"/>
  <c r="C65" i="14"/>
  <c r="I64" i="14"/>
  <c r="C63" i="14"/>
  <c r="I62" i="14"/>
  <c r="C61" i="14"/>
  <c r="I60" i="14"/>
  <c r="C59" i="14"/>
  <c r="C58" i="14"/>
  <c r="I65" i="14"/>
  <c r="C64" i="14"/>
  <c r="I63" i="14"/>
  <c r="C62" i="14"/>
  <c r="I61" i="14"/>
  <c r="C60" i="14"/>
  <c r="I59" i="14"/>
  <c r="E60" i="14"/>
  <c r="E64" i="14"/>
  <c r="E59" i="14"/>
  <c r="E63" i="14"/>
  <c r="F58" i="14"/>
  <c r="F61" i="14"/>
  <c r="F65" i="14"/>
  <c r="G62" i="14"/>
  <c r="G58" i="14"/>
  <c r="G61" i="14"/>
  <c r="D64" i="14"/>
  <c r="D62" i="14"/>
  <c r="D60" i="14"/>
  <c r="D65" i="14"/>
  <c r="D63" i="14"/>
  <c r="D61" i="14"/>
  <c r="D59" i="14"/>
  <c r="D58" i="14"/>
  <c r="E62" i="14"/>
  <c r="E58" i="14"/>
  <c r="E61" i="14"/>
  <c r="E5" i="14"/>
  <c r="D4" i="14"/>
  <c r="M26" i="13"/>
  <c r="K37" i="13"/>
  <c r="K38" i="13"/>
  <c r="K39" i="13"/>
  <c r="I44" i="13"/>
  <c r="J44" i="13"/>
  <c r="K10" i="13"/>
  <c r="I14" i="13"/>
  <c r="M16" i="13"/>
  <c r="M14" i="13"/>
  <c r="M25" i="13"/>
  <c r="M27" i="13"/>
  <c r="I30" i="13"/>
  <c r="I31" i="13"/>
  <c r="I32" i="13"/>
  <c r="I33" i="13"/>
  <c r="I34" i="13"/>
  <c r="I35" i="13"/>
  <c r="M39" i="13"/>
  <c r="M40" i="13"/>
  <c r="M43" i="13"/>
  <c r="K44" i="13"/>
  <c r="M47" i="13"/>
  <c r="M48" i="13"/>
  <c r="I50" i="13"/>
  <c r="M22" i="13"/>
  <c r="K30" i="13"/>
  <c r="K31" i="13"/>
  <c r="K32" i="13"/>
  <c r="K33" i="13"/>
  <c r="K34" i="13"/>
  <c r="K35" i="13"/>
  <c r="A82" i="13"/>
  <c r="A84" i="13"/>
  <c r="D5" i="13"/>
  <c r="C4" i="13"/>
  <c r="L6" i="13"/>
  <c r="J7" i="13"/>
  <c r="L7" i="13"/>
  <c r="J8" i="13"/>
  <c r="L10" i="13"/>
  <c r="J11" i="13"/>
  <c r="J13" i="13"/>
  <c r="L14" i="13"/>
  <c r="J15" i="13"/>
  <c r="J16" i="13"/>
  <c r="J17" i="13"/>
  <c r="I6" i="13"/>
  <c r="K6" i="13"/>
  <c r="M6" i="13"/>
  <c r="I7" i="13"/>
  <c r="I8" i="13"/>
  <c r="K8" i="13"/>
  <c r="M8" i="13"/>
  <c r="I9" i="13"/>
  <c r="K9" i="13"/>
  <c r="I10" i="13"/>
  <c r="M10" i="13"/>
  <c r="I11" i="13"/>
  <c r="K11" i="13"/>
  <c r="I13" i="13"/>
  <c r="K13" i="13"/>
  <c r="K14" i="13"/>
  <c r="I15" i="13"/>
  <c r="K15" i="13"/>
  <c r="M15" i="13"/>
  <c r="I16" i="13"/>
  <c r="K16" i="13"/>
  <c r="I17" i="13"/>
  <c r="K17" i="13"/>
  <c r="M17" i="13"/>
  <c r="I18" i="13"/>
  <c r="K18" i="13"/>
  <c r="M18" i="13"/>
  <c r="I19" i="13"/>
  <c r="K19" i="13"/>
  <c r="M19" i="13"/>
  <c r="I20" i="13"/>
  <c r="K20" i="13"/>
  <c r="M20" i="13"/>
  <c r="I21" i="13"/>
  <c r="K21" i="13"/>
  <c r="I22" i="13"/>
  <c r="K22" i="13"/>
  <c r="I23" i="13"/>
  <c r="K23" i="13"/>
  <c r="M23" i="13"/>
  <c r="E93" i="13"/>
  <c r="E90" i="13"/>
  <c r="D57" i="13"/>
  <c r="C56" i="13"/>
  <c r="J9" i="13"/>
  <c r="J18" i="13"/>
  <c r="J19" i="13"/>
  <c r="J20" i="13"/>
  <c r="J21" i="13"/>
  <c r="J22" i="13"/>
  <c r="J23" i="13"/>
  <c r="K25" i="13"/>
  <c r="I25" i="13"/>
  <c r="L25" i="13"/>
  <c r="K26" i="13"/>
  <c r="I26" i="13"/>
  <c r="L26" i="13"/>
  <c r="K27" i="13"/>
  <c r="I27" i="13"/>
  <c r="L27" i="13"/>
  <c r="M28" i="13"/>
  <c r="K28" i="13"/>
  <c r="I28" i="13"/>
  <c r="L28" i="13"/>
  <c r="J30" i="13"/>
  <c r="J31" i="13"/>
  <c r="J32" i="13"/>
  <c r="J33" i="13"/>
  <c r="J34" i="13"/>
  <c r="J35" i="13"/>
  <c r="J37" i="13"/>
  <c r="J38" i="13"/>
  <c r="J39" i="13"/>
  <c r="J40" i="13"/>
  <c r="J41" i="13"/>
  <c r="J42" i="13"/>
  <c r="J43" i="13"/>
  <c r="J46" i="13"/>
  <c r="J47" i="13"/>
  <c r="J48" i="13"/>
  <c r="I52" i="13"/>
  <c r="K52" i="13"/>
  <c r="M52" i="13"/>
  <c r="J52" i="13"/>
  <c r="A94" i="12"/>
  <c r="A91" i="12"/>
  <c r="A88" i="12"/>
  <c r="A87" i="12"/>
  <c r="G84" i="12"/>
  <c r="F84" i="12"/>
  <c r="E84" i="12"/>
  <c r="D84" i="12"/>
  <c r="C84" i="12"/>
  <c r="G82" i="12"/>
  <c r="F82" i="12"/>
  <c r="E82" i="12"/>
  <c r="D82" i="12"/>
  <c r="C82" i="12"/>
  <c r="A81" i="12"/>
  <c r="A80" i="12"/>
  <c r="A79" i="12"/>
  <c r="A78" i="12"/>
  <c r="A76" i="12"/>
  <c r="A75" i="12"/>
  <c r="A74" i="12"/>
  <c r="A73" i="12"/>
  <c r="A72" i="12"/>
  <c r="A71" i="12"/>
  <c r="A70" i="12"/>
  <c r="A68" i="12"/>
  <c r="A67" i="12"/>
  <c r="C55" i="12"/>
  <c r="C57" i="12" s="1"/>
  <c r="B52" i="12"/>
  <c r="J52" i="12" s="1"/>
  <c r="M51" i="12"/>
  <c r="L51" i="12"/>
  <c r="K51" i="12"/>
  <c r="J51" i="12"/>
  <c r="I51" i="12"/>
  <c r="M50" i="12"/>
  <c r="B50" i="12"/>
  <c r="L50" i="12" s="1"/>
  <c r="M49" i="12"/>
  <c r="L49" i="12"/>
  <c r="K49" i="12"/>
  <c r="I49" i="12"/>
  <c r="B49" i="12"/>
  <c r="J49" i="12" s="1"/>
  <c r="M48" i="12"/>
  <c r="B48" i="12"/>
  <c r="L48" i="12" s="1"/>
  <c r="M47" i="12"/>
  <c r="B47" i="12"/>
  <c r="L47" i="12" s="1"/>
  <c r="M46" i="12"/>
  <c r="B46" i="12"/>
  <c r="L46" i="12" s="1"/>
  <c r="M45" i="12"/>
  <c r="L45" i="12"/>
  <c r="K45" i="12"/>
  <c r="J45" i="12"/>
  <c r="I45" i="12"/>
  <c r="B45" i="12"/>
  <c r="M44" i="12"/>
  <c r="K44" i="12"/>
  <c r="I44" i="12"/>
  <c r="B44" i="12"/>
  <c r="L44" i="12" s="1"/>
  <c r="M43" i="12"/>
  <c r="B43" i="12"/>
  <c r="L43" i="12" s="1"/>
  <c r="B42" i="12"/>
  <c r="L42" i="12" s="1"/>
  <c r="B41" i="12"/>
  <c r="L41" i="12" s="1"/>
  <c r="K40" i="12"/>
  <c r="B40" i="12"/>
  <c r="L40" i="12" s="1"/>
  <c r="M39" i="12"/>
  <c r="B39" i="12"/>
  <c r="L39" i="12" s="1"/>
  <c r="B38" i="12"/>
  <c r="L38" i="12" s="1"/>
  <c r="B37" i="12"/>
  <c r="L37" i="12" s="1"/>
  <c r="M36" i="12"/>
  <c r="L36" i="12"/>
  <c r="K36" i="12"/>
  <c r="J36" i="12"/>
  <c r="I36" i="12"/>
  <c r="B36" i="12"/>
  <c r="M35" i="12"/>
  <c r="I35" i="12"/>
  <c r="B35" i="12"/>
  <c r="L35" i="12" s="1"/>
  <c r="B34" i="12"/>
  <c r="L34" i="12" s="1"/>
  <c r="M33" i="12"/>
  <c r="B33" i="12"/>
  <c r="L33" i="12" s="1"/>
  <c r="B32" i="12"/>
  <c r="L32" i="12" s="1"/>
  <c r="B31" i="12"/>
  <c r="L31" i="12" s="1"/>
  <c r="M30" i="12"/>
  <c r="B30" i="12"/>
  <c r="L30" i="12" s="1"/>
  <c r="B29" i="12"/>
  <c r="B28" i="12"/>
  <c r="I28" i="12" s="1"/>
  <c r="B27" i="12"/>
  <c r="J27" i="12" s="1"/>
  <c r="B26" i="12"/>
  <c r="J25" i="12"/>
  <c r="B25" i="12"/>
  <c r="M24" i="12"/>
  <c r="L24" i="12"/>
  <c r="J24" i="12"/>
  <c r="I24" i="12"/>
  <c r="B24" i="12"/>
  <c r="K24" i="12" s="1"/>
  <c r="B23" i="12"/>
  <c r="J23" i="12" s="1"/>
  <c r="B22" i="12"/>
  <c r="M22" i="12" s="1"/>
  <c r="M21" i="12"/>
  <c r="B21" i="12"/>
  <c r="I21" i="12" s="1"/>
  <c r="B20" i="12"/>
  <c r="M20" i="12" s="1"/>
  <c r="B19" i="12"/>
  <c r="K19" i="12" s="1"/>
  <c r="B18" i="12"/>
  <c r="K18" i="12" s="1"/>
  <c r="B17" i="12"/>
  <c r="I17" i="12" s="1"/>
  <c r="B16" i="12"/>
  <c r="M16" i="12" s="1"/>
  <c r="B15" i="12"/>
  <c r="K15" i="12" s="1"/>
  <c r="M14" i="12"/>
  <c r="B14" i="12"/>
  <c r="K14" i="12" s="1"/>
  <c r="B13" i="12"/>
  <c r="M13" i="12" s="1"/>
  <c r="M12" i="12"/>
  <c r="L12" i="12"/>
  <c r="K12" i="12"/>
  <c r="J12" i="12"/>
  <c r="I12" i="12"/>
  <c r="B12" i="12"/>
  <c r="B11" i="12"/>
  <c r="M11" i="12" s="1"/>
  <c r="B10" i="12"/>
  <c r="K10" i="12" s="1"/>
  <c r="B9" i="12"/>
  <c r="K9" i="12" s="1"/>
  <c r="B8" i="12"/>
  <c r="K8" i="12" s="1"/>
  <c r="B7" i="12"/>
  <c r="J7" i="12" s="1"/>
  <c r="B6" i="12"/>
  <c r="J6" i="12" s="1"/>
  <c r="C3" i="12"/>
  <c r="C5" i="12" s="1"/>
  <c r="D5" i="12" s="1"/>
  <c r="B3" i="12"/>
  <c r="I34" i="12" l="1"/>
  <c r="I30" i="12"/>
  <c r="I32" i="12"/>
  <c r="I31" i="12"/>
  <c r="I33" i="12"/>
  <c r="F55" i="16"/>
  <c r="G56" i="16"/>
  <c r="G55" i="16" s="1"/>
  <c r="A85" i="16"/>
  <c r="J17" i="12"/>
  <c r="M9" i="12"/>
  <c r="K17" i="12"/>
  <c r="L28" i="12"/>
  <c r="K30" i="12"/>
  <c r="K31" i="12"/>
  <c r="K32" i="12"/>
  <c r="K33" i="12"/>
  <c r="K34" i="12"/>
  <c r="K35" i="12"/>
  <c r="L17" i="12"/>
  <c r="M23" i="12"/>
  <c r="M31" i="12"/>
  <c r="M32" i="12"/>
  <c r="M34" i="12"/>
  <c r="K48" i="12"/>
  <c r="I50" i="12"/>
  <c r="D86" i="14"/>
  <c r="G86" i="14"/>
  <c r="F86" i="14"/>
  <c r="A60" i="14"/>
  <c r="A62" i="14"/>
  <c r="A64" i="14"/>
  <c r="C86" i="14"/>
  <c r="A58" i="14"/>
  <c r="F5" i="14"/>
  <c r="E4" i="14"/>
  <c r="E86" i="14"/>
  <c r="A59" i="14"/>
  <c r="A61" i="14"/>
  <c r="A63" i="14"/>
  <c r="A65" i="14"/>
  <c r="F57" i="14"/>
  <c r="E56" i="14"/>
  <c r="I13" i="12"/>
  <c r="I37" i="12"/>
  <c r="I38" i="12"/>
  <c r="I39" i="12"/>
  <c r="K47" i="12"/>
  <c r="K50" i="12"/>
  <c r="L21" i="12"/>
  <c r="K37" i="12"/>
  <c r="K38" i="12"/>
  <c r="J39" i="12"/>
  <c r="K46" i="12"/>
  <c r="M37" i="12"/>
  <c r="M38" i="12"/>
  <c r="K39" i="12"/>
  <c r="A82" i="12"/>
  <c r="M15" i="12"/>
  <c r="M18" i="12"/>
  <c r="J21" i="12"/>
  <c r="J28" i="12"/>
  <c r="M6" i="12"/>
  <c r="M8" i="12"/>
  <c r="M10" i="12"/>
  <c r="M17" i="12"/>
  <c r="M19" i="12"/>
  <c r="K21" i="12"/>
  <c r="K28" i="12"/>
  <c r="J37" i="12"/>
  <c r="M40" i="12"/>
  <c r="M41" i="12"/>
  <c r="M42" i="12"/>
  <c r="I46" i="12"/>
  <c r="I47" i="12"/>
  <c r="I48" i="12"/>
  <c r="K52" i="12"/>
  <c r="M28" i="12"/>
  <c r="I40" i="12"/>
  <c r="I41" i="12"/>
  <c r="I42" i="12"/>
  <c r="I43" i="12"/>
  <c r="I52" i="12"/>
  <c r="M52" i="12"/>
  <c r="L52" i="12"/>
  <c r="J14" i="12"/>
  <c r="K41" i="12"/>
  <c r="K42" i="12"/>
  <c r="K43" i="12"/>
  <c r="D64" i="13"/>
  <c r="E57" i="13"/>
  <c r="D56" i="13"/>
  <c r="G65" i="13"/>
  <c r="G63" i="13"/>
  <c r="G61" i="13"/>
  <c r="G59" i="13"/>
  <c r="G58" i="13"/>
  <c r="G64" i="13"/>
  <c r="G62" i="13"/>
  <c r="G60" i="13"/>
  <c r="C65" i="13"/>
  <c r="I64" i="13"/>
  <c r="C63" i="13"/>
  <c r="I62" i="13"/>
  <c r="C61" i="13"/>
  <c r="I60" i="13"/>
  <c r="C59" i="13"/>
  <c r="C58" i="13"/>
  <c r="I65" i="13"/>
  <c r="C64" i="13"/>
  <c r="I63" i="13"/>
  <c r="C62" i="13"/>
  <c r="I61" i="13"/>
  <c r="C60" i="13"/>
  <c r="I59" i="13"/>
  <c r="D58" i="13"/>
  <c r="D61" i="13"/>
  <c r="D65" i="13"/>
  <c r="D62" i="13"/>
  <c r="E65" i="13"/>
  <c r="E63" i="13"/>
  <c r="E61" i="13"/>
  <c r="E59" i="13"/>
  <c r="E58" i="13"/>
  <c r="E64" i="13"/>
  <c r="E62" i="13"/>
  <c r="E60" i="13"/>
  <c r="F64" i="13"/>
  <c r="F62" i="13"/>
  <c r="F60" i="13"/>
  <c r="F65" i="13"/>
  <c r="F63" i="13"/>
  <c r="F61" i="13"/>
  <c r="F59" i="13"/>
  <c r="F58" i="13"/>
  <c r="E5" i="13"/>
  <c r="D4" i="13"/>
  <c r="D59" i="13"/>
  <c r="D63" i="13"/>
  <c r="D60" i="13"/>
  <c r="A84" i="12"/>
  <c r="C4" i="12"/>
  <c r="E5" i="12"/>
  <c r="D4" i="12"/>
  <c r="K6" i="12"/>
  <c r="I6" i="12"/>
  <c r="L6" i="12"/>
  <c r="M7" i="12"/>
  <c r="K7" i="12"/>
  <c r="I7" i="12"/>
  <c r="L7" i="12"/>
  <c r="E93" i="12"/>
  <c r="E90" i="12"/>
  <c r="D57" i="12"/>
  <c r="C56" i="12"/>
  <c r="J8" i="12"/>
  <c r="L8" i="12"/>
  <c r="J9" i="12"/>
  <c r="L9" i="12"/>
  <c r="J10" i="12"/>
  <c r="L10" i="12"/>
  <c r="J11" i="12"/>
  <c r="L11" i="12"/>
  <c r="J13" i="12"/>
  <c r="L13" i="12"/>
  <c r="L14" i="12"/>
  <c r="J15" i="12"/>
  <c r="L15" i="12"/>
  <c r="J16" i="12"/>
  <c r="L16" i="12"/>
  <c r="J18" i="12"/>
  <c r="L18" i="12"/>
  <c r="J19" i="12"/>
  <c r="L19" i="12"/>
  <c r="J20" i="12"/>
  <c r="L20" i="12"/>
  <c r="J22" i="12"/>
  <c r="L22" i="12"/>
  <c r="M26" i="12"/>
  <c r="K26" i="12"/>
  <c r="I26" i="12"/>
  <c r="L26" i="12"/>
  <c r="I8" i="12"/>
  <c r="I9" i="12"/>
  <c r="I10" i="12"/>
  <c r="I11" i="12"/>
  <c r="K11" i="12"/>
  <c r="K13" i="12"/>
  <c r="I14" i="12"/>
  <c r="I15" i="12"/>
  <c r="I16" i="12"/>
  <c r="K16" i="12"/>
  <c r="I18" i="12"/>
  <c r="I19" i="12"/>
  <c r="I20" i="12"/>
  <c r="K20" i="12"/>
  <c r="I22" i="12"/>
  <c r="K22" i="12"/>
  <c r="K23" i="12"/>
  <c r="I23" i="12"/>
  <c r="L23" i="12"/>
  <c r="M25" i="12"/>
  <c r="K25" i="12"/>
  <c r="I25" i="12"/>
  <c r="L25" i="12"/>
  <c r="J26" i="12"/>
  <c r="M27" i="12"/>
  <c r="K27" i="12"/>
  <c r="I27" i="12"/>
  <c r="L27" i="12"/>
  <c r="J30" i="12"/>
  <c r="J31" i="12"/>
  <c r="J32" i="12"/>
  <c r="J33" i="12"/>
  <c r="J34" i="12"/>
  <c r="J35" i="12"/>
  <c r="J38" i="12"/>
  <c r="J40" i="12"/>
  <c r="J41" i="12"/>
  <c r="J42" i="12"/>
  <c r="J43" i="12"/>
  <c r="J44" i="12"/>
  <c r="J46" i="12"/>
  <c r="J47" i="12"/>
  <c r="J48" i="12"/>
  <c r="J50" i="12"/>
  <c r="A94" i="11"/>
  <c r="A91" i="11"/>
  <c r="A88" i="11"/>
  <c r="A87" i="11"/>
  <c r="G84" i="11"/>
  <c r="F84" i="11"/>
  <c r="E84" i="11"/>
  <c r="D84" i="11"/>
  <c r="C84" i="11"/>
  <c r="G82" i="11"/>
  <c r="F82" i="11"/>
  <c r="E82" i="11"/>
  <c r="D82" i="11"/>
  <c r="C82" i="11"/>
  <c r="A81" i="11"/>
  <c r="A80" i="11"/>
  <c r="A79" i="11"/>
  <c r="A78" i="11"/>
  <c r="A76" i="11"/>
  <c r="A75" i="11"/>
  <c r="A74" i="11"/>
  <c r="A73" i="11"/>
  <c r="A72" i="11"/>
  <c r="A71" i="11"/>
  <c r="A70" i="11"/>
  <c r="A68" i="11"/>
  <c r="A67" i="11"/>
  <c r="C55" i="11"/>
  <c r="C57" i="11" s="1"/>
  <c r="M52" i="11"/>
  <c r="L52" i="11"/>
  <c r="K52" i="11"/>
  <c r="J52" i="11"/>
  <c r="I52" i="11"/>
  <c r="B52" i="11"/>
  <c r="M51" i="11"/>
  <c r="L51" i="11"/>
  <c r="K51" i="11"/>
  <c r="J51" i="11"/>
  <c r="I51" i="11"/>
  <c r="M50" i="11"/>
  <c r="B50" i="11"/>
  <c r="L50" i="11" s="1"/>
  <c r="M49" i="11"/>
  <c r="K49" i="11"/>
  <c r="B49" i="11"/>
  <c r="L49" i="11" s="1"/>
  <c r="B48" i="11"/>
  <c r="L48" i="11" s="1"/>
  <c r="B47" i="11"/>
  <c r="L47" i="11" s="1"/>
  <c r="B46" i="11"/>
  <c r="L46" i="11" s="1"/>
  <c r="M45" i="11"/>
  <c r="L45" i="11"/>
  <c r="K45" i="11"/>
  <c r="J45" i="11"/>
  <c r="I45" i="11"/>
  <c r="B45" i="11"/>
  <c r="B44" i="11"/>
  <c r="L44" i="11" s="1"/>
  <c r="B43" i="11"/>
  <c r="L43" i="11" s="1"/>
  <c r="M42" i="11"/>
  <c r="B42" i="11"/>
  <c r="L42" i="11" s="1"/>
  <c r="M41" i="11"/>
  <c r="B41" i="11"/>
  <c r="L41" i="11" s="1"/>
  <c r="M40" i="11"/>
  <c r="B40" i="11"/>
  <c r="L40" i="11" s="1"/>
  <c r="B39" i="11"/>
  <c r="L39" i="11" s="1"/>
  <c r="M38" i="11"/>
  <c r="B38" i="11"/>
  <c r="L38" i="11" s="1"/>
  <c r="M37" i="11"/>
  <c r="K37" i="11"/>
  <c r="I37" i="11"/>
  <c r="B37" i="11"/>
  <c r="L37" i="11" s="1"/>
  <c r="M36" i="11"/>
  <c r="L36" i="11"/>
  <c r="K36" i="11"/>
  <c r="J36" i="11"/>
  <c r="I36" i="11"/>
  <c r="B36" i="11"/>
  <c r="M35" i="11"/>
  <c r="B35" i="11"/>
  <c r="L35" i="11" s="1"/>
  <c r="B34" i="11"/>
  <c r="L34" i="11" s="1"/>
  <c r="B33" i="11"/>
  <c r="L33" i="11" s="1"/>
  <c r="M32" i="11"/>
  <c r="B32" i="11"/>
  <c r="L32" i="11" s="1"/>
  <c r="M31" i="11"/>
  <c r="B31" i="11"/>
  <c r="L31" i="11" s="1"/>
  <c r="B30" i="11"/>
  <c r="L30" i="11" s="1"/>
  <c r="B29" i="11"/>
  <c r="K28" i="11"/>
  <c r="B28" i="11"/>
  <c r="L28" i="11" s="1"/>
  <c r="B27" i="11"/>
  <c r="J27" i="11" s="1"/>
  <c r="B26" i="11"/>
  <c r="J26" i="11" s="1"/>
  <c r="B25" i="11"/>
  <c r="K25" i="11" s="1"/>
  <c r="B24" i="11"/>
  <c r="L24" i="11" s="1"/>
  <c r="B23" i="11"/>
  <c r="L23" i="11" s="1"/>
  <c r="B22" i="11"/>
  <c r="L22" i="11" s="1"/>
  <c r="M21" i="11"/>
  <c r="K21" i="11"/>
  <c r="B21" i="11"/>
  <c r="L21" i="11" s="1"/>
  <c r="B20" i="11"/>
  <c r="L20" i="11" s="1"/>
  <c r="B19" i="11"/>
  <c r="L19" i="11" s="1"/>
  <c r="B18" i="11"/>
  <c r="L18" i="11" s="1"/>
  <c r="K17" i="11"/>
  <c r="B17" i="11"/>
  <c r="L17" i="11" s="1"/>
  <c r="B16" i="11"/>
  <c r="L16" i="11" s="1"/>
  <c r="B15" i="11"/>
  <c r="L15" i="11" s="1"/>
  <c r="M14" i="11"/>
  <c r="B14" i="11"/>
  <c r="L14" i="11" s="1"/>
  <c r="B13" i="11"/>
  <c r="L13" i="11" s="1"/>
  <c r="M12" i="11"/>
  <c r="L12" i="11"/>
  <c r="K12" i="11"/>
  <c r="J12" i="11"/>
  <c r="I12" i="11"/>
  <c r="B12" i="11"/>
  <c r="B11" i="11"/>
  <c r="L11" i="11" s="1"/>
  <c r="B10" i="11"/>
  <c r="L10" i="11" s="1"/>
  <c r="B9" i="11"/>
  <c r="K9" i="11" s="1"/>
  <c r="B8" i="11"/>
  <c r="L8" i="11" s="1"/>
  <c r="B7" i="11"/>
  <c r="L7" i="11" s="1"/>
  <c r="B6" i="11"/>
  <c r="L6" i="11" s="1"/>
  <c r="C3" i="11"/>
  <c r="C5" i="11" s="1"/>
  <c r="B3" i="11"/>
  <c r="M27" i="11" l="1"/>
  <c r="I35" i="11"/>
  <c r="G5" i="14"/>
  <c r="G4" i="14" s="1"/>
  <c r="F4" i="14"/>
  <c r="A86" i="14"/>
  <c r="G57" i="14"/>
  <c r="G56" i="14" s="1"/>
  <c r="F56" i="14"/>
  <c r="K7" i="11"/>
  <c r="M25" i="11"/>
  <c r="M46" i="11"/>
  <c r="M48" i="11"/>
  <c r="M11" i="11"/>
  <c r="M13" i="11"/>
  <c r="I38" i="11"/>
  <c r="I39" i="11"/>
  <c r="I40" i="11"/>
  <c r="I41" i="11"/>
  <c r="I42" i="11"/>
  <c r="I43" i="11"/>
  <c r="I44" i="11"/>
  <c r="M47" i="11"/>
  <c r="M34" i="11"/>
  <c r="K38" i="11"/>
  <c r="K39" i="11"/>
  <c r="K40" i="11"/>
  <c r="K41" i="11"/>
  <c r="K42" i="11"/>
  <c r="K43" i="11"/>
  <c r="K44" i="11"/>
  <c r="M22" i="11"/>
  <c r="M39" i="11"/>
  <c r="M43" i="11"/>
  <c r="M44" i="11"/>
  <c r="F86" i="13"/>
  <c r="F5" i="13"/>
  <c r="E4" i="13"/>
  <c r="E86" i="13"/>
  <c r="D86" i="13"/>
  <c r="A60" i="13"/>
  <c r="A62" i="13"/>
  <c r="A64" i="13"/>
  <c r="C86" i="13"/>
  <c r="A58" i="13"/>
  <c r="A59" i="13"/>
  <c r="A61" i="13"/>
  <c r="A63" i="13"/>
  <c r="A65" i="13"/>
  <c r="G86" i="13"/>
  <c r="F57" i="13"/>
  <c r="E56" i="13"/>
  <c r="D65" i="12"/>
  <c r="G59" i="12"/>
  <c r="G63" i="12"/>
  <c r="G61" i="12"/>
  <c r="G60" i="12"/>
  <c r="G64" i="12"/>
  <c r="F65" i="12"/>
  <c r="F63" i="12"/>
  <c r="F61" i="12"/>
  <c r="F59" i="12"/>
  <c r="F58" i="12"/>
  <c r="F64" i="12"/>
  <c r="F60" i="12"/>
  <c r="F62" i="12"/>
  <c r="E64" i="12"/>
  <c r="E62" i="12"/>
  <c r="E60" i="12"/>
  <c r="E63" i="12"/>
  <c r="E59" i="12"/>
  <c r="E65" i="12"/>
  <c r="E61" i="12"/>
  <c r="E58" i="12"/>
  <c r="D60" i="12"/>
  <c r="D62" i="12"/>
  <c r="D59" i="12"/>
  <c r="D63" i="12"/>
  <c r="G58" i="12"/>
  <c r="G62" i="12"/>
  <c r="G65" i="12"/>
  <c r="E57" i="12"/>
  <c r="D56" i="12"/>
  <c r="I65" i="12"/>
  <c r="C64" i="12"/>
  <c r="I63" i="12"/>
  <c r="C62" i="12"/>
  <c r="I61" i="12"/>
  <c r="C60" i="12"/>
  <c r="A60" i="12" s="1"/>
  <c r="I59" i="12"/>
  <c r="C65" i="12"/>
  <c r="I62" i="12"/>
  <c r="C61" i="12"/>
  <c r="C58" i="12"/>
  <c r="I64" i="12"/>
  <c r="C63" i="12"/>
  <c r="I60" i="12"/>
  <c r="C59" i="12"/>
  <c r="D64" i="12"/>
  <c r="D58" i="12"/>
  <c r="D61" i="12"/>
  <c r="E4" i="12"/>
  <c r="F5" i="12"/>
  <c r="I9" i="11"/>
  <c r="M9" i="11"/>
  <c r="M16" i="11"/>
  <c r="I30" i="11"/>
  <c r="I31" i="11"/>
  <c r="I32" i="11"/>
  <c r="I33" i="11"/>
  <c r="I34" i="11"/>
  <c r="I46" i="11"/>
  <c r="I47" i="11"/>
  <c r="I48" i="11"/>
  <c r="I49" i="11"/>
  <c r="I50" i="11"/>
  <c r="L9" i="11"/>
  <c r="J9" i="11"/>
  <c r="K30" i="11"/>
  <c r="K31" i="11"/>
  <c r="K32" i="11"/>
  <c r="K33" i="11"/>
  <c r="J34" i="11"/>
  <c r="M20" i="11"/>
  <c r="M30" i="11"/>
  <c r="M33" i="11"/>
  <c r="K34" i="11"/>
  <c r="K35" i="11"/>
  <c r="K46" i="11"/>
  <c r="K47" i="11"/>
  <c r="K48" i="11"/>
  <c r="K50" i="11"/>
  <c r="A82" i="11"/>
  <c r="A84" i="11"/>
  <c r="D5" i="11"/>
  <c r="C4" i="11"/>
  <c r="I6" i="11"/>
  <c r="K6" i="11"/>
  <c r="M6" i="11"/>
  <c r="I7" i="11"/>
  <c r="M7" i="11"/>
  <c r="I8" i="11"/>
  <c r="K8" i="11"/>
  <c r="M8" i="11"/>
  <c r="I10" i="11"/>
  <c r="K10" i="11"/>
  <c r="M10" i="11"/>
  <c r="I11" i="11"/>
  <c r="K11" i="11"/>
  <c r="I13" i="11"/>
  <c r="K13" i="11"/>
  <c r="I14" i="11"/>
  <c r="K14" i="11"/>
  <c r="I15" i="11"/>
  <c r="K15" i="11"/>
  <c r="M15" i="11"/>
  <c r="I16" i="11"/>
  <c r="K16" i="11"/>
  <c r="I17" i="11"/>
  <c r="M17" i="11"/>
  <c r="I18" i="11"/>
  <c r="K18" i="11"/>
  <c r="M18" i="11"/>
  <c r="I19" i="11"/>
  <c r="K19" i="11"/>
  <c r="M19" i="11"/>
  <c r="I20" i="11"/>
  <c r="K20" i="11"/>
  <c r="I21" i="11"/>
  <c r="I22" i="11"/>
  <c r="K22" i="11"/>
  <c r="I23" i="11"/>
  <c r="K23" i="11"/>
  <c r="M23" i="11"/>
  <c r="I24" i="11"/>
  <c r="K24" i="11"/>
  <c r="M24" i="11"/>
  <c r="I25" i="11"/>
  <c r="L25" i="11"/>
  <c r="M26" i="11"/>
  <c r="K26" i="11"/>
  <c r="I26" i="11"/>
  <c r="L26" i="11"/>
  <c r="J28" i="11"/>
  <c r="E93" i="11"/>
  <c r="E90" i="11"/>
  <c r="D57" i="11"/>
  <c r="C56" i="11"/>
  <c r="J6" i="11"/>
  <c r="J7" i="11"/>
  <c r="J8" i="11"/>
  <c r="J10" i="11"/>
  <c r="J11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K27" i="11"/>
  <c r="I27" i="11"/>
  <c r="L27" i="11"/>
  <c r="M28" i="11"/>
  <c r="I28" i="11"/>
  <c r="J30" i="11"/>
  <c r="J31" i="11"/>
  <c r="J32" i="11"/>
  <c r="J33" i="11"/>
  <c r="J35" i="11"/>
  <c r="J37" i="11"/>
  <c r="J38" i="11"/>
  <c r="J39" i="11"/>
  <c r="J40" i="11"/>
  <c r="J41" i="11"/>
  <c r="J42" i="11"/>
  <c r="J43" i="11"/>
  <c r="J44" i="11"/>
  <c r="J46" i="11"/>
  <c r="J47" i="11"/>
  <c r="J48" i="11"/>
  <c r="J49" i="11"/>
  <c r="J50" i="11"/>
  <c r="B30" i="10"/>
  <c r="F64" i="11" l="1"/>
  <c r="A86" i="13"/>
  <c r="G57" i="13"/>
  <c r="G56" i="13" s="1"/>
  <c r="F56" i="13"/>
  <c r="G5" i="13"/>
  <c r="G4" i="13" s="1"/>
  <c r="F4" i="13"/>
  <c r="A63" i="12"/>
  <c r="E86" i="12"/>
  <c r="D86" i="12"/>
  <c r="A59" i="12"/>
  <c r="C86" i="12"/>
  <c r="A58" i="12"/>
  <c r="F57" i="12"/>
  <c r="E56" i="12"/>
  <c r="G5" i="12"/>
  <c r="G4" i="12" s="1"/>
  <c r="F4" i="12"/>
  <c r="A61" i="12"/>
  <c r="A65" i="12"/>
  <c r="A62" i="12"/>
  <c r="A64" i="12"/>
  <c r="G86" i="12"/>
  <c r="F86" i="12"/>
  <c r="D64" i="11"/>
  <c r="D62" i="11"/>
  <c r="D60" i="11"/>
  <c r="D65" i="11"/>
  <c r="D63" i="11"/>
  <c r="D61" i="11"/>
  <c r="D59" i="11"/>
  <c r="D58" i="11"/>
  <c r="E57" i="11"/>
  <c r="D56" i="11"/>
  <c r="E65" i="11"/>
  <c r="E63" i="11"/>
  <c r="E61" i="11"/>
  <c r="E59" i="11"/>
  <c r="E58" i="11"/>
  <c r="E64" i="11"/>
  <c r="E62" i="11"/>
  <c r="E60" i="11"/>
  <c r="F58" i="11"/>
  <c r="F61" i="11"/>
  <c r="F65" i="11"/>
  <c r="F62" i="11"/>
  <c r="G65" i="11"/>
  <c r="G63" i="11"/>
  <c r="G61" i="11"/>
  <c r="G59" i="11"/>
  <c r="G58" i="11"/>
  <c r="G64" i="11"/>
  <c r="G62" i="11"/>
  <c r="G60" i="11"/>
  <c r="C65" i="11"/>
  <c r="I64" i="11"/>
  <c r="C63" i="11"/>
  <c r="I62" i="11"/>
  <c r="C61" i="11"/>
  <c r="I60" i="11"/>
  <c r="C59" i="11"/>
  <c r="C58" i="11"/>
  <c r="I65" i="11"/>
  <c r="C64" i="11"/>
  <c r="I63" i="11"/>
  <c r="C62" i="11"/>
  <c r="I61" i="11"/>
  <c r="C60" i="11"/>
  <c r="I59" i="11"/>
  <c r="F59" i="11"/>
  <c r="F63" i="11"/>
  <c r="F60" i="11"/>
  <c r="E5" i="11"/>
  <c r="D4" i="11"/>
  <c r="A94" i="10"/>
  <c r="A91" i="10"/>
  <c r="A88" i="10"/>
  <c r="A87" i="10"/>
  <c r="G84" i="10"/>
  <c r="F84" i="10"/>
  <c r="E84" i="10"/>
  <c r="D84" i="10"/>
  <c r="C84" i="10"/>
  <c r="G82" i="10"/>
  <c r="F82" i="10"/>
  <c r="E82" i="10"/>
  <c r="D82" i="10"/>
  <c r="C82" i="10"/>
  <c r="A81" i="10"/>
  <c r="A80" i="10"/>
  <c r="A79" i="10"/>
  <c r="A78" i="10"/>
  <c r="A76" i="10"/>
  <c r="A75" i="10"/>
  <c r="A74" i="10"/>
  <c r="A73" i="10"/>
  <c r="A72" i="10"/>
  <c r="A71" i="10"/>
  <c r="A70" i="10"/>
  <c r="A68" i="10"/>
  <c r="A67" i="10"/>
  <c r="C55" i="10"/>
  <c r="C57" i="10" s="1"/>
  <c r="M52" i="10"/>
  <c r="L52" i="10"/>
  <c r="K52" i="10"/>
  <c r="J52" i="10"/>
  <c r="I52" i="10"/>
  <c r="B52" i="10"/>
  <c r="M51" i="10"/>
  <c r="L51" i="10"/>
  <c r="K51" i="10"/>
  <c r="J51" i="10"/>
  <c r="I51" i="10"/>
  <c r="B50" i="10"/>
  <c r="L50" i="10" s="1"/>
  <c r="K49" i="10"/>
  <c r="B49" i="10"/>
  <c r="L49" i="10" s="1"/>
  <c r="M48" i="10"/>
  <c r="B48" i="10"/>
  <c r="L48" i="10" s="1"/>
  <c r="K47" i="10"/>
  <c r="B47" i="10"/>
  <c r="L47" i="10" s="1"/>
  <c r="M46" i="10"/>
  <c r="B46" i="10"/>
  <c r="L46" i="10" s="1"/>
  <c r="M45" i="10"/>
  <c r="L45" i="10"/>
  <c r="K45" i="10"/>
  <c r="J45" i="10"/>
  <c r="I45" i="10"/>
  <c r="B45" i="10"/>
  <c r="B44" i="10"/>
  <c r="L44" i="10" s="1"/>
  <c r="M43" i="10"/>
  <c r="B43" i="10"/>
  <c r="L43" i="10" s="1"/>
  <c r="B42" i="10"/>
  <c r="L42" i="10" s="1"/>
  <c r="B41" i="10"/>
  <c r="L41" i="10" s="1"/>
  <c r="K40" i="10"/>
  <c r="B40" i="10"/>
  <c r="L40" i="10" s="1"/>
  <c r="M39" i="10"/>
  <c r="B39" i="10"/>
  <c r="L39" i="10" s="1"/>
  <c r="B38" i="10"/>
  <c r="L38" i="10" s="1"/>
  <c r="B37" i="10"/>
  <c r="L37" i="10" s="1"/>
  <c r="M36" i="10"/>
  <c r="L36" i="10"/>
  <c r="K36" i="10"/>
  <c r="I36" i="10"/>
  <c r="B36" i="10"/>
  <c r="J36" i="10" s="1"/>
  <c r="M35" i="10"/>
  <c r="B35" i="10"/>
  <c r="L35" i="10" s="1"/>
  <c r="I34" i="10"/>
  <c r="B34" i="10"/>
  <c r="L34" i="10" s="1"/>
  <c r="M33" i="10"/>
  <c r="K33" i="10"/>
  <c r="B33" i="10"/>
  <c r="L33" i="10" s="1"/>
  <c r="B32" i="10"/>
  <c r="L32" i="10" s="1"/>
  <c r="B31" i="10"/>
  <c r="L31" i="10" s="1"/>
  <c r="M30" i="10"/>
  <c r="K30" i="10"/>
  <c r="I30" i="10"/>
  <c r="L30" i="10"/>
  <c r="B29" i="10"/>
  <c r="B28" i="10"/>
  <c r="M28" i="10" s="1"/>
  <c r="B27" i="10"/>
  <c r="B26" i="10"/>
  <c r="M26" i="10" s="1"/>
  <c r="M25" i="10"/>
  <c r="B25" i="10"/>
  <c r="L25" i="10" s="1"/>
  <c r="B24" i="10"/>
  <c r="L24" i="10" s="1"/>
  <c r="B23" i="10"/>
  <c r="L23" i="10" s="1"/>
  <c r="M22" i="10"/>
  <c r="B22" i="10"/>
  <c r="L22" i="10" s="1"/>
  <c r="M21" i="10"/>
  <c r="K21" i="10"/>
  <c r="B21" i="10"/>
  <c r="L21" i="10" s="1"/>
  <c r="M20" i="10"/>
  <c r="B20" i="10"/>
  <c r="L20" i="10" s="1"/>
  <c r="B19" i="10"/>
  <c r="L19" i="10" s="1"/>
  <c r="B18" i="10"/>
  <c r="L18" i="10" s="1"/>
  <c r="K17" i="10"/>
  <c r="B17" i="10"/>
  <c r="L17" i="10" s="1"/>
  <c r="M16" i="10"/>
  <c r="B16" i="10"/>
  <c r="L16" i="10" s="1"/>
  <c r="B15" i="10"/>
  <c r="L15" i="10" s="1"/>
  <c r="M14" i="10"/>
  <c r="B14" i="10"/>
  <c r="L14" i="10" s="1"/>
  <c r="M13" i="10"/>
  <c r="B13" i="10"/>
  <c r="L13" i="10" s="1"/>
  <c r="M12" i="10"/>
  <c r="L12" i="10"/>
  <c r="K12" i="10"/>
  <c r="J12" i="10"/>
  <c r="I12" i="10"/>
  <c r="B12" i="10"/>
  <c r="M11" i="10"/>
  <c r="B11" i="10"/>
  <c r="L11" i="10" s="1"/>
  <c r="B10" i="10"/>
  <c r="L10" i="10" s="1"/>
  <c r="M9" i="10"/>
  <c r="K9" i="10"/>
  <c r="I9" i="10"/>
  <c r="B9" i="10"/>
  <c r="L9" i="10" s="1"/>
  <c r="B8" i="10"/>
  <c r="L8" i="10" s="1"/>
  <c r="K7" i="10"/>
  <c r="B7" i="10"/>
  <c r="L7" i="10" s="1"/>
  <c r="B6" i="10"/>
  <c r="L6" i="10" s="1"/>
  <c r="C3" i="10"/>
  <c r="C5" i="10" s="1"/>
  <c r="B3" i="10"/>
  <c r="M24" i="10" l="1"/>
  <c r="M31" i="10"/>
  <c r="M15" i="10"/>
  <c r="M23" i="10"/>
  <c r="M32" i="10"/>
  <c r="I41" i="10"/>
  <c r="K48" i="10"/>
  <c r="M17" i="10"/>
  <c r="K41" i="10"/>
  <c r="K46" i="10"/>
  <c r="M47" i="10"/>
  <c r="M19" i="10"/>
  <c r="K37" i="10"/>
  <c r="M18" i="10"/>
  <c r="K42" i="10"/>
  <c r="M34" i="10"/>
  <c r="M49" i="10"/>
  <c r="F56" i="12"/>
  <c r="G57" i="12"/>
  <c r="G56" i="12" s="1"/>
  <c r="A86" i="12"/>
  <c r="I39" i="10"/>
  <c r="I40" i="10"/>
  <c r="A64" i="11"/>
  <c r="D86" i="11"/>
  <c r="M7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J28" i="10"/>
  <c r="I31" i="10"/>
  <c r="I32" i="10"/>
  <c r="I33" i="10"/>
  <c r="I35" i="10"/>
  <c r="I38" i="10"/>
  <c r="K39" i="10"/>
  <c r="I43" i="10"/>
  <c r="I44" i="10"/>
  <c r="I50" i="10"/>
  <c r="A61" i="11"/>
  <c r="A65" i="11"/>
  <c r="K13" i="10"/>
  <c r="K14" i="10"/>
  <c r="K15" i="10"/>
  <c r="K16" i="10"/>
  <c r="K18" i="10"/>
  <c r="K19" i="10"/>
  <c r="K20" i="10"/>
  <c r="K22" i="10"/>
  <c r="K23" i="10"/>
  <c r="K24" i="10"/>
  <c r="K25" i="10"/>
  <c r="K26" i="10"/>
  <c r="K31" i="10"/>
  <c r="K32" i="10"/>
  <c r="K34" i="10"/>
  <c r="K35" i="10"/>
  <c r="I37" i="10"/>
  <c r="K38" i="10"/>
  <c r="I42" i="10"/>
  <c r="K43" i="10"/>
  <c r="M44" i="10"/>
  <c r="I46" i="10"/>
  <c r="I47" i="10"/>
  <c r="I48" i="10"/>
  <c r="M50" i="10"/>
  <c r="A62" i="11"/>
  <c r="A60" i="11"/>
  <c r="C86" i="11"/>
  <c r="A58" i="11"/>
  <c r="F5" i="11"/>
  <c r="E4" i="11"/>
  <c r="A59" i="11"/>
  <c r="A63" i="11"/>
  <c r="G86" i="11"/>
  <c r="F86" i="11"/>
  <c r="E86" i="11"/>
  <c r="F57" i="11"/>
  <c r="E56" i="11"/>
  <c r="I7" i="10"/>
  <c r="I8" i="10"/>
  <c r="I10" i="10"/>
  <c r="K44" i="10"/>
  <c r="I6" i="10"/>
  <c r="I11" i="10"/>
  <c r="K6" i="10"/>
  <c r="K8" i="10"/>
  <c r="K10" i="10"/>
  <c r="K11" i="10"/>
  <c r="M37" i="10"/>
  <c r="M38" i="10"/>
  <c r="M40" i="10"/>
  <c r="M41" i="10"/>
  <c r="M42" i="10"/>
  <c r="I49" i="10"/>
  <c r="M6" i="10"/>
  <c r="M8" i="10"/>
  <c r="M10" i="10"/>
  <c r="K50" i="10"/>
  <c r="A84" i="10"/>
  <c r="A82" i="10"/>
  <c r="D5" i="10"/>
  <c r="C4" i="10"/>
  <c r="E93" i="10"/>
  <c r="E90" i="10"/>
  <c r="D57" i="10"/>
  <c r="C56" i="10"/>
  <c r="M27" i="10"/>
  <c r="K27" i="10"/>
  <c r="I27" i="10"/>
  <c r="L27" i="10"/>
  <c r="J6" i="10"/>
  <c r="J7" i="10"/>
  <c r="J8" i="10"/>
  <c r="J9" i="10"/>
  <c r="J10" i="10"/>
  <c r="J11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L26" i="10"/>
  <c r="J27" i="10"/>
  <c r="K28" i="10"/>
  <c r="I28" i="10"/>
  <c r="L28" i="10"/>
  <c r="J30" i="10"/>
  <c r="J31" i="10"/>
  <c r="J32" i="10"/>
  <c r="J33" i="10"/>
  <c r="J34" i="10"/>
  <c r="J35" i="10"/>
  <c r="J37" i="10"/>
  <c r="J38" i="10"/>
  <c r="J39" i="10"/>
  <c r="J40" i="10"/>
  <c r="J41" i="10"/>
  <c r="J42" i="10"/>
  <c r="J43" i="10"/>
  <c r="J44" i="10"/>
  <c r="J46" i="10"/>
  <c r="J47" i="10"/>
  <c r="J48" i="10"/>
  <c r="J49" i="10"/>
  <c r="J50" i="10"/>
  <c r="B5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30" i="9"/>
  <c r="B29" i="9"/>
  <c r="G63" i="10" l="1"/>
  <c r="C65" i="10"/>
  <c r="G5" i="11"/>
  <c r="G4" i="11" s="1"/>
  <c r="F4" i="11"/>
  <c r="A86" i="11"/>
  <c r="G57" i="11"/>
  <c r="G56" i="11" s="1"/>
  <c r="F56" i="11"/>
  <c r="E63" i="10"/>
  <c r="F64" i="10"/>
  <c r="D64" i="10"/>
  <c r="D62" i="10"/>
  <c r="D60" i="10"/>
  <c r="D65" i="10"/>
  <c r="D63" i="10"/>
  <c r="D61" i="10"/>
  <c r="D59" i="10"/>
  <c r="D58" i="10"/>
  <c r="G62" i="10"/>
  <c r="G58" i="10"/>
  <c r="G61" i="10"/>
  <c r="G65" i="10"/>
  <c r="E62" i="10"/>
  <c r="E58" i="10"/>
  <c r="E61" i="10"/>
  <c r="E65" i="10"/>
  <c r="C60" i="10"/>
  <c r="C62" i="10"/>
  <c r="C64" i="10"/>
  <c r="C58" i="10"/>
  <c r="I60" i="10"/>
  <c r="I62" i="10"/>
  <c r="I64" i="10"/>
  <c r="F58" i="10"/>
  <c r="F61" i="10"/>
  <c r="F65" i="10"/>
  <c r="F62" i="10"/>
  <c r="G60" i="10"/>
  <c r="G64" i="10"/>
  <c r="G59" i="10"/>
  <c r="E60" i="10"/>
  <c r="E64" i="10"/>
  <c r="E59" i="10"/>
  <c r="I59" i="10"/>
  <c r="I61" i="10"/>
  <c r="I63" i="10"/>
  <c r="I65" i="10"/>
  <c r="C59" i="10"/>
  <c r="C61" i="10"/>
  <c r="C63" i="10"/>
  <c r="E57" i="10"/>
  <c r="D56" i="10"/>
  <c r="E5" i="10"/>
  <c r="D4" i="10"/>
  <c r="F59" i="10"/>
  <c r="F63" i="10"/>
  <c r="F60" i="10"/>
  <c r="A94" i="9"/>
  <c r="A91" i="9"/>
  <c r="A88" i="9"/>
  <c r="A87" i="9"/>
  <c r="G84" i="9"/>
  <c r="F84" i="9"/>
  <c r="E84" i="9"/>
  <c r="D84" i="9"/>
  <c r="C84" i="9"/>
  <c r="G82" i="9"/>
  <c r="F82" i="9"/>
  <c r="E82" i="9"/>
  <c r="D82" i="9"/>
  <c r="C82" i="9"/>
  <c r="A81" i="9"/>
  <c r="A80" i="9"/>
  <c r="A79" i="9"/>
  <c r="A78" i="9"/>
  <c r="A76" i="9"/>
  <c r="A75" i="9"/>
  <c r="A74" i="9"/>
  <c r="A73" i="9"/>
  <c r="A72" i="9"/>
  <c r="A71" i="9"/>
  <c r="A70" i="9"/>
  <c r="A68" i="9"/>
  <c r="A67" i="9"/>
  <c r="C55" i="9"/>
  <c r="C57" i="9" s="1"/>
  <c r="M52" i="9"/>
  <c r="L52" i="9"/>
  <c r="K52" i="9"/>
  <c r="J52" i="9"/>
  <c r="I52" i="9"/>
  <c r="B52" i="9"/>
  <c r="M51" i="9"/>
  <c r="L51" i="9"/>
  <c r="K51" i="9"/>
  <c r="J51" i="9"/>
  <c r="I51" i="9"/>
  <c r="M50" i="9"/>
  <c r="L50" i="9"/>
  <c r="L49" i="9"/>
  <c r="L48" i="9"/>
  <c r="L47" i="9"/>
  <c r="L46" i="9"/>
  <c r="M45" i="9"/>
  <c r="L45" i="9"/>
  <c r="K45" i="9"/>
  <c r="J45" i="9"/>
  <c r="I45" i="9"/>
  <c r="M44" i="9"/>
  <c r="L44" i="9"/>
  <c r="L43" i="9"/>
  <c r="L42" i="9"/>
  <c r="M41" i="9"/>
  <c r="M40" i="9"/>
  <c r="L40" i="9"/>
  <c r="L39" i="9"/>
  <c r="M38" i="9"/>
  <c r="K38" i="9"/>
  <c r="L38" i="9"/>
  <c r="M37" i="9"/>
  <c r="K37" i="9"/>
  <c r="L37" i="9"/>
  <c r="L36" i="9"/>
  <c r="L35" i="9"/>
  <c r="M34" i="9"/>
  <c r="L34" i="9"/>
  <c r="K33" i="9"/>
  <c r="M32" i="9"/>
  <c r="L32" i="9"/>
  <c r="M31" i="9"/>
  <c r="L31" i="9"/>
  <c r="L30" i="9"/>
  <c r="M28" i="9"/>
  <c r="B28" i="9"/>
  <c r="L28" i="9" s="1"/>
  <c r="B27" i="9"/>
  <c r="L27" i="9" s="1"/>
  <c r="B26" i="9"/>
  <c r="L26" i="9" s="1"/>
  <c r="B25" i="9"/>
  <c r="M25" i="9" s="1"/>
  <c r="M24" i="9"/>
  <c r="B24" i="9"/>
  <c r="L24" i="9" s="1"/>
  <c r="M23" i="9"/>
  <c r="B23" i="9"/>
  <c r="I23" i="9" s="1"/>
  <c r="B22" i="9"/>
  <c r="L22" i="9" s="1"/>
  <c r="B21" i="9"/>
  <c r="L21" i="9" s="1"/>
  <c r="B20" i="9"/>
  <c r="L20" i="9" s="1"/>
  <c r="M19" i="9"/>
  <c r="B19" i="9"/>
  <c r="L19" i="9" s="1"/>
  <c r="M18" i="9"/>
  <c r="B18" i="9"/>
  <c r="L18" i="9" s="1"/>
  <c r="M17" i="9"/>
  <c r="B17" i="9"/>
  <c r="L17" i="9" s="1"/>
  <c r="B16" i="9"/>
  <c r="L16" i="9" s="1"/>
  <c r="M15" i="9"/>
  <c r="B15" i="9"/>
  <c r="L15" i="9" s="1"/>
  <c r="B14" i="9"/>
  <c r="L14" i="9" s="1"/>
  <c r="B13" i="9"/>
  <c r="L13" i="9" s="1"/>
  <c r="M12" i="9"/>
  <c r="L12" i="9"/>
  <c r="K12" i="9"/>
  <c r="J12" i="9"/>
  <c r="I12" i="9"/>
  <c r="B12" i="9"/>
  <c r="B11" i="9"/>
  <c r="L11" i="9" s="1"/>
  <c r="M10" i="9"/>
  <c r="B10" i="9"/>
  <c r="L10" i="9" s="1"/>
  <c r="B9" i="9"/>
  <c r="L9" i="9" s="1"/>
  <c r="M8" i="9"/>
  <c r="B8" i="9"/>
  <c r="L8" i="9" s="1"/>
  <c r="B7" i="9"/>
  <c r="L7" i="9" s="1"/>
  <c r="M6" i="9"/>
  <c r="B6" i="9"/>
  <c r="L6" i="9" s="1"/>
  <c r="C3" i="9"/>
  <c r="C5" i="9" s="1"/>
  <c r="B3" i="9"/>
  <c r="M20" i="9" l="1"/>
  <c r="M9" i="9"/>
  <c r="K21" i="9"/>
  <c r="K8" i="9"/>
  <c r="A61" i="10"/>
  <c r="A65" i="10"/>
  <c r="F5" i="10"/>
  <c r="E4" i="10"/>
  <c r="F57" i="10"/>
  <c r="E56" i="10"/>
  <c r="A64" i="10"/>
  <c r="A60" i="10"/>
  <c r="A63" i="10"/>
  <c r="A59" i="10"/>
  <c r="F86" i="10"/>
  <c r="C86" i="10"/>
  <c r="A58" i="10"/>
  <c r="A62" i="10"/>
  <c r="E86" i="10"/>
  <c r="G86" i="10"/>
  <c r="D86" i="10"/>
  <c r="M48" i="9"/>
  <c r="K7" i="9"/>
  <c r="K11" i="9"/>
  <c r="I26" i="9"/>
  <c r="K6" i="9"/>
  <c r="M7" i="9"/>
  <c r="K10" i="9"/>
  <c r="M11" i="9"/>
  <c r="M13" i="9"/>
  <c r="M22" i="9"/>
  <c r="K34" i="9"/>
  <c r="K41" i="9"/>
  <c r="M46" i="9"/>
  <c r="I28" i="9"/>
  <c r="M35" i="9"/>
  <c r="J41" i="9"/>
  <c r="K9" i="9"/>
  <c r="I27" i="9"/>
  <c r="M39" i="9"/>
  <c r="J23" i="9"/>
  <c r="K26" i="9"/>
  <c r="K27" i="9"/>
  <c r="J28" i="9"/>
  <c r="K36" i="9"/>
  <c r="K40" i="9"/>
  <c r="I44" i="9"/>
  <c r="M47" i="9"/>
  <c r="M49" i="9"/>
  <c r="I6" i="9"/>
  <c r="I7" i="9"/>
  <c r="I8" i="9"/>
  <c r="I9" i="9"/>
  <c r="I10" i="9"/>
  <c r="I11" i="9"/>
  <c r="M14" i="9"/>
  <c r="M16" i="9"/>
  <c r="K22" i="9"/>
  <c r="K23" i="9"/>
  <c r="M26" i="9"/>
  <c r="M27" i="9"/>
  <c r="K28" i="9"/>
  <c r="K35" i="9"/>
  <c r="M36" i="9"/>
  <c r="K39" i="9"/>
  <c r="K44" i="9"/>
  <c r="L33" i="9"/>
  <c r="M21" i="9"/>
  <c r="I24" i="9"/>
  <c r="I25" i="9"/>
  <c r="I30" i="9"/>
  <c r="I31" i="9"/>
  <c r="I32" i="9"/>
  <c r="I33" i="9"/>
  <c r="M33" i="9"/>
  <c r="I42" i="9"/>
  <c r="I43" i="9"/>
  <c r="I13" i="9"/>
  <c r="I16" i="9"/>
  <c r="L23" i="9"/>
  <c r="K24" i="9"/>
  <c r="K30" i="9"/>
  <c r="L41" i="9"/>
  <c r="K42" i="9"/>
  <c r="K43" i="9"/>
  <c r="I14" i="9"/>
  <c r="I15" i="9"/>
  <c r="I17" i="9"/>
  <c r="I18" i="9"/>
  <c r="I19" i="9"/>
  <c r="I20" i="9"/>
  <c r="I21" i="9"/>
  <c r="K31" i="9"/>
  <c r="K32" i="9"/>
  <c r="J33" i="9"/>
  <c r="K13" i="9"/>
  <c r="K14" i="9"/>
  <c r="K15" i="9"/>
  <c r="K16" i="9"/>
  <c r="K17" i="9"/>
  <c r="K18" i="9"/>
  <c r="K19" i="9"/>
  <c r="K20" i="9"/>
  <c r="J21" i="9"/>
  <c r="I22" i="9"/>
  <c r="M30" i="9"/>
  <c r="I34" i="9"/>
  <c r="I35" i="9"/>
  <c r="I36" i="9"/>
  <c r="I37" i="9"/>
  <c r="I38" i="9"/>
  <c r="I39" i="9"/>
  <c r="I40" i="9"/>
  <c r="I41" i="9"/>
  <c r="M42" i="9"/>
  <c r="M43" i="9"/>
  <c r="I46" i="9"/>
  <c r="I47" i="9"/>
  <c r="I48" i="9"/>
  <c r="I49" i="9"/>
  <c r="I50" i="9"/>
  <c r="A82" i="9"/>
  <c r="K46" i="9"/>
  <c r="K47" i="9"/>
  <c r="K48" i="9"/>
  <c r="K49" i="9"/>
  <c r="K50" i="9"/>
  <c r="A84" i="9"/>
  <c r="D5" i="9"/>
  <c r="C4" i="9"/>
  <c r="J6" i="9"/>
  <c r="J7" i="9"/>
  <c r="J8" i="9"/>
  <c r="J9" i="9"/>
  <c r="J10" i="9"/>
  <c r="J11" i="9"/>
  <c r="J13" i="9"/>
  <c r="J14" i="9"/>
  <c r="J15" i="9"/>
  <c r="J16" i="9"/>
  <c r="J17" i="9"/>
  <c r="J18" i="9"/>
  <c r="J19" i="9"/>
  <c r="J20" i="9"/>
  <c r="J22" i="9"/>
  <c r="J24" i="9"/>
  <c r="L25" i="9"/>
  <c r="J25" i="9"/>
  <c r="K25" i="9"/>
  <c r="E93" i="9"/>
  <c r="E90" i="9"/>
  <c r="D57" i="9"/>
  <c r="C56" i="9"/>
  <c r="J26" i="9"/>
  <c r="J27" i="9"/>
  <c r="J30" i="9"/>
  <c r="J31" i="9"/>
  <c r="J32" i="9"/>
  <c r="J34" i="9"/>
  <c r="J35" i="9"/>
  <c r="J36" i="9"/>
  <c r="J37" i="9"/>
  <c r="J38" i="9"/>
  <c r="J39" i="9"/>
  <c r="J40" i="9"/>
  <c r="J42" i="9"/>
  <c r="J43" i="9"/>
  <c r="J44" i="9"/>
  <c r="J46" i="9"/>
  <c r="J47" i="9"/>
  <c r="J48" i="9"/>
  <c r="J49" i="9"/>
  <c r="J50" i="9"/>
  <c r="A94" i="7"/>
  <c r="A91" i="7"/>
  <c r="A88" i="7"/>
  <c r="A87" i="7"/>
  <c r="G84" i="7"/>
  <c r="F84" i="7"/>
  <c r="E84" i="7"/>
  <c r="D84" i="7"/>
  <c r="C84" i="7"/>
  <c r="G82" i="7"/>
  <c r="F82" i="7"/>
  <c r="E82" i="7"/>
  <c r="D82" i="7"/>
  <c r="C82" i="7"/>
  <c r="A81" i="7"/>
  <c r="A80" i="7"/>
  <c r="A79" i="7"/>
  <c r="A78" i="7"/>
  <c r="A76" i="7"/>
  <c r="A75" i="7"/>
  <c r="A74" i="7"/>
  <c r="A73" i="7"/>
  <c r="A72" i="7"/>
  <c r="A71" i="7"/>
  <c r="A70" i="7"/>
  <c r="A68" i="7"/>
  <c r="A67" i="7"/>
  <c r="C55" i="7"/>
  <c r="C57" i="7" s="1"/>
  <c r="M52" i="7"/>
  <c r="L52" i="7"/>
  <c r="K52" i="7"/>
  <c r="J52" i="7"/>
  <c r="I52" i="7"/>
  <c r="B52" i="7"/>
  <c r="M51" i="7"/>
  <c r="L51" i="7"/>
  <c r="K51" i="7"/>
  <c r="J51" i="7"/>
  <c r="I51" i="7"/>
  <c r="I50" i="7"/>
  <c r="B50" i="7"/>
  <c r="L50" i="7" s="1"/>
  <c r="I49" i="7"/>
  <c r="B49" i="7"/>
  <c r="L49" i="7" s="1"/>
  <c r="B48" i="7"/>
  <c r="L48" i="7" s="1"/>
  <c r="B47" i="7"/>
  <c r="L47" i="7" s="1"/>
  <c r="B46" i="7"/>
  <c r="L46" i="7" s="1"/>
  <c r="M45" i="7"/>
  <c r="L45" i="7"/>
  <c r="K45" i="7"/>
  <c r="J45" i="7"/>
  <c r="I45" i="7"/>
  <c r="B45" i="7"/>
  <c r="B44" i="7"/>
  <c r="L44" i="7" s="1"/>
  <c r="B43" i="7"/>
  <c r="L43" i="7" s="1"/>
  <c r="I42" i="7"/>
  <c r="B42" i="7"/>
  <c r="L42" i="7" s="1"/>
  <c r="M41" i="7"/>
  <c r="L41" i="7"/>
  <c r="K41" i="7"/>
  <c r="J41" i="7"/>
  <c r="I41" i="7"/>
  <c r="B41" i="7"/>
  <c r="B40" i="7"/>
  <c r="L40" i="7" s="1"/>
  <c r="B39" i="7"/>
  <c r="L39" i="7" s="1"/>
  <c r="B38" i="7"/>
  <c r="L38" i="7" s="1"/>
  <c r="B37" i="7"/>
  <c r="L37" i="7" s="1"/>
  <c r="B36" i="7"/>
  <c r="L36" i="7" s="1"/>
  <c r="B35" i="7"/>
  <c r="L35" i="7" s="1"/>
  <c r="B34" i="7"/>
  <c r="L34" i="7" s="1"/>
  <c r="M33" i="7"/>
  <c r="L33" i="7"/>
  <c r="K33" i="7"/>
  <c r="J33" i="7"/>
  <c r="I33" i="7"/>
  <c r="B33" i="7"/>
  <c r="B32" i="7"/>
  <c r="L32" i="7" s="1"/>
  <c r="I31" i="7"/>
  <c r="B31" i="7"/>
  <c r="J31" i="7" s="1"/>
  <c r="M30" i="7"/>
  <c r="I30" i="7"/>
  <c r="B30" i="7"/>
  <c r="L30" i="7" s="1"/>
  <c r="I28" i="7"/>
  <c r="B28" i="7"/>
  <c r="L28" i="7" s="1"/>
  <c r="M27" i="7"/>
  <c r="I27" i="7"/>
  <c r="B27" i="7"/>
  <c r="L27" i="7" s="1"/>
  <c r="M26" i="7"/>
  <c r="K26" i="7"/>
  <c r="I26" i="7"/>
  <c r="B26" i="7"/>
  <c r="L26" i="7" s="1"/>
  <c r="M25" i="7"/>
  <c r="I25" i="7"/>
  <c r="B25" i="7"/>
  <c r="L25" i="7" s="1"/>
  <c r="I24" i="7"/>
  <c r="B24" i="7"/>
  <c r="L24" i="7" s="1"/>
  <c r="B23" i="7"/>
  <c r="L23" i="7" s="1"/>
  <c r="B22" i="7"/>
  <c r="M22" i="7" s="1"/>
  <c r="M21" i="7"/>
  <c r="J21" i="7"/>
  <c r="I21" i="7"/>
  <c r="B21" i="7"/>
  <c r="L21" i="7" s="1"/>
  <c r="B20" i="7"/>
  <c r="M20" i="7" s="1"/>
  <c r="I19" i="7"/>
  <c r="B19" i="7"/>
  <c r="L19" i="7" s="1"/>
  <c r="B18" i="7"/>
  <c r="M18" i="7" s="1"/>
  <c r="B17" i="7"/>
  <c r="M17" i="7" s="1"/>
  <c r="B16" i="7"/>
  <c r="M16" i="7" s="1"/>
  <c r="B15" i="7"/>
  <c r="M15" i="7" s="1"/>
  <c r="B14" i="7"/>
  <c r="M14" i="7" s="1"/>
  <c r="B13" i="7"/>
  <c r="M13" i="7" s="1"/>
  <c r="M12" i="7"/>
  <c r="L12" i="7"/>
  <c r="K12" i="7"/>
  <c r="J12" i="7"/>
  <c r="I12" i="7"/>
  <c r="B12" i="7"/>
  <c r="B11" i="7"/>
  <c r="M11" i="7" s="1"/>
  <c r="B10" i="7"/>
  <c r="M10" i="7" s="1"/>
  <c r="M9" i="7"/>
  <c r="I9" i="7"/>
  <c r="B9" i="7"/>
  <c r="L9" i="7" s="1"/>
  <c r="B8" i="7"/>
  <c r="M8" i="7" s="1"/>
  <c r="B7" i="7"/>
  <c r="M7" i="7" s="1"/>
  <c r="B6" i="7"/>
  <c r="M6" i="7" s="1"/>
  <c r="C3" i="7"/>
  <c r="C5" i="7" s="1"/>
  <c r="B3" i="7"/>
  <c r="K27" i="7" l="1"/>
  <c r="A86" i="10"/>
  <c r="G57" i="10"/>
  <c r="G56" i="10" s="1"/>
  <c r="F56" i="10"/>
  <c r="G5" i="10"/>
  <c r="G4" i="10" s="1"/>
  <c r="F4" i="10"/>
  <c r="K24" i="7"/>
  <c r="K25" i="7"/>
  <c r="J27" i="7"/>
  <c r="F58" i="9"/>
  <c r="K9" i="7"/>
  <c r="M24" i="7"/>
  <c r="I64" i="9"/>
  <c r="G58" i="9"/>
  <c r="E58" i="9"/>
  <c r="D58" i="9"/>
  <c r="G59" i="9"/>
  <c r="G61" i="9"/>
  <c r="K19" i="7"/>
  <c r="J9" i="7"/>
  <c r="K21" i="7"/>
  <c r="C60" i="9"/>
  <c r="G62" i="9"/>
  <c r="I60" i="9"/>
  <c r="C64" i="9"/>
  <c r="C65" i="9"/>
  <c r="F64" i="9"/>
  <c r="G63" i="9"/>
  <c r="C63" i="9"/>
  <c r="L31" i="7"/>
  <c r="K42" i="7"/>
  <c r="K50" i="7"/>
  <c r="M19" i="7"/>
  <c r="J19" i="7"/>
  <c r="M31" i="7"/>
  <c r="M50" i="7"/>
  <c r="K44" i="7"/>
  <c r="G64" i="9"/>
  <c r="I61" i="9"/>
  <c r="I65" i="9"/>
  <c r="C61" i="9"/>
  <c r="M49" i="7"/>
  <c r="G65" i="9"/>
  <c r="C62" i="9"/>
  <c r="C58" i="9"/>
  <c r="I62" i="9"/>
  <c r="E65" i="9"/>
  <c r="M28" i="7"/>
  <c r="K32" i="7"/>
  <c r="K43" i="7"/>
  <c r="J48" i="7"/>
  <c r="G60" i="9"/>
  <c r="I59" i="9"/>
  <c r="I63" i="9"/>
  <c r="C59" i="9"/>
  <c r="E57" i="9"/>
  <c r="D56" i="9"/>
  <c r="E60" i="9"/>
  <c r="E64" i="9"/>
  <c r="E59" i="9"/>
  <c r="E63" i="9"/>
  <c r="F61" i="9"/>
  <c r="F65" i="9"/>
  <c r="F62" i="9"/>
  <c r="D64" i="9"/>
  <c r="D62" i="9"/>
  <c r="D60" i="9"/>
  <c r="D65" i="9"/>
  <c r="D63" i="9"/>
  <c r="D61" i="9"/>
  <c r="D59" i="9"/>
  <c r="E62" i="9"/>
  <c r="E61" i="9"/>
  <c r="E5" i="9"/>
  <c r="D4" i="9"/>
  <c r="F59" i="9"/>
  <c r="F63" i="9"/>
  <c r="F60" i="9"/>
  <c r="M48" i="7"/>
  <c r="M32" i="7"/>
  <c r="I34" i="7"/>
  <c r="I35" i="7"/>
  <c r="I36" i="7"/>
  <c r="I37" i="7"/>
  <c r="I38" i="7"/>
  <c r="I39" i="7"/>
  <c r="I40" i="7"/>
  <c r="M42" i="7"/>
  <c r="M43" i="7"/>
  <c r="M44" i="7"/>
  <c r="I46" i="7"/>
  <c r="I47" i="7"/>
  <c r="I48" i="7"/>
  <c r="A82" i="7"/>
  <c r="K34" i="7"/>
  <c r="K35" i="7"/>
  <c r="K36" i="7"/>
  <c r="K37" i="7"/>
  <c r="K38" i="7"/>
  <c r="K39" i="7"/>
  <c r="K40" i="7"/>
  <c r="K46" i="7"/>
  <c r="K47" i="7"/>
  <c r="K28" i="7"/>
  <c r="K30" i="7"/>
  <c r="K31" i="7"/>
  <c r="I32" i="7"/>
  <c r="M34" i="7"/>
  <c r="M35" i="7"/>
  <c r="M36" i="7"/>
  <c r="M37" i="7"/>
  <c r="M38" i="7"/>
  <c r="M39" i="7"/>
  <c r="M40" i="7"/>
  <c r="I43" i="7"/>
  <c r="I44" i="7"/>
  <c r="M46" i="7"/>
  <c r="M47" i="7"/>
  <c r="K48" i="7"/>
  <c r="K49" i="7"/>
  <c r="A84" i="7"/>
  <c r="D5" i="7"/>
  <c r="C4" i="7"/>
  <c r="L6" i="7"/>
  <c r="J7" i="7"/>
  <c r="L8" i="7"/>
  <c r="J10" i="7"/>
  <c r="L10" i="7"/>
  <c r="J11" i="7"/>
  <c r="L11" i="7"/>
  <c r="J13" i="7"/>
  <c r="L13" i="7"/>
  <c r="J14" i="7"/>
  <c r="L14" i="7"/>
  <c r="J15" i="7"/>
  <c r="L15" i="7"/>
  <c r="J16" i="7"/>
  <c r="L16" i="7"/>
  <c r="J17" i="7"/>
  <c r="L17" i="7"/>
  <c r="J18" i="7"/>
  <c r="L18" i="7"/>
  <c r="J20" i="7"/>
  <c r="L20" i="7"/>
  <c r="J22" i="7"/>
  <c r="L22" i="7"/>
  <c r="J23" i="7"/>
  <c r="M23" i="7"/>
  <c r="E93" i="7"/>
  <c r="E90" i="7"/>
  <c r="D57" i="7"/>
  <c r="C56" i="7"/>
  <c r="J6" i="7"/>
  <c r="L7" i="7"/>
  <c r="J8" i="7"/>
  <c r="I6" i="7"/>
  <c r="K6" i="7"/>
  <c r="I7" i="7"/>
  <c r="K7" i="7"/>
  <c r="I8" i="7"/>
  <c r="K8" i="7"/>
  <c r="I10" i="7"/>
  <c r="K10" i="7"/>
  <c r="I11" i="7"/>
  <c r="K11" i="7"/>
  <c r="I13" i="7"/>
  <c r="K13" i="7"/>
  <c r="I14" i="7"/>
  <c r="K14" i="7"/>
  <c r="I15" i="7"/>
  <c r="K15" i="7"/>
  <c r="I16" i="7"/>
  <c r="K16" i="7"/>
  <c r="I17" i="7"/>
  <c r="K17" i="7"/>
  <c r="I18" i="7"/>
  <c r="K18" i="7"/>
  <c r="I20" i="7"/>
  <c r="K20" i="7"/>
  <c r="I22" i="7"/>
  <c r="K22" i="7"/>
  <c r="I23" i="7"/>
  <c r="K23" i="7"/>
  <c r="J24" i="7"/>
  <c r="J25" i="7"/>
  <c r="J26" i="7"/>
  <c r="J28" i="7"/>
  <c r="J30" i="7"/>
  <c r="J32" i="7"/>
  <c r="J34" i="7"/>
  <c r="J35" i="7"/>
  <c r="J36" i="7"/>
  <c r="J37" i="7"/>
  <c r="J38" i="7"/>
  <c r="J39" i="7"/>
  <c r="J40" i="7"/>
  <c r="J42" i="7"/>
  <c r="J43" i="7"/>
  <c r="J44" i="7"/>
  <c r="J46" i="7"/>
  <c r="J47" i="7"/>
  <c r="J49" i="7"/>
  <c r="J50" i="7"/>
  <c r="C82" i="4"/>
  <c r="C86" i="9" l="1"/>
  <c r="G86" i="9"/>
  <c r="A65" i="9"/>
  <c r="A64" i="9"/>
  <c r="A59" i="9"/>
  <c r="A63" i="9"/>
  <c r="A60" i="9"/>
  <c r="A61" i="9"/>
  <c r="A62" i="9"/>
  <c r="F5" i="9"/>
  <c r="E4" i="9"/>
  <c r="E86" i="9"/>
  <c r="D86" i="9"/>
  <c r="A58" i="9"/>
  <c r="F86" i="9"/>
  <c r="F57" i="9"/>
  <c r="E56" i="9"/>
  <c r="F64" i="7"/>
  <c r="E59" i="7"/>
  <c r="I64" i="7"/>
  <c r="G65" i="7"/>
  <c r="E61" i="7"/>
  <c r="D64" i="7"/>
  <c r="D62" i="7"/>
  <c r="D60" i="7"/>
  <c r="D65" i="7"/>
  <c r="D63" i="7"/>
  <c r="D61" i="7"/>
  <c r="D59" i="7"/>
  <c r="D58" i="7"/>
  <c r="E57" i="7"/>
  <c r="D56" i="7"/>
  <c r="G60" i="7"/>
  <c r="G64" i="7"/>
  <c r="G59" i="7"/>
  <c r="G63" i="7"/>
  <c r="C65" i="7"/>
  <c r="C61" i="7"/>
  <c r="I65" i="7"/>
  <c r="I61" i="7"/>
  <c r="F60" i="7"/>
  <c r="F65" i="7"/>
  <c r="F59" i="7"/>
  <c r="F58" i="7"/>
  <c r="G62" i="7"/>
  <c r="G58" i="7"/>
  <c r="G61" i="7"/>
  <c r="E5" i="7"/>
  <c r="D4" i="7"/>
  <c r="A94" i="6"/>
  <c r="A94" i="5"/>
  <c r="A94" i="4"/>
  <c r="B3" i="6"/>
  <c r="B3" i="5"/>
  <c r="B3" i="4"/>
  <c r="F61" i="7" l="1"/>
  <c r="A61" i="7" s="1"/>
  <c r="F62" i="7"/>
  <c r="E62" i="7"/>
  <c r="E63" i="7"/>
  <c r="F63" i="7"/>
  <c r="E64" i="7"/>
  <c r="A86" i="9"/>
  <c r="G57" i="9"/>
  <c r="G56" i="9" s="1"/>
  <c r="F56" i="9"/>
  <c r="F4" i="9"/>
  <c r="G5" i="9"/>
  <c r="G4" i="9" s="1"/>
  <c r="C58" i="7"/>
  <c r="I59" i="7"/>
  <c r="I63" i="7"/>
  <c r="C59" i="7"/>
  <c r="A59" i="7" s="1"/>
  <c r="C63" i="7"/>
  <c r="E58" i="7"/>
  <c r="E65" i="7"/>
  <c r="A65" i="7" s="1"/>
  <c r="C62" i="7"/>
  <c r="I62" i="7"/>
  <c r="C60" i="7"/>
  <c r="C64" i="7"/>
  <c r="A64" i="7" s="1"/>
  <c r="I60" i="7"/>
  <c r="D86" i="7"/>
  <c r="E60" i="7"/>
  <c r="F5" i="7"/>
  <c r="E4" i="7"/>
  <c r="G86" i="7"/>
  <c r="F57" i="7"/>
  <c r="E56" i="7"/>
  <c r="A91" i="6"/>
  <c r="A88" i="6"/>
  <c r="A87" i="6"/>
  <c r="G84" i="6"/>
  <c r="F84" i="6"/>
  <c r="E84" i="6"/>
  <c r="D84" i="6"/>
  <c r="C84" i="6"/>
  <c r="G82" i="6"/>
  <c r="F82" i="6"/>
  <c r="E82" i="6"/>
  <c r="D82" i="6"/>
  <c r="C82" i="6"/>
  <c r="A81" i="6"/>
  <c r="A80" i="6"/>
  <c r="A79" i="6"/>
  <c r="A78" i="6"/>
  <c r="A76" i="6"/>
  <c r="A75" i="6"/>
  <c r="A74" i="6"/>
  <c r="A73" i="6"/>
  <c r="A72" i="6"/>
  <c r="A71" i="6"/>
  <c r="A70" i="6"/>
  <c r="A68" i="6"/>
  <c r="A67" i="6"/>
  <c r="C55" i="6"/>
  <c r="C57" i="6" s="1"/>
  <c r="E93" i="6" s="1"/>
  <c r="M52" i="6"/>
  <c r="L52" i="6"/>
  <c r="K52" i="6"/>
  <c r="J52" i="6"/>
  <c r="I52" i="6"/>
  <c r="B52" i="6"/>
  <c r="M51" i="6"/>
  <c r="L51" i="6"/>
  <c r="K51" i="6"/>
  <c r="J51" i="6"/>
  <c r="I51" i="6"/>
  <c r="B50" i="6"/>
  <c r="J50" i="6" s="1"/>
  <c r="B49" i="6"/>
  <c r="J49" i="6" s="1"/>
  <c r="B48" i="6"/>
  <c r="L48" i="6" s="1"/>
  <c r="B47" i="6"/>
  <c r="L47" i="6" s="1"/>
  <c r="B46" i="6"/>
  <c r="L46" i="6" s="1"/>
  <c r="I45" i="6"/>
  <c r="B45" i="6"/>
  <c r="L45" i="6" s="1"/>
  <c r="B44" i="6"/>
  <c r="L44" i="6" s="1"/>
  <c r="B43" i="6"/>
  <c r="L43" i="6" s="1"/>
  <c r="I42" i="6"/>
  <c r="B42" i="6"/>
  <c r="L42" i="6" s="1"/>
  <c r="B41" i="6"/>
  <c r="J41" i="6" s="1"/>
  <c r="B40" i="6"/>
  <c r="L40" i="6" s="1"/>
  <c r="B39" i="6"/>
  <c r="L39" i="6" s="1"/>
  <c r="B38" i="6"/>
  <c r="L38" i="6" s="1"/>
  <c r="B37" i="6"/>
  <c r="B36" i="6"/>
  <c r="L36" i="6" s="1"/>
  <c r="B35" i="6"/>
  <c r="L35" i="6" s="1"/>
  <c r="B34" i="6"/>
  <c r="L34" i="6" s="1"/>
  <c r="M33" i="6"/>
  <c r="L33" i="6"/>
  <c r="J33" i="6"/>
  <c r="B33" i="6"/>
  <c r="B32" i="6"/>
  <c r="L32" i="6" s="1"/>
  <c r="M31" i="6"/>
  <c r="L31" i="6"/>
  <c r="B31" i="6"/>
  <c r="J31" i="6" s="1"/>
  <c r="B30" i="6"/>
  <c r="K30" i="6" s="1"/>
  <c r="B28" i="6"/>
  <c r="M28" i="6" s="1"/>
  <c r="M27" i="6"/>
  <c r="L27" i="6"/>
  <c r="I27" i="6"/>
  <c r="B27" i="6"/>
  <c r="K27" i="6" s="1"/>
  <c r="B26" i="6"/>
  <c r="L26" i="6" s="1"/>
  <c r="B25" i="6"/>
  <c r="L25" i="6" s="1"/>
  <c r="B24" i="6"/>
  <c r="M24" i="6" s="1"/>
  <c r="B23" i="6"/>
  <c r="M23" i="6" s="1"/>
  <c r="B22" i="6"/>
  <c r="L22" i="6" s="1"/>
  <c r="M21" i="6"/>
  <c r="L21" i="6"/>
  <c r="B21" i="6"/>
  <c r="B20" i="6"/>
  <c r="M20" i="6" s="1"/>
  <c r="M19" i="6"/>
  <c r="L19" i="6"/>
  <c r="K19" i="6"/>
  <c r="J19" i="6"/>
  <c r="B19" i="6"/>
  <c r="I19" i="6" s="1"/>
  <c r="B18" i="6"/>
  <c r="K18" i="6" s="1"/>
  <c r="B17" i="6"/>
  <c r="M17" i="6" s="1"/>
  <c r="B16" i="6"/>
  <c r="M16" i="6" s="1"/>
  <c r="B15" i="6"/>
  <c r="M15" i="6" s="1"/>
  <c r="B14" i="6"/>
  <c r="K14" i="6" s="1"/>
  <c r="B13" i="6"/>
  <c r="K13" i="6" s="1"/>
  <c r="B12" i="6"/>
  <c r="M12" i="6" s="1"/>
  <c r="B11" i="6"/>
  <c r="K11" i="6" s="1"/>
  <c r="B10" i="6"/>
  <c r="M10" i="6" s="1"/>
  <c r="B9" i="6"/>
  <c r="K9" i="6" s="1"/>
  <c r="B8" i="6"/>
  <c r="J8" i="6" s="1"/>
  <c r="B7" i="6"/>
  <c r="L7" i="6" s="1"/>
  <c r="B6" i="6"/>
  <c r="J6" i="6" s="1"/>
  <c r="C3" i="6"/>
  <c r="C5" i="6" s="1"/>
  <c r="A91" i="5"/>
  <c r="A88" i="5"/>
  <c r="A87" i="5"/>
  <c r="G84" i="5"/>
  <c r="F84" i="5"/>
  <c r="E84" i="5"/>
  <c r="D84" i="5"/>
  <c r="C84" i="5"/>
  <c r="G82" i="5"/>
  <c r="F82" i="5"/>
  <c r="E82" i="5"/>
  <c r="D82" i="5"/>
  <c r="C82" i="5"/>
  <c r="A81" i="5"/>
  <c r="A80" i="5"/>
  <c r="A79" i="5"/>
  <c r="A78" i="5"/>
  <c r="A76" i="5"/>
  <c r="A75" i="5"/>
  <c r="A74" i="5"/>
  <c r="A73" i="5"/>
  <c r="A72" i="5"/>
  <c r="A71" i="5"/>
  <c r="A70" i="5"/>
  <c r="A68" i="5"/>
  <c r="A67" i="5"/>
  <c r="C55" i="5"/>
  <c r="C57" i="5" s="1"/>
  <c r="M52" i="5"/>
  <c r="L52" i="5"/>
  <c r="K52" i="5"/>
  <c r="J52" i="5"/>
  <c r="I52" i="5"/>
  <c r="B52" i="5"/>
  <c r="M51" i="5"/>
  <c r="L51" i="5"/>
  <c r="K51" i="5"/>
  <c r="J51" i="5"/>
  <c r="I51" i="5"/>
  <c r="M50" i="5"/>
  <c r="L50" i="5"/>
  <c r="B50" i="5"/>
  <c r="J50" i="5" s="1"/>
  <c r="M49" i="5"/>
  <c r="L49" i="5"/>
  <c r="B49" i="5"/>
  <c r="J49" i="5" s="1"/>
  <c r="M48" i="5"/>
  <c r="L48" i="5"/>
  <c r="K48" i="5"/>
  <c r="I48" i="5"/>
  <c r="B48" i="5"/>
  <c r="J48" i="5" s="1"/>
  <c r="M47" i="5"/>
  <c r="L47" i="5"/>
  <c r="K47" i="5"/>
  <c r="I47" i="5"/>
  <c r="B47" i="5"/>
  <c r="J47" i="5" s="1"/>
  <c r="M46" i="5"/>
  <c r="L46" i="5"/>
  <c r="B46" i="5"/>
  <c r="J46" i="5" s="1"/>
  <c r="M45" i="5"/>
  <c r="L45" i="5"/>
  <c r="K45" i="5"/>
  <c r="J45" i="5"/>
  <c r="I45" i="5"/>
  <c r="B45" i="5"/>
  <c r="M44" i="5"/>
  <c r="L44" i="5"/>
  <c r="B44" i="5"/>
  <c r="J44" i="5" s="1"/>
  <c r="M43" i="5"/>
  <c r="L43" i="5"/>
  <c r="B43" i="5"/>
  <c r="J43" i="5" s="1"/>
  <c r="M42" i="5"/>
  <c r="L42" i="5"/>
  <c r="K42" i="5"/>
  <c r="I42" i="5"/>
  <c r="B42" i="5"/>
  <c r="J42" i="5" s="1"/>
  <c r="M41" i="5"/>
  <c r="L41" i="5"/>
  <c r="B41" i="5"/>
  <c r="J41" i="5" s="1"/>
  <c r="M40" i="5"/>
  <c r="L40" i="5"/>
  <c r="K40" i="5"/>
  <c r="I40" i="5"/>
  <c r="B40" i="5"/>
  <c r="J40" i="5" s="1"/>
  <c r="M39" i="5"/>
  <c r="L39" i="5"/>
  <c r="K39" i="5"/>
  <c r="I39" i="5"/>
  <c r="B39" i="5"/>
  <c r="J39" i="5" s="1"/>
  <c r="M38" i="5"/>
  <c r="L38" i="5"/>
  <c r="B38" i="5"/>
  <c r="J38" i="5" s="1"/>
  <c r="M37" i="5"/>
  <c r="L37" i="5"/>
  <c r="B37" i="5"/>
  <c r="J37" i="5" s="1"/>
  <c r="M36" i="5"/>
  <c r="L36" i="5"/>
  <c r="B36" i="5"/>
  <c r="J36" i="5" s="1"/>
  <c r="M35" i="5"/>
  <c r="L35" i="5"/>
  <c r="K35" i="5"/>
  <c r="I35" i="5"/>
  <c r="B35" i="5"/>
  <c r="J35" i="5" s="1"/>
  <c r="M34" i="5"/>
  <c r="L34" i="5"/>
  <c r="B34" i="5"/>
  <c r="J34" i="5" s="1"/>
  <c r="M33" i="5"/>
  <c r="L33" i="5"/>
  <c r="B33" i="5"/>
  <c r="J33" i="5" s="1"/>
  <c r="M32" i="5"/>
  <c r="L32" i="5"/>
  <c r="B32" i="5"/>
  <c r="J32" i="5" s="1"/>
  <c r="M31" i="5"/>
  <c r="L31" i="5"/>
  <c r="B31" i="5"/>
  <c r="J31" i="5" s="1"/>
  <c r="M30" i="5"/>
  <c r="L30" i="5"/>
  <c r="K30" i="5"/>
  <c r="J30" i="5"/>
  <c r="I30" i="5"/>
  <c r="B30" i="5"/>
  <c r="M29" i="5"/>
  <c r="L29" i="5"/>
  <c r="K29" i="5"/>
  <c r="I29" i="5"/>
  <c r="B29" i="5"/>
  <c r="J29" i="5" s="1"/>
  <c r="M28" i="5"/>
  <c r="L28" i="5"/>
  <c r="B28" i="5"/>
  <c r="J28" i="5" s="1"/>
  <c r="M27" i="5"/>
  <c r="L27" i="5"/>
  <c r="I27" i="5"/>
  <c r="B27" i="5"/>
  <c r="J27" i="5" s="1"/>
  <c r="M26" i="5"/>
  <c r="L26" i="5"/>
  <c r="B26" i="5"/>
  <c r="J26" i="5" s="1"/>
  <c r="M25" i="5"/>
  <c r="L25" i="5"/>
  <c r="B25" i="5"/>
  <c r="J25" i="5" s="1"/>
  <c r="M24" i="5"/>
  <c r="L24" i="5"/>
  <c r="B24" i="5"/>
  <c r="J24" i="5" s="1"/>
  <c r="M23" i="5"/>
  <c r="L23" i="5"/>
  <c r="B23" i="5"/>
  <c r="J23" i="5" s="1"/>
  <c r="M22" i="5"/>
  <c r="L22" i="5"/>
  <c r="B22" i="5"/>
  <c r="J22" i="5" s="1"/>
  <c r="M21" i="5"/>
  <c r="L21" i="5"/>
  <c r="B21" i="5"/>
  <c r="J21" i="5" s="1"/>
  <c r="M20" i="5"/>
  <c r="L20" i="5"/>
  <c r="B20" i="5"/>
  <c r="J20" i="5" s="1"/>
  <c r="M19" i="5"/>
  <c r="L19" i="5"/>
  <c r="K19" i="5"/>
  <c r="B19" i="5"/>
  <c r="J19" i="5" s="1"/>
  <c r="M18" i="5"/>
  <c r="L18" i="5"/>
  <c r="K18" i="5"/>
  <c r="I18" i="5"/>
  <c r="B18" i="5"/>
  <c r="J18" i="5" s="1"/>
  <c r="M17" i="5"/>
  <c r="L17" i="5"/>
  <c r="B17" i="5"/>
  <c r="J17" i="5" s="1"/>
  <c r="M16" i="5"/>
  <c r="L16" i="5"/>
  <c r="B16" i="5"/>
  <c r="J16" i="5" s="1"/>
  <c r="M15" i="5"/>
  <c r="L15" i="5"/>
  <c r="K15" i="5"/>
  <c r="I15" i="5"/>
  <c r="B15" i="5"/>
  <c r="J15" i="5" s="1"/>
  <c r="M14" i="5"/>
  <c r="L14" i="5"/>
  <c r="K14" i="5"/>
  <c r="I14" i="5"/>
  <c r="B14" i="5"/>
  <c r="J14" i="5" s="1"/>
  <c r="M13" i="5"/>
  <c r="L13" i="5"/>
  <c r="B13" i="5"/>
  <c r="K13" i="5" s="1"/>
  <c r="M12" i="5"/>
  <c r="L12" i="5"/>
  <c r="K12" i="5"/>
  <c r="J12" i="5"/>
  <c r="I12" i="5"/>
  <c r="B12" i="5"/>
  <c r="M11" i="5"/>
  <c r="L11" i="5"/>
  <c r="K11" i="5"/>
  <c r="I11" i="5"/>
  <c r="B11" i="5"/>
  <c r="J11" i="5" s="1"/>
  <c r="M10" i="5"/>
  <c r="L10" i="5"/>
  <c r="K10" i="5"/>
  <c r="I10" i="5"/>
  <c r="B10" i="5"/>
  <c r="J10" i="5" s="1"/>
  <c r="M9" i="5"/>
  <c r="L9" i="5"/>
  <c r="B9" i="5"/>
  <c r="J9" i="5" s="1"/>
  <c r="M8" i="5"/>
  <c r="L8" i="5"/>
  <c r="B8" i="5"/>
  <c r="J8" i="5" s="1"/>
  <c r="M7" i="5"/>
  <c r="L7" i="5"/>
  <c r="K7" i="5"/>
  <c r="I7" i="5"/>
  <c r="B7" i="5"/>
  <c r="J7" i="5" s="1"/>
  <c r="M6" i="5"/>
  <c r="L6" i="5"/>
  <c r="B6" i="5"/>
  <c r="J6" i="5" s="1"/>
  <c r="C3" i="5"/>
  <c r="C5" i="5" s="1"/>
  <c r="C55" i="4"/>
  <c r="F86" i="7" l="1"/>
  <c r="A62" i="7"/>
  <c r="A63" i="7"/>
  <c r="K16" i="5"/>
  <c r="A58" i="7"/>
  <c r="I17" i="5"/>
  <c r="K43" i="5"/>
  <c r="I44" i="5"/>
  <c r="A60" i="7"/>
  <c r="E86" i="7"/>
  <c r="J10" i="6"/>
  <c r="J36" i="6"/>
  <c r="C86" i="7"/>
  <c r="K50" i="5"/>
  <c r="J43" i="6"/>
  <c r="L49" i="6"/>
  <c r="G5" i="7"/>
  <c r="G4" i="7" s="1"/>
  <c r="F4" i="7"/>
  <c r="G57" i="7"/>
  <c r="G56" i="7" s="1"/>
  <c r="F56" i="7"/>
  <c r="L20" i="6"/>
  <c r="M25" i="6"/>
  <c r="J38" i="6"/>
  <c r="M43" i="6"/>
  <c r="I47" i="6"/>
  <c r="M49" i="6"/>
  <c r="L50" i="6"/>
  <c r="M50" i="6"/>
  <c r="I9" i="5"/>
  <c r="I34" i="5"/>
  <c r="I38" i="5"/>
  <c r="I23" i="5"/>
  <c r="K49" i="5"/>
  <c r="K6" i="5"/>
  <c r="J32" i="6"/>
  <c r="I35" i="6"/>
  <c r="J37" i="6"/>
  <c r="I39" i="6"/>
  <c r="J46" i="6"/>
  <c r="K48" i="6"/>
  <c r="I19" i="5"/>
  <c r="K9" i="5"/>
  <c r="I13" i="5"/>
  <c r="K31" i="5"/>
  <c r="I32" i="5"/>
  <c r="K34" i="5"/>
  <c r="I49" i="5"/>
  <c r="K6" i="6"/>
  <c r="J12" i="6"/>
  <c r="J15" i="6"/>
  <c r="M32" i="6"/>
  <c r="M48" i="6"/>
  <c r="M42" i="6"/>
  <c r="J13" i="5"/>
  <c r="D65" i="5" s="1"/>
  <c r="K20" i="5"/>
  <c r="I21" i="5"/>
  <c r="K23" i="5"/>
  <c r="K24" i="5"/>
  <c r="I25" i="5"/>
  <c r="K27" i="5"/>
  <c r="K28" i="5"/>
  <c r="I36" i="5"/>
  <c r="K38" i="5"/>
  <c r="K46" i="5"/>
  <c r="K7" i="6"/>
  <c r="K8" i="6"/>
  <c r="M22" i="6"/>
  <c r="M26" i="6"/>
  <c r="M34" i="6"/>
  <c r="M35" i="6"/>
  <c r="M36" i="6"/>
  <c r="M37" i="6"/>
  <c r="M38" i="6"/>
  <c r="K39" i="6"/>
  <c r="K40" i="6"/>
  <c r="L41" i="6"/>
  <c r="J42" i="6"/>
  <c r="M44" i="6"/>
  <c r="M45" i="6"/>
  <c r="M46" i="6"/>
  <c r="K47" i="6"/>
  <c r="M7" i="6"/>
  <c r="L8" i="6"/>
  <c r="M39" i="6"/>
  <c r="M40" i="6"/>
  <c r="M41" i="6"/>
  <c r="K42" i="6"/>
  <c r="M47" i="6"/>
  <c r="I7" i="6"/>
  <c r="I8" i="6"/>
  <c r="L9" i="6"/>
  <c r="L24" i="6"/>
  <c r="J34" i="6"/>
  <c r="K35" i="6"/>
  <c r="L37" i="6"/>
  <c r="J39" i="6"/>
  <c r="I40" i="6"/>
  <c r="J44" i="6"/>
  <c r="K45" i="6"/>
  <c r="J47" i="6"/>
  <c r="I48" i="6"/>
  <c r="E90" i="5"/>
  <c r="E93" i="5"/>
  <c r="C56" i="6"/>
  <c r="E90" i="6"/>
  <c r="I8" i="5"/>
  <c r="K17" i="5"/>
  <c r="K21" i="5"/>
  <c r="I22" i="5"/>
  <c r="K25" i="5"/>
  <c r="I26" i="5"/>
  <c r="K32" i="5"/>
  <c r="I33" i="5"/>
  <c r="K36" i="5"/>
  <c r="I37" i="5"/>
  <c r="I41" i="5"/>
  <c r="K44" i="5"/>
  <c r="L6" i="6"/>
  <c r="J7" i="6"/>
  <c r="M8" i="6"/>
  <c r="M9" i="6"/>
  <c r="K10" i="6"/>
  <c r="I11" i="6"/>
  <c r="M11" i="6"/>
  <c r="K12" i="6"/>
  <c r="I13" i="6"/>
  <c r="I14" i="6"/>
  <c r="M14" i="6"/>
  <c r="K15" i="6"/>
  <c r="J16" i="6"/>
  <c r="J17" i="6"/>
  <c r="I18" i="6"/>
  <c r="M18" i="6"/>
  <c r="L23" i="6"/>
  <c r="J28" i="6"/>
  <c r="I30" i="6"/>
  <c r="M30" i="6"/>
  <c r="J35" i="6"/>
  <c r="J40" i="6"/>
  <c r="J45" i="6"/>
  <c r="J48" i="6"/>
  <c r="L11" i="6"/>
  <c r="L18" i="6"/>
  <c r="L30" i="6"/>
  <c r="K8" i="5"/>
  <c r="K22" i="5"/>
  <c r="M6" i="6"/>
  <c r="L10" i="6"/>
  <c r="J11" i="6"/>
  <c r="L12" i="6"/>
  <c r="L13" i="6"/>
  <c r="J14" i="6"/>
  <c r="L15" i="6"/>
  <c r="L16" i="6"/>
  <c r="L17" i="6"/>
  <c r="J18" i="6"/>
  <c r="L28" i="6"/>
  <c r="J30" i="6"/>
  <c r="L14" i="6"/>
  <c r="K26" i="5"/>
  <c r="K33" i="5"/>
  <c r="K37" i="5"/>
  <c r="K41" i="5"/>
  <c r="I6" i="5"/>
  <c r="I16" i="5"/>
  <c r="I20" i="5"/>
  <c r="I24" i="5"/>
  <c r="I28" i="5"/>
  <c r="I31" i="5"/>
  <c r="I43" i="5"/>
  <c r="I46" i="5"/>
  <c r="I50" i="5"/>
  <c r="I6" i="6"/>
  <c r="I9" i="6"/>
  <c r="I10" i="6"/>
  <c r="I12" i="6"/>
  <c r="M13" i="6"/>
  <c r="I15" i="6"/>
  <c r="A82" i="6"/>
  <c r="A84" i="6"/>
  <c r="D5" i="6"/>
  <c r="C4" i="6"/>
  <c r="J13" i="6"/>
  <c r="K20" i="6"/>
  <c r="I20" i="6"/>
  <c r="K21" i="6"/>
  <c r="I21" i="6"/>
  <c r="K22" i="6"/>
  <c r="I22" i="6"/>
  <c r="K23" i="6"/>
  <c r="I23" i="6"/>
  <c r="K24" i="6"/>
  <c r="I24" i="6"/>
  <c r="K25" i="6"/>
  <c r="I25" i="6"/>
  <c r="K26" i="6"/>
  <c r="I26" i="6"/>
  <c r="J27" i="6"/>
  <c r="D57" i="6"/>
  <c r="J9" i="6"/>
  <c r="K16" i="6"/>
  <c r="I16" i="6"/>
  <c r="K17" i="6"/>
  <c r="I17" i="6"/>
  <c r="J20" i="6"/>
  <c r="J21" i="6"/>
  <c r="J22" i="6"/>
  <c r="J23" i="6"/>
  <c r="J24" i="6"/>
  <c r="J25" i="6"/>
  <c r="J26" i="6"/>
  <c r="K28" i="6"/>
  <c r="I28" i="6"/>
  <c r="K31" i="6"/>
  <c r="I31" i="6"/>
  <c r="K32" i="6"/>
  <c r="I32" i="6"/>
  <c r="K33" i="6"/>
  <c r="I33" i="6"/>
  <c r="K34" i="6"/>
  <c r="I34" i="6"/>
  <c r="K36" i="6"/>
  <c r="I36" i="6"/>
  <c r="K37" i="6"/>
  <c r="I37" i="6"/>
  <c r="K38" i="6"/>
  <c r="I38" i="6"/>
  <c r="K41" i="6"/>
  <c r="I41" i="6"/>
  <c r="K43" i="6"/>
  <c r="I43" i="6"/>
  <c r="K44" i="6"/>
  <c r="I44" i="6"/>
  <c r="K46" i="6"/>
  <c r="I46" i="6"/>
  <c r="K49" i="6"/>
  <c r="I49" i="6"/>
  <c r="K50" i="6"/>
  <c r="I50" i="6"/>
  <c r="A82" i="5"/>
  <c r="F64" i="5"/>
  <c r="A84" i="5"/>
  <c r="D5" i="5"/>
  <c r="C4" i="5"/>
  <c r="G65" i="5"/>
  <c r="G63" i="5"/>
  <c r="G61" i="5"/>
  <c r="G59" i="5"/>
  <c r="G58" i="5"/>
  <c r="G64" i="5"/>
  <c r="G62" i="5"/>
  <c r="G60" i="5"/>
  <c r="D57" i="5"/>
  <c r="C56" i="5"/>
  <c r="F58" i="5"/>
  <c r="F59" i="5"/>
  <c r="F61" i="5"/>
  <c r="F63" i="5"/>
  <c r="F65" i="5"/>
  <c r="F60" i="5"/>
  <c r="F62" i="5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D61" i="5" l="1"/>
  <c r="C64" i="5"/>
  <c r="A86" i="7"/>
  <c r="D59" i="5"/>
  <c r="G64" i="6"/>
  <c r="D60" i="5"/>
  <c r="D62" i="5"/>
  <c r="G86" i="5"/>
  <c r="I60" i="5"/>
  <c r="E65" i="5"/>
  <c r="I65" i="6"/>
  <c r="F64" i="6"/>
  <c r="F86" i="5"/>
  <c r="I64" i="5"/>
  <c r="E61" i="5"/>
  <c r="C60" i="5"/>
  <c r="C60" i="6"/>
  <c r="C64" i="6"/>
  <c r="F61" i="6"/>
  <c r="I62" i="5"/>
  <c r="G59" i="6"/>
  <c r="E63" i="5"/>
  <c r="G61" i="6"/>
  <c r="E62" i="5"/>
  <c r="C63" i="5"/>
  <c r="I61" i="6"/>
  <c r="E64" i="5"/>
  <c r="I61" i="5"/>
  <c r="I65" i="5"/>
  <c r="C61" i="5"/>
  <c r="C65" i="5"/>
  <c r="F59" i="6"/>
  <c r="G62" i="6"/>
  <c r="G65" i="6"/>
  <c r="E58" i="5"/>
  <c r="D63" i="5"/>
  <c r="D64" i="5"/>
  <c r="C62" i="5"/>
  <c r="C58" i="5"/>
  <c r="F63" i="6"/>
  <c r="F60" i="6"/>
  <c r="E60" i="5"/>
  <c r="E59" i="5"/>
  <c r="D58" i="5"/>
  <c r="I59" i="5"/>
  <c r="I63" i="5"/>
  <c r="C59" i="5"/>
  <c r="G60" i="6"/>
  <c r="E62" i="6"/>
  <c r="F62" i="6"/>
  <c r="F58" i="6"/>
  <c r="G63" i="6"/>
  <c r="D64" i="6"/>
  <c r="G58" i="6"/>
  <c r="I64" i="6"/>
  <c r="F65" i="6"/>
  <c r="E64" i="6"/>
  <c r="E58" i="6"/>
  <c r="E61" i="6"/>
  <c r="E65" i="6"/>
  <c r="I63" i="6"/>
  <c r="C62" i="6"/>
  <c r="E60" i="6"/>
  <c r="C59" i="6"/>
  <c r="C61" i="6"/>
  <c r="C63" i="6"/>
  <c r="C65" i="6"/>
  <c r="E5" i="6"/>
  <c r="D4" i="6"/>
  <c r="D59" i="6"/>
  <c r="D58" i="6"/>
  <c r="D65" i="6"/>
  <c r="D62" i="6"/>
  <c r="E59" i="6"/>
  <c r="E63" i="6"/>
  <c r="I59" i="6"/>
  <c r="E57" i="6"/>
  <c r="D56" i="6"/>
  <c r="C58" i="6"/>
  <c r="I60" i="6"/>
  <c r="I62" i="6"/>
  <c r="D63" i="6"/>
  <c r="D61" i="6"/>
  <c r="D60" i="6"/>
  <c r="E57" i="5"/>
  <c r="D56" i="5"/>
  <c r="E5" i="5"/>
  <c r="D4" i="5"/>
  <c r="M14" i="4"/>
  <c r="L14" i="4"/>
  <c r="K14" i="4"/>
  <c r="J14" i="4"/>
  <c r="A78" i="4"/>
  <c r="A79" i="4"/>
  <c r="A80" i="4"/>
  <c r="A81" i="4"/>
  <c r="A71" i="4"/>
  <c r="A72" i="4"/>
  <c r="A73" i="4"/>
  <c r="A74" i="4"/>
  <c r="A75" i="4"/>
  <c r="A76" i="4"/>
  <c r="A70" i="4"/>
  <c r="A68" i="4"/>
  <c r="A67" i="4"/>
  <c r="A91" i="4"/>
  <c r="A87" i="4"/>
  <c r="A88" i="4"/>
  <c r="A65" i="5" l="1"/>
  <c r="A62" i="5"/>
  <c r="A63" i="5"/>
  <c r="A64" i="5"/>
  <c r="A61" i="5"/>
  <c r="A60" i="5"/>
  <c r="A64" i="6"/>
  <c r="A59" i="5"/>
  <c r="A58" i="5"/>
  <c r="D86" i="5"/>
  <c r="D86" i="6"/>
  <c r="F86" i="6"/>
  <c r="C86" i="5"/>
  <c r="E86" i="5"/>
  <c r="E86" i="6"/>
  <c r="G86" i="6"/>
  <c r="A60" i="6"/>
  <c r="C86" i="6"/>
  <c r="A58" i="6"/>
  <c r="F57" i="6"/>
  <c r="E56" i="6"/>
  <c r="F5" i="6"/>
  <c r="E4" i="6"/>
  <c r="A63" i="6"/>
  <c r="A59" i="6"/>
  <c r="A62" i="6"/>
  <c r="A65" i="6"/>
  <c r="A61" i="6"/>
  <c r="F5" i="5"/>
  <c r="E4" i="5"/>
  <c r="F57" i="5"/>
  <c r="E56" i="5"/>
  <c r="I14" i="4"/>
  <c r="A86" i="5" l="1"/>
  <c r="G5" i="6"/>
  <c r="G4" i="6" s="1"/>
  <c r="F4" i="6"/>
  <c r="G57" i="6"/>
  <c r="G56" i="6" s="1"/>
  <c r="F56" i="6"/>
  <c r="A86" i="6"/>
  <c r="G57" i="5"/>
  <c r="G56" i="5" s="1"/>
  <c r="F56" i="5"/>
  <c r="F4" i="5"/>
  <c r="G5" i="5"/>
  <c r="G4" i="5" s="1"/>
  <c r="G84" i="4"/>
  <c r="F84" i="4"/>
  <c r="E84" i="4"/>
  <c r="D84" i="4"/>
  <c r="C84" i="4"/>
  <c r="G82" i="4"/>
  <c r="F82" i="4"/>
  <c r="E82" i="4"/>
  <c r="D82" i="4"/>
  <c r="C57" i="4"/>
  <c r="E90" i="4" s="1"/>
  <c r="M52" i="4"/>
  <c r="L52" i="4"/>
  <c r="K52" i="4"/>
  <c r="J52" i="4"/>
  <c r="I52" i="4"/>
  <c r="B52" i="4"/>
  <c r="M51" i="4"/>
  <c r="L51" i="4"/>
  <c r="K51" i="4"/>
  <c r="J51" i="4"/>
  <c r="I51" i="4"/>
  <c r="M50" i="4"/>
  <c r="L50" i="4"/>
  <c r="K50" i="4"/>
  <c r="J50" i="4"/>
  <c r="I50" i="4"/>
  <c r="M49" i="4"/>
  <c r="L49" i="4"/>
  <c r="K49" i="4"/>
  <c r="J49" i="4"/>
  <c r="I49" i="4"/>
  <c r="M48" i="4"/>
  <c r="L48" i="4"/>
  <c r="K48" i="4"/>
  <c r="J48" i="4"/>
  <c r="I48" i="4"/>
  <c r="M47" i="4"/>
  <c r="L47" i="4"/>
  <c r="K47" i="4"/>
  <c r="J47" i="4"/>
  <c r="I47" i="4"/>
  <c r="M46" i="4"/>
  <c r="L46" i="4"/>
  <c r="K46" i="4"/>
  <c r="J46" i="4"/>
  <c r="I46" i="4"/>
  <c r="M45" i="4"/>
  <c r="L45" i="4"/>
  <c r="K45" i="4"/>
  <c r="J45" i="4"/>
  <c r="I45" i="4"/>
  <c r="M44" i="4"/>
  <c r="L44" i="4"/>
  <c r="K44" i="4"/>
  <c r="J44" i="4"/>
  <c r="I44" i="4"/>
  <c r="M43" i="4"/>
  <c r="L43" i="4"/>
  <c r="K43" i="4"/>
  <c r="J43" i="4"/>
  <c r="I43" i="4"/>
  <c r="M42" i="4"/>
  <c r="L42" i="4"/>
  <c r="K42" i="4"/>
  <c r="J42" i="4"/>
  <c r="I42" i="4"/>
  <c r="M41" i="4"/>
  <c r="L41" i="4"/>
  <c r="K41" i="4"/>
  <c r="J41" i="4"/>
  <c r="I41" i="4"/>
  <c r="M40" i="4"/>
  <c r="L40" i="4"/>
  <c r="K40" i="4"/>
  <c r="J40" i="4"/>
  <c r="I40" i="4"/>
  <c r="M39" i="4"/>
  <c r="L39" i="4"/>
  <c r="K39" i="4"/>
  <c r="J39" i="4"/>
  <c r="I39" i="4"/>
  <c r="M38" i="4"/>
  <c r="L38" i="4"/>
  <c r="K38" i="4"/>
  <c r="J38" i="4"/>
  <c r="I38" i="4"/>
  <c r="M37" i="4"/>
  <c r="L37" i="4"/>
  <c r="K37" i="4"/>
  <c r="J37" i="4"/>
  <c r="I37" i="4"/>
  <c r="M36" i="4"/>
  <c r="L36" i="4"/>
  <c r="K36" i="4"/>
  <c r="J36" i="4"/>
  <c r="I36" i="4"/>
  <c r="M35" i="4"/>
  <c r="L35" i="4"/>
  <c r="K35" i="4"/>
  <c r="J35" i="4"/>
  <c r="I35" i="4"/>
  <c r="M34" i="4"/>
  <c r="L34" i="4"/>
  <c r="K34" i="4"/>
  <c r="J34" i="4"/>
  <c r="I34" i="4"/>
  <c r="M33" i="4"/>
  <c r="L33" i="4"/>
  <c r="K33" i="4"/>
  <c r="J33" i="4"/>
  <c r="I33" i="4"/>
  <c r="M32" i="4"/>
  <c r="L32" i="4"/>
  <c r="K32" i="4"/>
  <c r="J32" i="4"/>
  <c r="I32" i="4"/>
  <c r="M31" i="4"/>
  <c r="L31" i="4"/>
  <c r="K31" i="4"/>
  <c r="J31" i="4"/>
  <c r="I31" i="4"/>
  <c r="M30" i="4"/>
  <c r="L30" i="4"/>
  <c r="K30" i="4"/>
  <c r="J30" i="4"/>
  <c r="I30" i="4"/>
  <c r="M29" i="4"/>
  <c r="L29" i="4"/>
  <c r="K29" i="4"/>
  <c r="J29" i="4"/>
  <c r="I29" i="4"/>
  <c r="M28" i="4"/>
  <c r="L28" i="4"/>
  <c r="K28" i="4"/>
  <c r="J28" i="4"/>
  <c r="I28" i="4"/>
  <c r="M27" i="4"/>
  <c r="L27" i="4"/>
  <c r="K27" i="4"/>
  <c r="J27" i="4"/>
  <c r="I27" i="4"/>
  <c r="M26" i="4"/>
  <c r="L26" i="4"/>
  <c r="K26" i="4"/>
  <c r="J26" i="4"/>
  <c r="I26" i="4"/>
  <c r="M25" i="4"/>
  <c r="L25" i="4"/>
  <c r="K25" i="4"/>
  <c r="J25" i="4"/>
  <c r="I25" i="4"/>
  <c r="M24" i="4"/>
  <c r="L24" i="4"/>
  <c r="K24" i="4"/>
  <c r="J24" i="4"/>
  <c r="I24" i="4"/>
  <c r="M23" i="4"/>
  <c r="L23" i="4"/>
  <c r="K23" i="4"/>
  <c r="J23" i="4"/>
  <c r="I23" i="4"/>
  <c r="M22" i="4"/>
  <c r="L22" i="4"/>
  <c r="K22" i="4"/>
  <c r="J22" i="4"/>
  <c r="I22" i="4"/>
  <c r="M21" i="4"/>
  <c r="L21" i="4"/>
  <c r="K21" i="4"/>
  <c r="J21" i="4"/>
  <c r="I21" i="4"/>
  <c r="M20" i="4"/>
  <c r="L20" i="4"/>
  <c r="K20" i="4"/>
  <c r="J20" i="4"/>
  <c r="I20" i="4"/>
  <c r="M19" i="4"/>
  <c r="L19" i="4"/>
  <c r="K19" i="4"/>
  <c r="J19" i="4"/>
  <c r="I19" i="4"/>
  <c r="M18" i="4"/>
  <c r="L18" i="4"/>
  <c r="K18" i="4"/>
  <c r="J18" i="4"/>
  <c r="I18" i="4"/>
  <c r="M17" i="4"/>
  <c r="L17" i="4"/>
  <c r="K17" i="4"/>
  <c r="J17" i="4"/>
  <c r="I17" i="4"/>
  <c r="M16" i="4"/>
  <c r="L16" i="4"/>
  <c r="K16" i="4"/>
  <c r="J16" i="4"/>
  <c r="I16" i="4"/>
  <c r="M15" i="4"/>
  <c r="L15" i="4"/>
  <c r="K15" i="4"/>
  <c r="J15" i="4"/>
  <c r="I15" i="4"/>
  <c r="L13" i="4"/>
  <c r="K13" i="4"/>
  <c r="J13" i="4"/>
  <c r="I13" i="4"/>
  <c r="B13" i="4"/>
  <c r="M13" i="4" s="1"/>
  <c r="M12" i="4"/>
  <c r="L12" i="4"/>
  <c r="K12" i="4"/>
  <c r="J12" i="4"/>
  <c r="I12" i="4"/>
  <c r="B12" i="4"/>
  <c r="B11" i="4"/>
  <c r="J11" i="4" s="1"/>
  <c r="M10" i="4"/>
  <c r="B10" i="4"/>
  <c r="I10" i="4" s="1"/>
  <c r="B9" i="4"/>
  <c r="J9" i="4" s="1"/>
  <c r="M8" i="4"/>
  <c r="B8" i="4"/>
  <c r="I8" i="4" s="1"/>
  <c r="B7" i="4"/>
  <c r="I7" i="4" s="1"/>
  <c r="M6" i="4"/>
  <c r="B6" i="4"/>
  <c r="I6" i="4" s="1"/>
  <c r="C3" i="4"/>
  <c r="C5" i="4" s="1"/>
  <c r="L6" i="4" l="1"/>
  <c r="L7" i="4"/>
  <c r="L9" i="4"/>
  <c r="L8" i="4"/>
  <c r="L11" i="4"/>
  <c r="L10" i="4"/>
  <c r="J8" i="4"/>
  <c r="K6" i="4"/>
  <c r="K7" i="4"/>
  <c r="K8" i="4"/>
  <c r="K9" i="4"/>
  <c r="K10" i="4"/>
  <c r="K11" i="4"/>
  <c r="J10" i="4"/>
  <c r="E93" i="4"/>
  <c r="I9" i="4"/>
  <c r="M9" i="4"/>
  <c r="I11" i="4"/>
  <c r="M11" i="4"/>
  <c r="J7" i="4"/>
  <c r="J6" i="4"/>
  <c r="M7" i="4"/>
  <c r="A84" i="4"/>
  <c r="A82" i="4"/>
  <c r="D5" i="4"/>
  <c r="C4" i="4"/>
  <c r="D57" i="4"/>
  <c r="C56" i="4"/>
  <c r="C65" i="4" l="1"/>
  <c r="F61" i="4"/>
  <c r="I60" i="4"/>
  <c r="F63" i="4"/>
  <c r="F59" i="4"/>
  <c r="C60" i="4"/>
  <c r="G65" i="4"/>
  <c r="D62" i="4"/>
  <c r="E65" i="4"/>
  <c r="G62" i="4"/>
  <c r="E61" i="4"/>
  <c r="F64" i="4"/>
  <c r="I61" i="4"/>
  <c r="G58" i="4"/>
  <c r="I65" i="4"/>
  <c r="D63" i="4"/>
  <c r="F60" i="4"/>
  <c r="F58" i="4"/>
  <c r="C64" i="4"/>
  <c r="F65" i="4"/>
  <c r="F62" i="4"/>
  <c r="G63" i="4"/>
  <c r="D64" i="4"/>
  <c r="I62" i="4"/>
  <c r="D60" i="4"/>
  <c r="E58" i="4"/>
  <c r="D58" i="4"/>
  <c r="C61" i="4"/>
  <c r="E63" i="4"/>
  <c r="E59" i="4"/>
  <c r="D65" i="4"/>
  <c r="I63" i="4"/>
  <c r="D61" i="4"/>
  <c r="I59" i="4"/>
  <c r="C58" i="4"/>
  <c r="E62" i="4"/>
  <c r="G59" i="4"/>
  <c r="G64" i="4"/>
  <c r="C62" i="4"/>
  <c r="G60" i="4"/>
  <c r="E64" i="4"/>
  <c r="C63" i="4"/>
  <c r="G61" i="4"/>
  <c r="E60" i="4"/>
  <c r="C59" i="4"/>
  <c r="I64" i="4"/>
  <c r="D59" i="4"/>
  <c r="E57" i="4"/>
  <c r="D56" i="4"/>
  <c r="E5" i="4"/>
  <c r="D4" i="4"/>
  <c r="A65" i="4" l="1"/>
  <c r="C86" i="4"/>
  <c r="D86" i="4"/>
  <c r="A64" i="4"/>
  <c r="E86" i="4"/>
  <c r="A63" i="4"/>
  <c r="F86" i="4"/>
  <c r="G86" i="4"/>
  <c r="A61" i="4"/>
  <c r="A59" i="4"/>
  <c r="A62" i="4"/>
  <c r="A58" i="4"/>
  <c r="A60" i="4"/>
  <c r="F5" i="4"/>
  <c r="E4" i="4"/>
  <c r="F57" i="4"/>
  <c r="E56" i="4"/>
  <c r="A86" i="4" l="1"/>
  <c r="G57" i="4"/>
  <c r="G56" i="4" s="1"/>
  <c r="F56" i="4"/>
  <c r="G5" i="4"/>
  <c r="G4" i="4" s="1"/>
  <c r="F4" i="4"/>
</calcChain>
</file>

<file path=xl/sharedStrings.xml><?xml version="1.0" encoding="utf-8"?>
<sst xmlns="http://schemas.openxmlformats.org/spreadsheetml/2006/main" count="3425" uniqueCount="108">
  <si>
    <t>Semaine</t>
  </si>
  <si>
    <t>lundi</t>
  </si>
  <si>
    <t>vendredi</t>
  </si>
  <si>
    <t>mardi</t>
  </si>
  <si>
    <t>jeudi</t>
  </si>
  <si>
    <t>NOMS</t>
  </si>
  <si>
    <t>NORMAL</t>
  </si>
  <si>
    <t>SANS PORC</t>
  </si>
  <si>
    <t>P : Présent</t>
  </si>
  <si>
    <t>A : Absent</t>
  </si>
  <si>
    <t>AIT SAID A</t>
  </si>
  <si>
    <t>ALVES F</t>
  </si>
  <si>
    <t>AUBASPEYRAS Y</t>
  </si>
  <si>
    <t>AUDY M</t>
  </si>
  <si>
    <t>BRAUD J</t>
  </si>
  <si>
    <t>BAZETOUX V</t>
  </si>
  <si>
    <t>BOKALO E</t>
  </si>
  <si>
    <t>BRIOUAL Z</t>
  </si>
  <si>
    <t>HYPOCHOLESTEROMIANT SANS PORC</t>
  </si>
  <si>
    <t>CERISUELA S</t>
  </si>
  <si>
    <t>HYPOCALORIQUE</t>
  </si>
  <si>
    <t>CHANUT B</t>
  </si>
  <si>
    <t>HYPOCHOLESTEROMIANT</t>
  </si>
  <si>
    <t>CHATTI A</t>
  </si>
  <si>
    <t>DELZOR N</t>
  </si>
  <si>
    <t>HYPO URICEMIANT</t>
  </si>
  <si>
    <t xml:space="preserve">DEMICHEL A </t>
  </si>
  <si>
    <t>DENIS P</t>
  </si>
  <si>
    <t>GAUTHIER JF</t>
  </si>
  <si>
    <t>GAUTIER Y</t>
  </si>
  <si>
    <t>GOURDON F</t>
  </si>
  <si>
    <t>GORDOGA K</t>
  </si>
  <si>
    <t>GRAVIERE JP</t>
  </si>
  <si>
    <t>JULLIOT Y</t>
  </si>
  <si>
    <t>LARBRE JM</t>
  </si>
  <si>
    <t>LAPLACE F</t>
  </si>
  <si>
    <t>LARA C</t>
  </si>
  <si>
    <t>LAURENT N</t>
  </si>
  <si>
    <t>LEBON Y</t>
  </si>
  <si>
    <t>LECAM A</t>
  </si>
  <si>
    <t>LEHON JL</t>
  </si>
  <si>
    <t>MALERGUE MC</t>
  </si>
  <si>
    <t>MASSIAS JM</t>
  </si>
  <si>
    <t>MAURY E</t>
  </si>
  <si>
    <t>MICHELOU S</t>
  </si>
  <si>
    <t>ORLIANGE O</t>
  </si>
  <si>
    <t>PELISSIER J</t>
  </si>
  <si>
    <t>PHIALIP Ch</t>
  </si>
  <si>
    <t>PIGORREAU M</t>
  </si>
  <si>
    <t>PONT D</t>
  </si>
  <si>
    <t>HYPOCHOLESTEROMIANT &amp; HYPOCALORIQUE</t>
  </si>
  <si>
    <t>PORTE V</t>
  </si>
  <si>
    <t>SERRE C</t>
  </si>
  <si>
    <t>SOLEILHAVOUP B</t>
  </si>
  <si>
    <t>SOURDEIX L</t>
  </si>
  <si>
    <t>TAYSSE S</t>
  </si>
  <si>
    <t>TINDILIERE M</t>
  </si>
  <si>
    <t>URSY A</t>
  </si>
  <si>
    <t>VERGNY fr</t>
  </si>
  <si>
    <t>STAGIAIRE</t>
  </si>
  <si>
    <t>ENCADREMENT</t>
  </si>
  <si>
    <t>Mr CHAVEROCHE</t>
  </si>
  <si>
    <t>Premier de l'An 2016</t>
  </si>
  <si>
    <t>Lundi de Pâques 2016</t>
  </si>
  <si>
    <t>Fête du travail 2016</t>
  </si>
  <si>
    <t>Victoire 1945 2016</t>
  </si>
  <si>
    <t>Ascension 2016</t>
  </si>
  <si>
    <t>Lundi de Pentecôte 2016</t>
  </si>
  <si>
    <t>Fête Nationale 2016</t>
  </si>
  <si>
    <t>Assomption 2016</t>
  </si>
  <si>
    <t>Toussaint 2016</t>
  </si>
  <si>
    <t>Armistice de 1918 2016</t>
  </si>
  <si>
    <t>Noël 2016</t>
  </si>
  <si>
    <t>dimanche</t>
  </si>
  <si>
    <t>Effectifs cuisine</t>
  </si>
  <si>
    <t>Repas Froid</t>
  </si>
  <si>
    <t>Encadrement</t>
  </si>
  <si>
    <t>Repas Extérieur</t>
  </si>
  <si>
    <t>Malemort / Tulle</t>
  </si>
  <si>
    <t>Mr RIMOUX</t>
  </si>
  <si>
    <t>Mr VIALLEMONTEIL</t>
  </si>
  <si>
    <t>AUTRES TICKETS</t>
  </si>
  <si>
    <t>TOTAL TICKET</t>
  </si>
  <si>
    <t>Formateurs</t>
  </si>
  <si>
    <t>Invités</t>
  </si>
  <si>
    <t>a</t>
  </si>
  <si>
    <t>FORMATEUR</t>
  </si>
  <si>
    <t>INVITE</t>
  </si>
  <si>
    <t>Mr CONTINSUZAT J.</t>
  </si>
  <si>
    <t>p</t>
  </si>
  <si>
    <t>Total effectif J-2 (repas servis)</t>
  </si>
  <si>
    <t>Total effetif J-2 (facturation)</t>
  </si>
  <si>
    <t>Mme SALOU S.</t>
  </si>
  <si>
    <t>E : Repas Ext</t>
  </si>
  <si>
    <t xml:space="preserve">Semaine : </t>
  </si>
  <si>
    <t>Total J/S</t>
  </si>
  <si>
    <t>Mr CHASSAING N.</t>
  </si>
  <si>
    <t xml:space="preserve">Mme CHEDOZAUD F. </t>
  </si>
  <si>
    <t>P</t>
  </si>
  <si>
    <t>e</t>
  </si>
  <si>
    <t>Total effectif jour</t>
  </si>
  <si>
    <t>Total effectif S+1 (commandes)</t>
  </si>
  <si>
    <t>Total effectif S+2 (commandes)</t>
  </si>
  <si>
    <t>annule remplace</t>
  </si>
  <si>
    <t xml:space="preserve"> </t>
  </si>
  <si>
    <t>A</t>
  </si>
  <si>
    <t xml:space="preserve">   </t>
  </si>
  <si>
    <t xml:space="preserve">Invités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</si>
</sst>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ddd"/>
    <numFmt numFmtId="166" formatCode="&quot;Année :&quot;\ General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CC234C"/>
      <name val="Arial"/>
      <family val="2"/>
    </font>
    <font>
      <b/>
      <sz val="9"/>
      <color rgb="FF2D2D2D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name val="Arial"/>
      <family val="2"/>
    </font>
    <font>
      <b/>
      <i/>
      <sz val="9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3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4">
    <xf numFmtId="0" fontId="0" fillId="0" borderId="0" xfId="0"/>
    <xf numFmtId="0" fontId="6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16" fontId="3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1" applyBorder="1" applyAlignment="1">
      <alignment vertical="center" wrapText="1"/>
    </xf>
    <xf numFmtId="0" fontId="11" fillId="0" borderId="17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Protection="1"/>
    <xf numFmtId="0" fontId="14" fillId="4" borderId="18" xfId="0" applyFont="1" applyFill="1" applyBorder="1" applyAlignment="1" applyProtection="1">
      <alignment vertical="center"/>
    </xf>
    <xf numFmtId="166" fontId="7" fillId="3" borderId="0" xfId="0" applyNumberFormat="1" applyFont="1" applyFill="1" applyAlignment="1" applyProtection="1">
      <alignment horizontal="center" vertical="center"/>
    </xf>
    <xf numFmtId="165" fontId="15" fillId="5" borderId="19" xfId="0" applyNumberFormat="1" applyFont="1" applyFill="1" applyBorder="1" applyAlignment="1" applyProtection="1">
      <alignment vertical="center"/>
    </xf>
    <xf numFmtId="165" fontId="0" fillId="0" borderId="0" xfId="0" applyNumberFormat="1" applyFont="1" applyAlignment="1" applyProtection="1">
      <alignment vertical="center"/>
    </xf>
    <xf numFmtId="165" fontId="0" fillId="2" borderId="11" xfId="0" applyNumberFormat="1" applyFont="1" applyFill="1" applyBorder="1" applyAlignment="1" applyProtection="1">
      <alignment horizontal="center" vertical="center"/>
    </xf>
    <xf numFmtId="165" fontId="0" fillId="2" borderId="17" xfId="0" applyNumberFormat="1" applyFont="1" applyFill="1" applyBorder="1" applyAlignment="1" applyProtection="1">
      <alignment horizontal="center" vertical="center"/>
    </xf>
    <xf numFmtId="165" fontId="0" fillId="0" borderId="0" xfId="0" applyNumberFormat="1" applyFont="1" applyProtection="1"/>
    <xf numFmtId="0" fontId="1" fillId="0" borderId="0" xfId="0" applyFont="1" applyBorder="1" applyAlignment="1" applyProtection="1">
      <alignment vertical="center"/>
    </xf>
    <xf numFmtId="0" fontId="1" fillId="0" borderId="17" xfId="0" applyFont="1" applyBorder="1" applyAlignment="1" applyProtection="1">
      <alignment vertical="center"/>
    </xf>
    <xf numFmtId="164" fontId="0" fillId="2" borderId="14" xfId="0" applyNumberFormat="1" applyFont="1" applyFill="1" applyBorder="1" applyAlignment="1" applyProtection="1">
      <alignment horizontal="center" vertical="center"/>
    </xf>
    <xf numFmtId="164" fontId="0" fillId="2" borderId="13" xfId="0" applyNumberFormat="1" applyFont="1" applyFill="1" applyBorder="1" applyAlignment="1" applyProtection="1">
      <alignment horizontal="center" vertical="center"/>
    </xf>
    <xf numFmtId="164" fontId="0" fillId="2" borderId="19" xfId="0" applyNumberFormat="1" applyFont="1" applyFill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</xf>
    <xf numFmtId="165" fontId="0" fillId="2" borderId="16" xfId="0" applyNumberFormat="1" applyFont="1" applyFill="1" applyBorder="1" applyAlignment="1" applyProtection="1">
      <alignment horizontal="center" vertical="center"/>
    </xf>
    <xf numFmtId="164" fontId="0" fillId="2" borderId="16" xfId="0" applyNumberFormat="1" applyFont="1" applyFill="1" applyBorder="1" applyAlignment="1" applyProtection="1">
      <alignment horizontal="center" vertical="center"/>
    </xf>
    <xf numFmtId="164" fontId="0" fillId="2" borderId="18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0" fillId="0" borderId="0" xfId="0" applyFont="1" applyAlignment="1" applyProtection="1"/>
    <xf numFmtId="0" fontId="12" fillId="0" borderId="2" xfId="0" applyFont="1" applyFill="1" applyBorder="1" applyAlignment="1" applyProtection="1">
      <alignment horizontal="center" vertical="center" wrapText="1"/>
    </xf>
    <xf numFmtId="0" fontId="12" fillId="0" borderId="7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center" vertical="center"/>
    </xf>
    <xf numFmtId="0" fontId="0" fillId="0" borderId="0" xfId="0" applyFont="1" applyBorder="1" applyProtection="1"/>
    <xf numFmtId="0" fontId="1" fillId="2" borderId="0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 wrapText="1"/>
    </xf>
    <xf numFmtId="0" fontId="16" fillId="0" borderId="23" xfId="0" applyFont="1" applyFill="1" applyBorder="1" applyAlignment="1" applyProtection="1">
      <alignment horizontal="center" vertical="center" wrapText="1"/>
    </xf>
    <xf numFmtId="0" fontId="0" fillId="0" borderId="24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14" fillId="6" borderId="5" xfId="0" applyFont="1" applyFill="1" applyBorder="1" applyAlignment="1" applyProtection="1">
      <alignment horizontal="center"/>
    </xf>
    <xf numFmtId="0" fontId="15" fillId="6" borderId="7" xfId="0" applyFont="1" applyFill="1" applyBorder="1" applyAlignment="1" applyProtection="1">
      <alignment horizontal="center"/>
    </xf>
    <xf numFmtId="0" fontId="13" fillId="0" borderId="23" xfId="0" applyFont="1" applyBorder="1" applyAlignment="1" applyProtection="1">
      <alignment horizontal="center"/>
    </xf>
    <xf numFmtId="0" fontId="0" fillId="0" borderId="23" xfId="0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8" fillId="2" borderId="0" xfId="0" applyFont="1" applyFill="1" applyAlignment="1" applyProtection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14" fillId="6" borderId="23" xfId="0" applyFont="1" applyFill="1" applyBorder="1" applyAlignment="1">
      <alignment horizontal="center"/>
    </xf>
    <xf numFmtId="0" fontId="14" fillId="6" borderId="24" xfId="0" applyFont="1" applyFill="1" applyBorder="1" applyAlignment="1">
      <alignment horizontal="center"/>
    </xf>
    <xf numFmtId="0" fontId="17" fillId="6" borderId="28" xfId="0" applyFont="1" applyFill="1" applyBorder="1" applyAlignment="1">
      <alignment horizontal="center"/>
    </xf>
    <xf numFmtId="0" fontId="17" fillId="6" borderId="3" xfId="0" applyFont="1" applyFill="1" applyBorder="1" applyAlignment="1">
      <alignment horizontal="center"/>
    </xf>
    <xf numFmtId="0" fontId="18" fillId="0" borderId="3" xfId="0" applyFont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9" fillId="0" borderId="0" xfId="0" applyFont="1" applyAlignment="1" applyProtection="1">
      <alignment vertical="center"/>
    </xf>
    <xf numFmtId="0" fontId="1" fillId="2" borderId="0" xfId="0" applyFont="1" applyFill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center"/>
    </xf>
    <xf numFmtId="14" fontId="0" fillId="0" borderId="0" xfId="0" applyNumberFormat="1" applyFont="1" applyAlignment="1" applyProtection="1">
      <alignment horizontal="center" vertical="center"/>
    </xf>
    <xf numFmtId="0" fontId="0" fillId="0" borderId="29" xfId="0" applyFont="1" applyBorder="1" applyAlignment="1" applyProtection="1">
      <alignment horizontal="center" vertical="center"/>
    </xf>
    <xf numFmtId="0" fontId="0" fillId="0" borderId="30" xfId="0" applyFont="1" applyBorder="1" applyAlignment="1" applyProtection="1">
      <alignment horizontal="center" vertical="center"/>
    </xf>
    <xf numFmtId="0" fontId="0" fillId="0" borderId="31" xfId="0" applyFont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0" fillId="8" borderId="20" xfId="0" applyFont="1" applyFill="1" applyBorder="1" applyAlignment="1" applyProtection="1">
      <alignment vertical="center"/>
    </xf>
    <xf numFmtId="0" fontId="0" fillId="4" borderId="20" xfId="0" applyFont="1" applyFill="1" applyBorder="1" applyAlignment="1" applyProtection="1">
      <alignment vertical="center"/>
    </xf>
    <xf numFmtId="0" fontId="21" fillId="8" borderId="20" xfId="0" applyFont="1" applyFill="1" applyBorder="1" applyAlignment="1" applyProtection="1">
      <alignment vertical="center"/>
    </xf>
    <xf numFmtId="0" fontId="21" fillId="4" borderId="20" xfId="0" applyFont="1" applyFill="1" applyBorder="1" applyAlignment="1" applyProtection="1">
      <alignment vertical="center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0" fillId="0" borderId="25" xfId="0" applyBorder="1" applyAlignment="1">
      <alignment horizontal="center"/>
    </xf>
    <xf numFmtId="0" fontId="18" fillId="0" borderId="4" xfId="0" applyFont="1" applyBorder="1" applyAlignment="1" applyProtection="1">
      <alignment horizontal="center" vertical="center"/>
    </xf>
    <xf numFmtId="0" fontId="14" fillId="6" borderId="25" xfId="0" applyFont="1" applyFill="1" applyBorder="1" applyAlignment="1">
      <alignment horizontal="center"/>
    </xf>
    <xf numFmtId="0" fontId="17" fillId="6" borderId="32" xfId="0" applyFont="1" applyFill="1" applyBorder="1" applyAlignment="1">
      <alignment horizontal="center"/>
    </xf>
    <xf numFmtId="0" fontId="17" fillId="6" borderId="24" xfId="0" applyFont="1" applyFill="1" applyBorder="1" applyAlignment="1">
      <alignment horizontal="center"/>
    </xf>
    <xf numFmtId="0" fontId="17" fillId="6" borderId="25" xfId="0" applyFont="1" applyFill="1" applyBorder="1" applyAlignment="1">
      <alignment horizontal="center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0" fillId="0" borderId="0" xfId="0" applyBorder="1" applyAlignment="1">
      <alignment horizontal="left" vertical="center"/>
    </xf>
    <xf numFmtId="0" fontId="0" fillId="8" borderId="29" xfId="0" applyFont="1" applyFill="1" applyBorder="1" applyAlignment="1" applyProtection="1">
      <alignment vertical="center"/>
    </xf>
    <xf numFmtId="0" fontId="0" fillId="4" borderId="29" xfId="0" applyFont="1" applyFill="1" applyBorder="1" applyAlignment="1" applyProtection="1">
      <alignment vertical="center"/>
    </xf>
    <xf numFmtId="0" fontId="21" fillId="8" borderId="29" xfId="0" applyFont="1" applyFill="1" applyBorder="1" applyAlignment="1" applyProtection="1">
      <alignment vertical="center"/>
    </xf>
    <xf numFmtId="0" fontId="21" fillId="4" borderId="29" xfId="0" applyFont="1" applyFill="1" applyBorder="1" applyAlignment="1" applyProtection="1">
      <alignment vertical="center"/>
    </xf>
    <xf numFmtId="0" fontId="0" fillId="0" borderId="29" xfId="0" applyFont="1" applyBorder="1" applyAlignment="1" applyProtection="1">
      <alignment vertical="center"/>
    </xf>
    <xf numFmtId="0" fontId="0" fillId="0" borderId="33" xfId="0" applyFont="1" applyBorder="1" applyAlignment="1" applyProtection="1">
      <alignment vertical="center"/>
    </xf>
    <xf numFmtId="164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" fillId="7" borderId="22" xfId="0" applyFont="1" applyFill="1" applyBorder="1" applyAlignment="1" applyProtection="1">
      <alignment horizontal="right"/>
    </xf>
    <xf numFmtId="0" fontId="1" fillId="7" borderId="26" xfId="0" applyFont="1" applyFill="1" applyBorder="1" applyAlignment="1" applyProtection="1">
      <alignment horizontal="right"/>
    </xf>
    <xf numFmtId="164" fontId="1" fillId="7" borderId="26" xfId="0" applyNumberFormat="1" applyFont="1" applyFill="1" applyBorder="1" applyAlignment="1" applyProtection="1">
      <alignment horizontal="left"/>
    </xf>
    <xf numFmtId="0" fontId="1" fillId="7" borderId="26" xfId="0" applyFont="1" applyFill="1" applyBorder="1" applyAlignment="1" applyProtection="1">
      <alignment horizontal="left"/>
    </xf>
    <xf numFmtId="0" fontId="1" fillId="7" borderId="27" xfId="0" applyFont="1" applyFill="1" applyBorder="1" applyAlignment="1" applyProtection="1">
      <alignment horizontal="left"/>
    </xf>
    <xf numFmtId="0" fontId="1" fillId="7" borderId="13" xfId="0" applyFont="1" applyFill="1" applyBorder="1" applyAlignment="1" applyProtection="1">
      <alignment horizontal="center" vertical="center"/>
    </xf>
    <xf numFmtId="0" fontId="1" fillId="7" borderId="14" xfId="0" applyFont="1" applyFill="1" applyBorder="1" applyAlignment="1" applyProtection="1">
      <alignment horizontal="center" vertical="center"/>
    </xf>
    <xf numFmtId="0" fontId="1" fillId="7" borderId="15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" fillId="7" borderId="11" xfId="0" applyFont="1" applyFill="1" applyBorder="1" applyAlignment="1" applyProtection="1">
      <alignment horizontal="center" vertical="center"/>
    </xf>
    <xf numFmtId="0" fontId="1" fillId="7" borderId="10" xfId="0" applyFont="1" applyFill="1" applyBorder="1" applyAlignment="1" applyProtection="1">
      <alignment horizontal="center" vertical="center"/>
    </xf>
    <xf numFmtId="0" fontId="1" fillId="7" borderId="12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78"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lendrier-365.fr/jours-feries/assomption.html" TargetMode="External"/><Relationship Id="rId3" Type="http://schemas.openxmlformats.org/officeDocument/2006/relationships/hyperlink" Target="http://www.calendrier-365.fr/jours-feries/f%C3%AAte-du-travail.html" TargetMode="External"/><Relationship Id="rId7" Type="http://schemas.openxmlformats.org/officeDocument/2006/relationships/hyperlink" Target="http://www.calendrier-365.fr/jours-feries/f%C3%AAte-nationale.html" TargetMode="External"/><Relationship Id="rId2" Type="http://schemas.openxmlformats.org/officeDocument/2006/relationships/hyperlink" Target="http://www.calendrier-365.fr/jours-feries/lundi-de-p%C3%A2ques.html" TargetMode="External"/><Relationship Id="rId1" Type="http://schemas.openxmlformats.org/officeDocument/2006/relationships/hyperlink" Target="http://www.calendrier-365.fr/jours-feries/premier-de-l%27an.html" TargetMode="External"/><Relationship Id="rId6" Type="http://schemas.openxmlformats.org/officeDocument/2006/relationships/hyperlink" Target="http://www.calendrier-365.fr/jours-feries/lundi-de-pentec%C3%B4te.html" TargetMode="External"/><Relationship Id="rId11" Type="http://schemas.openxmlformats.org/officeDocument/2006/relationships/hyperlink" Target="http://www.calendrier-365.fr/jours-feries/no%C3%ABl.html" TargetMode="External"/><Relationship Id="rId5" Type="http://schemas.openxmlformats.org/officeDocument/2006/relationships/hyperlink" Target="http://www.calendrier-365.fr/jours-feries/ascension.html" TargetMode="External"/><Relationship Id="rId10" Type="http://schemas.openxmlformats.org/officeDocument/2006/relationships/hyperlink" Target="http://www.calendrier-365.fr/jours-feries/armistice-de-1918.html" TargetMode="External"/><Relationship Id="rId4" Type="http://schemas.openxmlformats.org/officeDocument/2006/relationships/hyperlink" Target="http://www.calendrier-365.fr/jours-feries/victoire-1945.html" TargetMode="External"/><Relationship Id="rId9" Type="http://schemas.openxmlformats.org/officeDocument/2006/relationships/hyperlink" Target="http://www.calendrier-365.fr/jours-feries/toussaint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2"/>
  <sheetViews>
    <sheetView workbookViewId="0">
      <selection activeCell="D2" sqref="D2"/>
    </sheetView>
  </sheetViews>
  <sheetFormatPr baseColWidth="10" defaultRowHeight="15" x14ac:dyDescent="0.25"/>
  <cols>
    <col min="4" max="4" width="26.42578125" customWidth="1"/>
  </cols>
  <sheetData>
    <row r="2" spans="2:4" ht="21" customHeight="1" x14ac:dyDescent="0.25">
      <c r="B2" s="9">
        <v>42370</v>
      </c>
      <c r="C2" s="10" t="s">
        <v>2</v>
      </c>
      <c r="D2" s="11" t="s">
        <v>62</v>
      </c>
    </row>
    <row r="3" spans="2:4" ht="21" customHeight="1" x14ac:dyDescent="0.25">
      <c r="B3" s="9">
        <v>42457</v>
      </c>
      <c r="C3" s="10" t="s">
        <v>1</v>
      </c>
      <c r="D3" s="11" t="s">
        <v>63</v>
      </c>
    </row>
    <row r="4" spans="2:4" ht="21" customHeight="1" x14ac:dyDescent="0.25">
      <c r="B4" s="9">
        <v>42491</v>
      </c>
      <c r="C4" s="10" t="s">
        <v>73</v>
      </c>
      <c r="D4" s="11" t="s">
        <v>64</v>
      </c>
    </row>
    <row r="5" spans="2:4" ht="21" customHeight="1" x14ac:dyDescent="0.25">
      <c r="B5" s="9">
        <v>42498</v>
      </c>
      <c r="C5" s="10" t="s">
        <v>73</v>
      </c>
      <c r="D5" s="11" t="s">
        <v>65</v>
      </c>
    </row>
    <row r="6" spans="2:4" ht="21" customHeight="1" x14ac:dyDescent="0.25">
      <c r="B6" s="9">
        <v>42495</v>
      </c>
      <c r="C6" s="10" t="s">
        <v>4</v>
      </c>
      <c r="D6" s="11" t="s">
        <v>66</v>
      </c>
    </row>
    <row r="7" spans="2:4" ht="21" customHeight="1" x14ac:dyDescent="0.25">
      <c r="B7" s="9">
        <v>42506</v>
      </c>
      <c r="C7" s="10" t="s">
        <v>1</v>
      </c>
      <c r="D7" s="11" t="s">
        <v>67</v>
      </c>
    </row>
    <row r="8" spans="2:4" ht="21" customHeight="1" x14ac:dyDescent="0.25">
      <c r="B8" s="9">
        <v>42565</v>
      </c>
      <c r="C8" s="10" t="s">
        <v>4</v>
      </c>
      <c r="D8" s="11" t="s">
        <v>68</v>
      </c>
    </row>
    <row r="9" spans="2:4" ht="21" customHeight="1" x14ac:dyDescent="0.25">
      <c r="B9" s="9">
        <v>42597</v>
      </c>
      <c r="C9" s="10" t="s">
        <v>1</v>
      </c>
      <c r="D9" s="11" t="s">
        <v>69</v>
      </c>
    </row>
    <row r="10" spans="2:4" ht="21" customHeight="1" x14ac:dyDescent="0.25">
      <c r="B10" s="9">
        <v>42675</v>
      </c>
      <c r="C10" s="10" t="s">
        <v>3</v>
      </c>
      <c r="D10" s="11" t="s">
        <v>70</v>
      </c>
    </row>
    <row r="11" spans="2:4" ht="21" customHeight="1" x14ac:dyDescent="0.25">
      <c r="B11" s="9">
        <v>42685</v>
      </c>
      <c r="C11" s="10" t="s">
        <v>2</v>
      </c>
      <c r="D11" s="11" t="s">
        <v>71</v>
      </c>
    </row>
    <row r="12" spans="2:4" ht="21" customHeight="1" x14ac:dyDescent="0.25">
      <c r="B12" s="9">
        <v>42729</v>
      </c>
      <c r="C12" s="10" t="s">
        <v>73</v>
      </c>
      <c r="D12" s="11" t="s">
        <v>72</v>
      </c>
    </row>
  </sheetData>
  <hyperlinks>
    <hyperlink ref="D2" r:id="rId1" tooltip="Premier de l'An 2014" display="http://www.calendrier-365.fr/jours-feries/premier-de-l%27an.html"/>
    <hyperlink ref="D3" r:id="rId2" tooltip="Lundi de Pâques 2014" display="http://www.calendrier-365.fr/jours-feries/lundi-de-p%C3%A2ques.html"/>
    <hyperlink ref="D4" r:id="rId3" tooltip="Fête du travail 2014" display="http://www.calendrier-365.fr/jours-feries/f%C3%AAte-du-travail.html"/>
    <hyperlink ref="D5" r:id="rId4" tooltip="Victoire 1945 2014" display="http://www.calendrier-365.fr/jours-feries/victoire-1945.html"/>
    <hyperlink ref="D6" r:id="rId5" tooltip="Ascension 2014" display="http://www.calendrier-365.fr/jours-feries/ascension.html"/>
    <hyperlink ref="D7" r:id="rId6" tooltip="Lundi de Pentecôte 2014" display="http://www.calendrier-365.fr/jours-feries/lundi-de-pentec%C3%B4te.html"/>
    <hyperlink ref="D8" r:id="rId7" tooltip="Fête Nationale 2014" display="http://www.calendrier-365.fr/jours-feries/f%C3%AAte-nationale.html"/>
    <hyperlink ref="D9" r:id="rId8" tooltip="Assomption 2014" display="http://www.calendrier-365.fr/jours-feries/assomption.html"/>
    <hyperlink ref="D10" r:id="rId9" tooltip="Toussaint 2014" display="http://www.calendrier-365.fr/jours-feries/toussaint.html"/>
    <hyperlink ref="D11" r:id="rId10" tooltip="Armistice de 1918 2014" display="http://www.calendrier-365.fr/jours-feries/armistice-de-1918.html"/>
    <hyperlink ref="D12" r:id="rId11" tooltip="Noël 2014" display="http://www.calendrier-365.fr/jours-feries/no%C3%ABl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54"/>
  <sheetViews>
    <sheetView topLeftCell="A10" workbookViewId="0">
      <selection activeCell="B10" sqref="B10"/>
    </sheetView>
  </sheetViews>
  <sheetFormatPr baseColWidth="10" defaultRowHeight="30" customHeight="1" x14ac:dyDescent="0.25"/>
  <cols>
    <col min="1" max="1" width="23.85546875" style="4" bestFit="1" customWidth="1"/>
    <col min="2" max="2" width="25.85546875" style="5" customWidth="1"/>
    <col min="3" max="6" width="11.42578125" style="4"/>
    <col min="7" max="7" width="25.7109375" style="4" customWidth="1"/>
    <col min="8" max="16384" width="11.42578125" style="4"/>
  </cols>
  <sheetData>
    <row r="2" spans="1:7" ht="30" customHeight="1" x14ac:dyDescent="0.25">
      <c r="A2" s="2" t="s">
        <v>10</v>
      </c>
      <c r="B2" s="1" t="s">
        <v>7</v>
      </c>
    </row>
    <row r="3" spans="1:7" ht="30" customHeight="1" x14ac:dyDescent="0.25">
      <c r="A3" s="2" t="s">
        <v>11</v>
      </c>
      <c r="B3" s="1" t="s">
        <v>6</v>
      </c>
    </row>
    <row r="4" spans="1:7" ht="30" customHeight="1" x14ac:dyDescent="0.25">
      <c r="A4" s="2" t="s">
        <v>12</v>
      </c>
      <c r="B4" s="1" t="s">
        <v>6</v>
      </c>
    </row>
    <row r="5" spans="1:7" ht="30" customHeight="1" x14ac:dyDescent="0.25">
      <c r="A5" s="2" t="s">
        <v>13</v>
      </c>
      <c r="B5" s="1" t="s">
        <v>6</v>
      </c>
    </row>
    <row r="6" spans="1:7" ht="30" customHeight="1" x14ac:dyDescent="0.25">
      <c r="A6" s="2" t="s">
        <v>14</v>
      </c>
      <c r="B6" s="1" t="s">
        <v>6</v>
      </c>
    </row>
    <row r="7" spans="1:7" ht="30" customHeight="1" x14ac:dyDescent="0.25">
      <c r="A7" s="2" t="s">
        <v>15</v>
      </c>
      <c r="B7" s="1" t="s">
        <v>6</v>
      </c>
    </row>
    <row r="8" spans="1:7" ht="30" customHeight="1" x14ac:dyDescent="0.25">
      <c r="A8" s="2" t="s">
        <v>16</v>
      </c>
      <c r="B8" s="1" t="s">
        <v>6</v>
      </c>
      <c r="G8" s="67"/>
    </row>
    <row r="9" spans="1:7" ht="30" customHeight="1" x14ac:dyDescent="0.25">
      <c r="A9" s="2" t="s">
        <v>17</v>
      </c>
      <c r="B9" s="1" t="s">
        <v>18</v>
      </c>
      <c r="G9" s="67"/>
    </row>
    <row r="10" spans="1:7" ht="30" customHeight="1" x14ac:dyDescent="0.25">
      <c r="A10" s="2" t="s">
        <v>19</v>
      </c>
      <c r="B10" s="1" t="s">
        <v>20</v>
      </c>
      <c r="G10" s="67"/>
    </row>
    <row r="11" spans="1:7" ht="30" customHeight="1" x14ac:dyDescent="0.25">
      <c r="A11" s="2" t="s">
        <v>21</v>
      </c>
      <c r="B11" s="1" t="s">
        <v>22</v>
      </c>
      <c r="G11" s="67"/>
    </row>
    <row r="12" spans="1:7" ht="30" customHeight="1" x14ac:dyDescent="0.25">
      <c r="A12" s="2" t="s">
        <v>23</v>
      </c>
      <c r="B12" s="1" t="s">
        <v>7</v>
      </c>
      <c r="G12" s="67"/>
    </row>
    <row r="13" spans="1:7" ht="30" customHeight="1" x14ac:dyDescent="0.25">
      <c r="A13" s="2" t="s">
        <v>24</v>
      </c>
      <c r="B13" s="1" t="s">
        <v>25</v>
      </c>
      <c r="G13" s="67"/>
    </row>
    <row r="14" spans="1:7" ht="30" customHeight="1" x14ac:dyDescent="0.25">
      <c r="A14" s="2" t="s">
        <v>26</v>
      </c>
      <c r="B14" s="1" t="s">
        <v>6</v>
      </c>
      <c r="G14" s="67"/>
    </row>
    <row r="15" spans="1:7" ht="30" customHeight="1" x14ac:dyDescent="0.25">
      <c r="A15" s="2" t="s">
        <v>27</v>
      </c>
      <c r="B15" s="1" t="s">
        <v>6</v>
      </c>
    </row>
    <row r="16" spans="1:7" ht="30" customHeight="1" x14ac:dyDescent="0.25">
      <c r="A16" s="2" t="s">
        <v>28</v>
      </c>
      <c r="B16" s="1" t="s">
        <v>6</v>
      </c>
    </row>
    <row r="17" spans="1:2" ht="30" customHeight="1" x14ac:dyDescent="0.25">
      <c r="A17" s="2" t="s">
        <v>29</v>
      </c>
      <c r="B17" s="1" t="s">
        <v>6</v>
      </c>
    </row>
    <row r="18" spans="1:2" ht="30" customHeight="1" x14ac:dyDescent="0.25">
      <c r="A18" s="2" t="s">
        <v>30</v>
      </c>
      <c r="B18" s="1" t="s">
        <v>6</v>
      </c>
    </row>
    <row r="19" spans="1:2" ht="30" customHeight="1" x14ac:dyDescent="0.25">
      <c r="A19" s="2" t="s">
        <v>31</v>
      </c>
      <c r="B19" s="1" t="s">
        <v>7</v>
      </c>
    </row>
    <row r="20" spans="1:2" ht="30" customHeight="1" x14ac:dyDescent="0.25">
      <c r="A20" s="2" t="s">
        <v>32</v>
      </c>
      <c r="B20" s="1" t="s">
        <v>6</v>
      </c>
    </row>
    <row r="21" spans="1:2" ht="30" customHeight="1" x14ac:dyDescent="0.25">
      <c r="A21" s="2" t="s">
        <v>33</v>
      </c>
      <c r="B21" s="1" t="s">
        <v>6</v>
      </c>
    </row>
    <row r="22" spans="1:2" ht="30" customHeight="1" x14ac:dyDescent="0.25">
      <c r="A22" s="2" t="s">
        <v>34</v>
      </c>
      <c r="B22" s="1" t="s">
        <v>6</v>
      </c>
    </row>
    <row r="23" spans="1:2" ht="30" customHeight="1" x14ac:dyDescent="0.25">
      <c r="A23" s="2" t="s">
        <v>35</v>
      </c>
      <c r="B23" s="1" t="s">
        <v>6</v>
      </c>
    </row>
    <row r="24" spans="1:2" ht="30" customHeight="1" x14ac:dyDescent="0.25">
      <c r="A24" s="2" t="s">
        <v>36</v>
      </c>
      <c r="B24" s="1" t="s">
        <v>20</v>
      </c>
    </row>
    <row r="25" spans="1:2" ht="30" customHeight="1" x14ac:dyDescent="0.25">
      <c r="A25" s="2" t="s">
        <v>37</v>
      </c>
      <c r="B25" s="1" t="s">
        <v>6</v>
      </c>
    </row>
    <row r="26" spans="1:2" ht="30" customHeight="1" x14ac:dyDescent="0.25">
      <c r="A26" s="2" t="s">
        <v>38</v>
      </c>
      <c r="B26" s="1" t="s">
        <v>6</v>
      </c>
    </row>
    <row r="27" spans="1:2" ht="30" customHeight="1" x14ac:dyDescent="0.25">
      <c r="A27" s="2" t="s">
        <v>39</v>
      </c>
      <c r="B27" s="1" t="s">
        <v>6</v>
      </c>
    </row>
    <row r="28" spans="1:2" ht="30" customHeight="1" x14ac:dyDescent="0.25">
      <c r="A28" s="2" t="s">
        <v>40</v>
      </c>
      <c r="B28" s="1" t="s">
        <v>6</v>
      </c>
    </row>
    <row r="29" spans="1:2" ht="30" customHeight="1" x14ac:dyDescent="0.25">
      <c r="A29" s="2" t="s">
        <v>41</v>
      </c>
      <c r="B29" s="1" t="s">
        <v>20</v>
      </c>
    </row>
    <row r="30" spans="1:2" ht="30" customHeight="1" x14ac:dyDescent="0.25">
      <c r="A30" s="2" t="s">
        <v>42</v>
      </c>
      <c r="B30" s="1" t="s">
        <v>6</v>
      </c>
    </row>
    <row r="31" spans="1:2" ht="30" customHeight="1" x14ac:dyDescent="0.25">
      <c r="A31" s="2" t="s">
        <v>43</v>
      </c>
      <c r="B31" s="1" t="s">
        <v>6</v>
      </c>
    </row>
    <row r="32" spans="1:2" ht="30" customHeight="1" x14ac:dyDescent="0.25">
      <c r="A32" s="2" t="s">
        <v>44</v>
      </c>
      <c r="B32" s="1" t="s">
        <v>6</v>
      </c>
    </row>
    <row r="33" spans="1:7" ht="30" customHeight="1" x14ac:dyDescent="0.25">
      <c r="A33" s="2" t="s">
        <v>45</v>
      </c>
      <c r="B33" s="1" t="s">
        <v>6</v>
      </c>
    </row>
    <row r="34" spans="1:7" ht="30" customHeight="1" x14ac:dyDescent="0.25">
      <c r="A34" s="2" t="s">
        <v>46</v>
      </c>
      <c r="B34" s="1" t="s">
        <v>6</v>
      </c>
    </row>
    <row r="35" spans="1:7" ht="30" customHeight="1" x14ac:dyDescent="0.25">
      <c r="A35" s="2" t="s">
        <v>47</v>
      </c>
      <c r="B35" s="1" t="s">
        <v>6</v>
      </c>
    </row>
    <row r="36" spans="1:7" ht="30" customHeight="1" x14ac:dyDescent="0.25">
      <c r="A36" s="2" t="s">
        <v>48</v>
      </c>
      <c r="B36" s="1" t="s">
        <v>6</v>
      </c>
    </row>
    <row r="37" spans="1:7" ht="30" customHeight="1" x14ac:dyDescent="0.25">
      <c r="A37" s="2" t="s">
        <v>49</v>
      </c>
      <c r="B37" s="1" t="s">
        <v>50</v>
      </c>
    </row>
    <row r="38" spans="1:7" ht="30" customHeight="1" x14ac:dyDescent="0.25">
      <c r="A38" s="2" t="s">
        <v>51</v>
      </c>
      <c r="B38" s="1" t="s">
        <v>6</v>
      </c>
    </row>
    <row r="39" spans="1:7" ht="30" customHeight="1" x14ac:dyDescent="0.25">
      <c r="A39" s="2" t="s">
        <v>52</v>
      </c>
      <c r="B39" s="1" t="s">
        <v>50</v>
      </c>
    </row>
    <row r="40" spans="1:7" ht="30" customHeight="1" x14ac:dyDescent="0.25">
      <c r="A40" s="2" t="s">
        <v>53</v>
      </c>
      <c r="B40" s="1" t="s">
        <v>6</v>
      </c>
    </row>
    <row r="41" spans="1:7" ht="30" customHeight="1" x14ac:dyDescent="0.25">
      <c r="A41" s="2" t="s">
        <v>54</v>
      </c>
      <c r="B41" s="1" t="s">
        <v>6</v>
      </c>
    </row>
    <row r="42" spans="1:7" ht="30" customHeight="1" x14ac:dyDescent="0.25">
      <c r="A42" s="2" t="s">
        <v>55</v>
      </c>
      <c r="B42" s="1" t="s">
        <v>6</v>
      </c>
    </row>
    <row r="43" spans="1:7" ht="30" customHeight="1" x14ac:dyDescent="0.25">
      <c r="A43" s="2" t="s">
        <v>56</v>
      </c>
      <c r="B43" s="1" t="s">
        <v>6</v>
      </c>
    </row>
    <row r="44" spans="1:7" ht="30" customHeight="1" x14ac:dyDescent="0.25">
      <c r="A44" s="2" t="s">
        <v>57</v>
      </c>
      <c r="B44" s="1" t="s">
        <v>6</v>
      </c>
    </row>
    <row r="45" spans="1:7" ht="30" customHeight="1" x14ac:dyDescent="0.25">
      <c r="A45" s="3" t="s">
        <v>58</v>
      </c>
      <c r="B45" s="1" t="s">
        <v>6</v>
      </c>
    </row>
    <row r="46" spans="1:7" ht="30" customHeight="1" thickBot="1" x14ac:dyDescent="0.3">
      <c r="A46" s="3"/>
      <c r="B46" s="1"/>
    </row>
    <row r="47" spans="1:7" ht="30" customHeight="1" x14ac:dyDescent="0.25">
      <c r="A47" s="3" t="s">
        <v>59</v>
      </c>
      <c r="B47" s="1" t="s">
        <v>6</v>
      </c>
      <c r="G47" s="6" t="s">
        <v>22</v>
      </c>
    </row>
    <row r="48" spans="1:7" ht="30" customHeight="1" x14ac:dyDescent="0.25">
      <c r="A48" s="3"/>
      <c r="B48" s="1"/>
      <c r="G48" s="7" t="s">
        <v>18</v>
      </c>
    </row>
    <row r="49" spans="1:7" ht="30" customHeight="1" x14ac:dyDescent="0.25">
      <c r="A49" s="3" t="s">
        <v>86</v>
      </c>
      <c r="B49" s="1" t="s">
        <v>6</v>
      </c>
      <c r="G49" s="7" t="s">
        <v>50</v>
      </c>
    </row>
    <row r="50" spans="1:7" ht="30" customHeight="1" x14ac:dyDescent="0.25">
      <c r="A50" s="2" t="s">
        <v>87</v>
      </c>
      <c r="B50" s="1" t="s">
        <v>6</v>
      </c>
      <c r="G50" s="7" t="s">
        <v>20</v>
      </c>
    </row>
    <row r="51" spans="1:7" ht="30" customHeight="1" x14ac:dyDescent="0.25">
      <c r="A51" s="2" t="s">
        <v>60</v>
      </c>
      <c r="B51" s="1" t="s">
        <v>6</v>
      </c>
      <c r="G51" s="7" t="s">
        <v>25</v>
      </c>
    </row>
    <row r="52" spans="1:7" ht="30" customHeight="1" x14ac:dyDescent="0.25">
      <c r="A52" s="2" t="s">
        <v>61</v>
      </c>
      <c r="B52" s="1" t="s">
        <v>6</v>
      </c>
      <c r="G52" s="7" t="s">
        <v>7</v>
      </c>
    </row>
    <row r="53" spans="1:7" ht="30" customHeight="1" thickBot="1" x14ac:dyDescent="0.3">
      <c r="A53" s="2" t="s">
        <v>79</v>
      </c>
      <c r="B53" s="1" t="s">
        <v>6</v>
      </c>
      <c r="G53" s="8" t="s">
        <v>6</v>
      </c>
    </row>
    <row r="54" spans="1:7" ht="30" customHeight="1" x14ac:dyDescent="0.25">
      <c r="A54" s="2" t="s">
        <v>80</v>
      </c>
      <c r="B54" s="1" t="s">
        <v>6</v>
      </c>
      <c r="G54" s="100"/>
    </row>
  </sheetData>
  <dataValidations count="1">
    <dataValidation type="list" allowBlank="1" showInputMessage="1" showErrorMessage="1" sqref="B2:B54">
      <formula1>$G$47:$G$53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zoomScaleNormal="100" workbookViewId="0">
      <selection activeCell="G87" sqref="G87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17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42485</v>
      </c>
      <c r="D4" s="19">
        <f ca="1">D5</f>
        <v>42486</v>
      </c>
      <c r="E4" s="19">
        <f ca="1">E5</f>
        <v>42487</v>
      </c>
      <c r="F4" s="19">
        <f t="shared" ref="F4:G4" ca="1" si="0">F5</f>
        <v>42488</v>
      </c>
      <c r="G4" s="20">
        <f t="shared" ca="1" si="0"/>
        <v>42489</v>
      </c>
    </row>
    <row r="5" spans="1:13" ht="15.75" thickBot="1" x14ac:dyDescent="0.3">
      <c r="A5" s="22"/>
      <c r="B5" s="23" t="s">
        <v>5</v>
      </c>
      <c r="C5" s="24">
        <f ca="1">7*C3+DATE(B2,1,3)-WEEKDAY(DATE(B2,1,3))-5</f>
        <v>42485</v>
      </c>
      <c r="D5" s="25">
        <f ca="1">C5+1</f>
        <v>42486</v>
      </c>
      <c r="E5" s="25">
        <f ca="1">D5+1</f>
        <v>42487</v>
      </c>
      <c r="F5" s="25">
        <f ca="1">E5+1</f>
        <v>42488</v>
      </c>
      <c r="G5" s="26">
        <f ca="1">F5+1</f>
        <v>42489</v>
      </c>
    </row>
    <row r="6" spans="1:13" ht="14.1" customHeight="1" x14ac:dyDescent="0.25">
      <c r="A6" s="121"/>
      <c r="B6" s="27" t="str">
        <f>BDD!A2</f>
        <v>AIT SAID A</v>
      </c>
      <c r="C6" s="28" t="s">
        <v>89</v>
      </c>
      <c r="D6" s="29" t="s">
        <v>89</v>
      </c>
      <c r="E6" s="29" t="s">
        <v>89</v>
      </c>
      <c r="F6" s="29" t="s">
        <v>89</v>
      </c>
      <c r="G6" s="30"/>
      <c r="I6" s="14" t="str">
        <f>IF(C6="P",INDEX(BDD!$A$2:$B$52,MATCH('17'!$B6,BDD!$A$2:$A$52,0),2),"")</f>
        <v>SANS PORC</v>
      </c>
      <c r="J6" s="14" t="str">
        <f>IF(D6="P",INDEX(BDD!$A$2:$B$52,MATCH('17'!$B6,BDD!$A$2:$A$52,0),2),"")</f>
        <v>SANS PORC</v>
      </c>
      <c r="K6" s="14" t="str">
        <f>IF(E6="P",INDEX(BDD!$A$2:$B$52,MATCH('17'!$B6,BDD!$A$2:$A$52,0),2),"")</f>
        <v>SANS PORC</v>
      </c>
      <c r="L6" s="14" t="str">
        <f>IF(F6="P",INDEX(BDD!$A$2:$B$52,MATCH('17'!$B6,BDD!$A$2:$A$52,0),2),"")</f>
        <v>SANS PORC</v>
      </c>
      <c r="M6" s="14" t="str">
        <f>IF(G6="P",INDEX(BDD!$A$2:$B$52,MATCH('17'!$B6,BDD!$A$2:$A$52,0),2),"")</f>
        <v/>
      </c>
    </row>
    <row r="7" spans="1:13" ht="14.1" customHeight="1" x14ac:dyDescent="0.25">
      <c r="A7" s="121"/>
      <c r="B7" s="27" t="str">
        <f>BDD!A3</f>
        <v>ALVES F</v>
      </c>
      <c r="C7" s="78" t="s">
        <v>89</v>
      </c>
      <c r="D7" s="32" t="s">
        <v>89</v>
      </c>
      <c r="E7" s="32" t="s">
        <v>89</v>
      </c>
      <c r="F7" s="32" t="s">
        <v>89</v>
      </c>
      <c r="G7" s="79" t="s">
        <v>98</v>
      </c>
      <c r="I7" s="14" t="str">
        <f>IF(C7="P",INDEX(BDD!$A$2:$B$52,MATCH('17'!$B7,BDD!$A$2:$A$52,0),2),"")</f>
        <v>NORMAL</v>
      </c>
      <c r="J7" s="14" t="str">
        <f>IF(D7="P",INDEX(BDD!$A$2:$B$52,MATCH('17'!$B7,BDD!$A$2:$A$52,0),2),"")</f>
        <v>NORMAL</v>
      </c>
      <c r="K7" s="14" t="str">
        <f>IF(E7="P",INDEX(BDD!$A$2:$B$52,MATCH('17'!$B7,BDD!$A$2:$A$52,0),2),"")</f>
        <v>NORMAL</v>
      </c>
      <c r="L7" s="14" t="str">
        <f>IF(F7="P",INDEX(BDD!$A$2:$B$52,MATCH('17'!$B7,BDD!$A$2:$A$52,0),2),"")</f>
        <v>NORMAL</v>
      </c>
      <c r="M7" s="14" t="str">
        <f>IF(G7="P",INDEX(BDD!$A$2:$B$52,MATCH('17'!$B7,BDD!$A$2:$A$52,0),2),"")</f>
        <v>NORMAL</v>
      </c>
    </row>
    <row r="8" spans="1:13" ht="14.1" customHeight="1" x14ac:dyDescent="0.25">
      <c r="A8" s="121"/>
      <c r="B8" s="27" t="str">
        <f>BDD!A4</f>
        <v>AUBASPEYRAS Y</v>
      </c>
      <c r="C8" s="78" t="s">
        <v>89</v>
      </c>
      <c r="D8" s="32" t="s">
        <v>89</v>
      </c>
      <c r="E8" s="32" t="s">
        <v>89</v>
      </c>
      <c r="F8" s="32" t="s">
        <v>89</v>
      </c>
      <c r="G8" s="79"/>
      <c r="I8" s="14" t="str">
        <f>IF(C8="P",INDEX(BDD!$A$2:$B$52,MATCH('17'!$B8,BDD!$A$2:$A$52,0),2),"")</f>
        <v>NORMAL</v>
      </c>
      <c r="J8" s="14" t="str">
        <f>IF(D8="P",INDEX(BDD!$A$2:$B$52,MATCH('17'!$B8,BDD!$A$2:$A$52,0),2),"")</f>
        <v>NORMAL</v>
      </c>
      <c r="K8" s="14" t="str">
        <f>IF(E8="P",INDEX(BDD!$A$2:$B$52,MATCH('17'!$B8,BDD!$A$2:$A$52,0),2),"")</f>
        <v>NORMAL</v>
      </c>
      <c r="L8" s="14" t="str">
        <f>IF(F8="P",INDEX(BDD!$A$2:$B$52,MATCH('17'!$B8,BDD!$A$2:$A$52,0),2),"")</f>
        <v>NORMAL</v>
      </c>
      <c r="M8" s="14" t="str">
        <f>IF(G8="P",INDEX(BDD!$A$2:$B$52,MATCH('17'!$B8,BDD!$A$2:$A$52,0),2),"")</f>
        <v/>
      </c>
    </row>
    <row r="9" spans="1:13" ht="14.1" customHeight="1" x14ac:dyDescent="0.25">
      <c r="A9" s="121"/>
      <c r="B9" s="27" t="str">
        <f>BDD!A5</f>
        <v>AUDY M</v>
      </c>
      <c r="C9" s="78" t="s">
        <v>89</v>
      </c>
      <c r="D9" s="32" t="s">
        <v>89</v>
      </c>
      <c r="E9" s="32" t="s">
        <v>89</v>
      </c>
      <c r="F9" s="32" t="s">
        <v>89</v>
      </c>
      <c r="G9" s="79" t="s">
        <v>98</v>
      </c>
      <c r="I9" s="14" t="str">
        <f>IF(C9="P",INDEX(BDD!$A$2:$B$52,MATCH('17'!$B9,BDD!$A$2:$A$52,0),2),"")</f>
        <v>NORMAL</v>
      </c>
      <c r="J9" s="14" t="str">
        <f>IF(D9="P",INDEX(BDD!$A$2:$B$52,MATCH('17'!$B9,BDD!$A$2:$A$52,0),2),"")</f>
        <v>NORMAL</v>
      </c>
      <c r="K9" s="14" t="str">
        <f>IF(E9="P",INDEX(BDD!$A$2:$B$52,MATCH('17'!$B9,BDD!$A$2:$A$52,0),2),"")</f>
        <v>NORMAL</v>
      </c>
      <c r="L9" s="14" t="str">
        <f>IF(F9="P",INDEX(BDD!$A$2:$B$52,MATCH('17'!$B9,BDD!$A$2:$A$52,0),2),"")</f>
        <v>NORMAL</v>
      </c>
      <c r="M9" s="14" t="str">
        <f>IF(G9="P",INDEX(BDD!$A$2:$B$52,MATCH('17'!$B9,BDD!$A$2:$A$52,0),2),"")</f>
        <v>NORMAL</v>
      </c>
    </row>
    <row r="10" spans="1:13" ht="14.1" customHeight="1" x14ac:dyDescent="0.25">
      <c r="A10" s="121"/>
      <c r="B10" s="27" t="str">
        <f>BDD!A6</f>
        <v>BRAUD J</v>
      </c>
      <c r="C10" s="78" t="s">
        <v>89</v>
      </c>
      <c r="D10" s="32" t="s">
        <v>89</v>
      </c>
      <c r="E10" s="32" t="s">
        <v>89</v>
      </c>
      <c r="F10" s="32" t="s">
        <v>89</v>
      </c>
      <c r="G10" s="79"/>
      <c r="I10" s="14" t="str">
        <f>IF(C10="P",INDEX(BDD!$A$2:$B$52,MATCH('17'!$B10,BDD!$A$2:$A$52,0),2),"")</f>
        <v>NORMAL</v>
      </c>
      <c r="J10" s="14" t="str">
        <f>IF(D10="P",INDEX(BDD!$A$2:$B$52,MATCH('17'!$B10,BDD!$A$2:$A$52,0),2),"")</f>
        <v>NORMAL</v>
      </c>
      <c r="K10" s="14" t="str">
        <f>IF(E10="P",INDEX(BDD!$A$2:$B$52,MATCH('17'!$B10,BDD!$A$2:$A$52,0),2),"")</f>
        <v>NORMAL</v>
      </c>
      <c r="L10" s="14" t="str">
        <f>IF(F10="P",INDEX(BDD!$A$2:$B$52,MATCH('17'!$B10,BDD!$A$2:$A$52,0),2),"")</f>
        <v>NORMAL</v>
      </c>
      <c r="M10" s="14" t="str">
        <f>IF(G10="P",INDEX(BDD!$A$2:$B$52,MATCH('17'!$B10,BDD!$A$2:$A$52,0),2),"")</f>
        <v/>
      </c>
    </row>
    <row r="11" spans="1:13" ht="14.1" customHeight="1" x14ac:dyDescent="0.25">
      <c r="A11" s="121"/>
      <c r="B11" s="27" t="str">
        <f>BDD!A7</f>
        <v>BAZETOUX V</v>
      </c>
      <c r="C11" s="78" t="s">
        <v>89</v>
      </c>
      <c r="D11" s="32" t="s">
        <v>89</v>
      </c>
      <c r="E11" s="32" t="s">
        <v>89</v>
      </c>
      <c r="F11" s="32" t="s">
        <v>89</v>
      </c>
      <c r="G11" s="79" t="s">
        <v>98</v>
      </c>
      <c r="I11" s="14" t="str">
        <f>IF(C11="P",INDEX(BDD!$A$2:$B$52,MATCH('17'!$B11,BDD!$A$2:$A$52,0),2),"")</f>
        <v>NORMAL</v>
      </c>
      <c r="J11" s="14" t="str">
        <f>IF(D11="P",INDEX(BDD!$A$2:$B$52,MATCH('17'!$B11,BDD!$A$2:$A$52,0),2),"")</f>
        <v>NORMAL</v>
      </c>
      <c r="K11" s="14" t="str">
        <f>IF(E11="P",INDEX(BDD!$A$2:$B$52,MATCH('17'!$B11,BDD!$A$2:$A$52,0),2),"")</f>
        <v>NORMAL</v>
      </c>
      <c r="L11" s="14" t="str">
        <f>IF(F11="P",INDEX(BDD!$A$2:$B$52,MATCH('17'!$B11,BDD!$A$2:$A$52,0),2),"")</f>
        <v>NORMAL</v>
      </c>
      <c r="M11" s="14" t="str">
        <f>IF(G11="P",INDEX(BDD!$A$2:$B$52,MATCH('17'!$B11,BDD!$A$2:$A$52,0),2),"")</f>
        <v>NORMAL</v>
      </c>
    </row>
    <row r="12" spans="1:13" ht="14.1" customHeight="1" x14ac:dyDescent="0.25">
      <c r="A12" s="121"/>
      <c r="B12" s="27" t="str">
        <f>BDD!A8</f>
        <v>BOKALO E</v>
      </c>
      <c r="C12" s="78" t="s">
        <v>85</v>
      </c>
      <c r="D12" s="32" t="s">
        <v>85</v>
      </c>
      <c r="E12" s="32" t="s">
        <v>85</v>
      </c>
      <c r="F12" s="32" t="s">
        <v>85</v>
      </c>
      <c r="G12" s="80" t="s">
        <v>85</v>
      </c>
      <c r="I12" s="14" t="str">
        <f>IF(C12="P",INDEX(BDD!$A$2:$B$52,MATCH('17'!$B12,BDD!$A$2:$A$52,0),2),"")</f>
        <v/>
      </c>
      <c r="J12" s="14" t="str">
        <f>IF(D12="P",INDEX(BDD!$A$2:$B$52,MATCH('17'!$B12,BDD!$A$2:$A$52,0),2),"")</f>
        <v/>
      </c>
      <c r="K12" s="14" t="str">
        <f>IF(E12="P",INDEX(BDD!$A$2:$B$52,MATCH('17'!$B12,BDD!$A$2:$A$52,0),2),"")</f>
        <v/>
      </c>
      <c r="L12" s="14" t="str">
        <f>IF(F12="P",INDEX(BDD!$A$2:$B$52,MATCH('17'!$B12,BDD!$A$2:$A$52,0),2),"")</f>
        <v/>
      </c>
      <c r="M12" s="14" t="str">
        <f>IF(G12="P",INDEX(BDD!$A$2:$B$52,MATCH('17'!$B12,BDD!$A$2:$A$52,0),2),"")</f>
        <v/>
      </c>
    </row>
    <row r="13" spans="1:13" ht="14.1" customHeight="1" x14ac:dyDescent="0.25">
      <c r="A13" s="121"/>
      <c r="B13" s="27" t="str">
        <f>BDD!A9</f>
        <v>BRIOUAL Z</v>
      </c>
      <c r="C13" s="78" t="s">
        <v>85</v>
      </c>
      <c r="D13" s="32" t="s">
        <v>85</v>
      </c>
      <c r="E13" s="32" t="s">
        <v>85</v>
      </c>
      <c r="F13" s="32" t="s">
        <v>85</v>
      </c>
      <c r="G13" s="32" t="s">
        <v>85</v>
      </c>
      <c r="I13" s="14" t="str">
        <f>IF(C13="P",INDEX(BDD!$A$2:$B$52,MATCH('17'!$B13,BDD!$A$2:$A$52,0),2),"")</f>
        <v/>
      </c>
      <c r="J13" s="14" t="str">
        <f>IF(D13="P",INDEX(BDD!$A$2:$B$52,MATCH('17'!$B13,BDD!$A$2:$A$52,0),2),"")</f>
        <v/>
      </c>
      <c r="K13" s="14" t="str">
        <f>IF(E13="P",INDEX(BDD!$A$2:$B$52,MATCH('17'!$B13,BDD!$A$2:$A$52,0),2),"")</f>
        <v/>
      </c>
      <c r="L13" s="14" t="str">
        <f>IF(F13="P",INDEX(BDD!$A$2:$B$52,MATCH('17'!$B13,BDD!$A$2:$A$52,0),2),"")</f>
        <v/>
      </c>
      <c r="M13" s="14" t="str">
        <f>IF(G13="P",INDEX(BDD!$A$2:$B$52,MATCH('17'!$B13,BDD!$A$2:$A$52,0),2),"")</f>
        <v/>
      </c>
    </row>
    <row r="14" spans="1:13" ht="14.1" customHeight="1" x14ac:dyDescent="0.25">
      <c r="A14" s="121"/>
      <c r="B14" s="27" t="str">
        <f>BDD!A10</f>
        <v>CERISUELA S</v>
      </c>
      <c r="C14" s="78" t="s">
        <v>89</v>
      </c>
      <c r="D14" s="32" t="s">
        <v>89</v>
      </c>
      <c r="E14" s="32" t="s">
        <v>89</v>
      </c>
      <c r="F14" s="32" t="s">
        <v>89</v>
      </c>
      <c r="G14" s="79" t="s">
        <v>98</v>
      </c>
      <c r="I14" s="14" t="str">
        <f>IF(C14="P",INDEX(BDD!$A$2:$B$52,MATCH('17'!$B14,BDD!$A$2:$A$52,0),2),"")</f>
        <v>HYPOCALORIQUE</v>
      </c>
      <c r="J14" s="14" t="str">
        <f>IF(D14="P",INDEX(BDD!$A$2:$B$52,MATCH('17'!$B14,BDD!$A$2:$A$52,0),2),"")</f>
        <v>HYPOCALORIQUE</v>
      </c>
      <c r="K14" s="14" t="str">
        <f>IF(E14="P",INDEX(BDD!$A$2:$B$52,MATCH('17'!$B14,BDD!$A$2:$A$52,0),2),"")</f>
        <v>HYPOCALORIQUE</v>
      </c>
      <c r="L14" s="14" t="str">
        <f>IF(F14="P",INDEX(BDD!$A$2:$B$52,MATCH('17'!$B14,BDD!$A$2:$A$52,0),2),"")</f>
        <v>HYPOCALORIQUE</v>
      </c>
      <c r="M14" s="14" t="str">
        <f>IF(G14="P",INDEX(BDD!$A$2:$B$52,MATCH('17'!$B14,BDD!$A$2:$A$52,0),2),"")</f>
        <v>HYPOCALORIQUE</v>
      </c>
    </row>
    <row r="15" spans="1:13" ht="14.1" customHeight="1" x14ac:dyDescent="0.25">
      <c r="A15" s="121"/>
      <c r="B15" s="27" t="str">
        <f>BDD!A11</f>
        <v>CHANUT B</v>
      </c>
      <c r="C15" s="78" t="s">
        <v>89</v>
      </c>
      <c r="D15" s="32" t="s">
        <v>89</v>
      </c>
      <c r="E15" s="32" t="s">
        <v>89</v>
      </c>
      <c r="F15" s="32" t="s">
        <v>89</v>
      </c>
      <c r="G15" s="79"/>
      <c r="I15" s="14" t="str">
        <f>IF(C15="P",INDEX(BDD!$A$2:$B$52,MATCH('17'!$B15,BDD!$A$2:$A$52,0),2),"")</f>
        <v>HYPOCHOLESTEROMIANT</v>
      </c>
      <c r="J15" s="14" t="str">
        <f>IF(D15="P",INDEX(BDD!$A$2:$B$52,MATCH('17'!$B15,BDD!$A$2:$A$52,0),2),"")</f>
        <v>HYPOCHOLESTEROMIANT</v>
      </c>
      <c r="K15" s="14" t="str">
        <f>IF(E15="P",INDEX(BDD!$A$2:$B$52,MATCH('17'!$B15,BDD!$A$2:$A$52,0),2),"")</f>
        <v>HYPOCHOLESTEROMIANT</v>
      </c>
      <c r="L15" s="14" t="str">
        <f>IF(F15="P",INDEX(BDD!$A$2:$B$52,MATCH('17'!$B15,BDD!$A$2:$A$52,0),2),"")</f>
        <v>HYPOCHOLESTEROMIANT</v>
      </c>
      <c r="M15" s="14" t="str">
        <f>IF(G15="P",INDEX(BDD!$A$2:$B$52,MATCH('17'!$B15,BDD!$A$2:$A$52,0),2),"")</f>
        <v/>
      </c>
    </row>
    <row r="16" spans="1:13" ht="14.1" customHeight="1" x14ac:dyDescent="0.25">
      <c r="A16" s="121"/>
      <c r="B16" s="27" t="str">
        <f>BDD!A12</f>
        <v>CHATTI A</v>
      </c>
      <c r="C16" s="78" t="s">
        <v>89</v>
      </c>
      <c r="D16" s="32" t="s">
        <v>89</v>
      </c>
      <c r="E16" s="32" t="s">
        <v>89</v>
      </c>
      <c r="F16" s="32" t="s">
        <v>89</v>
      </c>
      <c r="G16" s="79" t="s">
        <v>98</v>
      </c>
      <c r="I16" s="14" t="str">
        <f>IF(C16="P",INDEX(BDD!$A$2:$B$52,MATCH('17'!$B16,BDD!$A$2:$A$52,0),2),"")</f>
        <v>SANS PORC</v>
      </c>
      <c r="J16" s="14" t="str">
        <f>IF(D16="P",INDEX(BDD!$A$2:$B$52,MATCH('17'!$B16,BDD!$A$2:$A$52,0),2),"")</f>
        <v>SANS PORC</v>
      </c>
      <c r="K16" s="14" t="str">
        <f>IF(E16="P",INDEX(BDD!$A$2:$B$52,MATCH('17'!$B16,BDD!$A$2:$A$52,0),2),"")</f>
        <v>SANS PORC</v>
      </c>
      <c r="L16" s="14" t="str">
        <f>IF(F16="P",INDEX(BDD!$A$2:$B$52,MATCH('17'!$B16,BDD!$A$2:$A$52,0),2),"")</f>
        <v>SANS PORC</v>
      </c>
      <c r="M16" s="14" t="str">
        <f>IF(G16="P",INDEX(BDD!$A$2:$B$52,MATCH('17'!$B16,BDD!$A$2:$A$52,0),2),"")</f>
        <v>SANS PORC</v>
      </c>
    </row>
    <row r="17" spans="1:13" ht="14.1" customHeight="1" x14ac:dyDescent="0.25">
      <c r="A17" s="121"/>
      <c r="B17" s="27" t="str">
        <f>BDD!A13</f>
        <v>DELZOR N</v>
      </c>
      <c r="C17" s="78" t="s">
        <v>89</v>
      </c>
      <c r="D17" s="32" t="s">
        <v>89</v>
      </c>
      <c r="E17" s="32" t="s">
        <v>89</v>
      </c>
      <c r="F17" s="32" t="s">
        <v>89</v>
      </c>
      <c r="G17" s="79"/>
      <c r="I17" s="14" t="str">
        <f>IF(C17="P",INDEX(BDD!$A$2:$B$52,MATCH('17'!$B17,BDD!$A$2:$A$52,0),2),"")</f>
        <v>HYPO URICEMIANT</v>
      </c>
      <c r="J17" s="14" t="str">
        <f>IF(D17="P",INDEX(BDD!$A$2:$B$52,MATCH('17'!$B17,BDD!$A$2:$A$52,0),2),"")</f>
        <v>HYPO URICEMIANT</v>
      </c>
      <c r="K17" s="14" t="str">
        <f>IF(E17="P",INDEX(BDD!$A$2:$B$52,MATCH('17'!$B17,BDD!$A$2:$A$52,0),2),"")</f>
        <v>HYPO URICEMIANT</v>
      </c>
      <c r="L17" s="14" t="str">
        <f>IF(F17="P",INDEX(BDD!$A$2:$B$52,MATCH('17'!$B17,BDD!$A$2:$A$52,0),2),"")</f>
        <v>HYPO URICEMIANT</v>
      </c>
      <c r="M17" s="14" t="str">
        <f>IF(G17="P",INDEX(BDD!$A$2:$B$52,MATCH('17'!$B17,BDD!$A$2:$A$52,0),2),"")</f>
        <v/>
      </c>
    </row>
    <row r="18" spans="1:13" ht="14.1" customHeight="1" x14ac:dyDescent="0.25">
      <c r="A18" s="121"/>
      <c r="B18" s="27" t="str">
        <f>BDD!A14</f>
        <v xml:space="preserve">DEMICHEL A </v>
      </c>
      <c r="C18" s="78" t="s">
        <v>89</v>
      </c>
      <c r="D18" s="32" t="s">
        <v>89</v>
      </c>
      <c r="E18" s="32" t="s">
        <v>89</v>
      </c>
      <c r="F18" s="32" t="s">
        <v>89</v>
      </c>
      <c r="G18" s="79"/>
      <c r="I18" s="14" t="str">
        <f>IF(C18="P",INDEX(BDD!$A$2:$B$52,MATCH('17'!$B18,BDD!$A$2:$A$52,0),2),"")</f>
        <v>NORMAL</v>
      </c>
      <c r="J18" s="14" t="str">
        <f>IF(D18="P",INDEX(BDD!$A$2:$B$52,MATCH('17'!$B18,BDD!$A$2:$A$52,0),2),"")</f>
        <v>NORMAL</v>
      </c>
      <c r="K18" s="14" t="str">
        <f>IF(E18="P",INDEX(BDD!$A$2:$B$52,MATCH('17'!$B18,BDD!$A$2:$A$52,0),2),"")</f>
        <v>NORMAL</v>
      </c>
      <c r="L18" s="14" t="str">
        <f>IF(F18="P",INDEX(BDD!$A$2:$B$52,MATCH('17'!$B18,BDD!$A$2:$A$52,0),2),"")</f>
        <v>NORMAL</v>
      </c>
      <c r="M18" s="14" t="str">
        <f>IF(G18="P",INDEX(BDD!$A$2:$B$52,MATCH('17'!$B18,BDD!$A$2:$A$52,0),2),"")</f>
        <v/>
      </c>
    </row>
    <row r="19" spans="1:13" ht="14.1" customHeight="1" x14ac:dyDescent="0.25">
      <c r="A19" s="121"/>
      <c r="B19" s="27" t="str">
        <f>BDD!A15</f>
        <v>DENIS P</v>
      </c>
      <c r="C19" s="78" t="s">
        <v>89</v>
      </c>
      <c r="D19" s="32" t="s">
        <v>89</v>
      </c>
      <c r="E19" s="32" t="s">
        <v>89</v>
      </c>
      <c r="F19" s="32" t="s">
        <v>89</v>
      </c>
      <c r="G19" s="79"/>
      <c r="I19" s="14" t="str">
        <f>IF(C19="P",INDEX(BDD!$A$2:$B$52,MATCH('17'!$B19,BDD!$A$2:$A$52,0),2),"")</f>
        <v>NORMAL</v>
      </c>
      <c r="J19" s="14" t="str">
        <f>IF(D19="P",INDEX(BDD!$A$2:$B$52,MATCH('17'!$B19,BDD!$A$2:$A$52,0),2),"")</f>
        <v>NORMAL</v>
      </c>
      <c r="K19" s="14" t="str">
        <f>IF(E19="P",INDEX(BDD!$A$2:$B$52,MATCH('17'!$B19,BDD!$A$2:$A$52,0),2),"")</f>
        <v>NORMAL</v>
      </c>
      <c r="L19" s="14" t="str">
        <f>IF(F19="P",INDEX(BDD!$A$2:$B$52,MATCH('17'!$B19,BDD!$A$2:$A$52,0),2),"")</f>
        <v>NORMAL</v>
      </c>
      <c r="M19" s="14" t="str">
        <f>IF(G19="P",INDEX(BDD!$A$2:$B$52,MATCH('17'!$B19,BDD!$A$2:$A$52,0),2),"")</f>
        <v/>
      </c>
    </row>
    <row r="20" spans="1:13" ht="14.1" customHeight="1" x14ac:dyDescent="0.25">
      <c r="A20" s="121"/>
      <c r="B20" s="27" t="e">
        <f>BDD!#REF!</f>
        <v>#REF!</v>
      </c>
      <c r="C20" s="78" t="s">
        <v>89</v>
      </c>
      <c r="D20" s="32" t="s">
        <v>89</v>
      </c>
      <c r="E20" s="32" t="s">
        <v>89</v>
      </c>
      <c r="F20" s="32" t="s">
        <v>89</v>
      </c>
      <c r="G20" s="79" t="s">
        <v>98</v>
      </c>
      <c r="I20" s="14" t="e">
        <f>IF(C20="P",INDEX(BDD!$A$2:$B$52,MATCH('17'!$B20,BDD!$A$2:$A$52,0),2),"")</f>
        <v>#REF!</v>
      </c>
      <c r="J20" s="14" t="e">
        <f>IF(D20="P",INDEX(BDD!$A$2:$B$52,MATCH('17'!$B20,BDD!$A$2:$A$52,0),2),"")</f>
        <v>#REF!</v>
      </c>
      <c r="K20" s="14" t="e">
        <f>IF(E20="P",INDEX(BDD!$A$2:$B$52,MATCH('17'!$B20,BDD!$A$2:$A$52,0),2),"")</f>
        <v>#REF!</v>
      </c>
      <c r="L20" s="14" t="e">
        <f>IF(F20="P",INDEX(BDD!$A$2:$B$52,MATCH('17'!$B20,BDD!$A$2:$A$52,0),2),"")</f>
        <v>#REF!</v>
      </c>
      <c r="M20" s="14" t="e">
        <f>IF(G20="P",INDEX(BDD!$A$2:$B$52,MATCH('17'!$B20,BDD!$A$2:$A$52,0),2),"")</f>
        <v>#REF!</v>
      </c>
    </row>
    <row r="21" spans="1:13" ht="14.1" customHeight="1" x14ac:dyDescent="0.25">
      <c r="A21" s="121"/>
      <c r="B21" s="27" t="str">
        <f>BDD!A16</f>
        <v>GAUTHIER JF</v>
      </c>
      <c r="C21" s="78" t="s">
        <v>89</v>
      </c>
      <c r="D21" s="32" t="s">
        <v>89</v>
      </c>
      <c r="E21" s="32" t="s">
        <v>89</v>
      </c>
      <c r="F21" s="32" t="s">
        <v>89</v>
      </c>
      <c r="G21" s="79" t="s">
        <v>98</v>
      </c>
      <c r="I21" s="14" t="str">
        <f>IF(C21="P",INDEX(BDD!$A$2:$B$52,MATCH('17'!$B21,BDD!$A$2:$A$52,0),2),"")</f>
        <v>NORMAL</v>
      </c>
      <c r="J21" s="14" t="str">
        <f>IF(D21="P",INDEX(BDD!$A$2:$B$52,MATCH('17'!$B21,BDD!$A$2:$A$52,0),2),"")</f>
        <v>NORMAL</v>
      </c>
      <c r="K21" s="14" t="str">
        <f>IF(E21="P",INDEX(BDD!$A$2:$B$52,MATCH('17'!$B21,BDD!$A$2:$A$52,0),2),"")</f>
        <v>NORMAL</v>
      </c>
      <c r="L21" s="14" t="str">
        <f>IF(F21="P",INDEX(BDD!$A$2:$B$52,MATCH('17'!$B21,BDD!$A$2:$A$52,0),2),"")</f>
        <v>NORMAL</v>
      </c>
      <c r="M21" s="14" t="str">
        <f>IF(G21="P",INDEX(BDD!$A$2:$B$52,MATCH('17'!$B21,BDD!$A$2:$A$52,0),2),"")</f>
        <v>NORMAL</v>
      </c>
    </row>
    <row r="22" spans="1:13" ht="14.1" customHeight="1" x14ac:dyDescent="0.25">
      <c r="A22" s="121"/>
      <c r="B22" s="27" t="str">
        <f>BDD!A17</f>
        <v>GAUTIER Y</v>
      </c>
      <c r="C22" s="78" t="s">
        <v>89</v>
      </c>
      <c r="D22" s="32" t="s">
        <v>89</v>
      </c>
      <c r="E22" s="32" t="s">
        <v>89</v>
      </c>
      <c r="F22" s="32" t="s">
        <v>89</v>
      </c>
      <c r="G22" s="79" t="s">
        <v>98</v>
      </c>
      <c r="I22" s="14" t="str">
        <f>IF(C22="P",INDEX(BDD!$A$2:$B$52,MATCH('17'!$B22,BDD!$A$2:$A$52,0),2),"")</f>
        <v>NORMAL</v>
      </c>
      <c r="J22" s="14" t="str">
        <f>IF(D22="P",INDEX(BDD!$A$2:$B$52,MATCH('17'!$B22,BDD!$A$2:$A$52,0),2),"")</f>
        <v>NORMAL</v>
      </c>
      <c r="K22" s="14" t="str">
        <f>IF(E22="P",INDEX(BDD!$A$2:$B$52,MATCH('17'!$B22,BDD!$A$2:$A$52,0),2),"")</f>
        <v>NORMAL</v>
      </c>
      <c r="L22" s="14" t="str">
        <f>IF(F22="P",INDEX(BDD!$A$2:$B$52,MATCH('17'!$B22,BDD!$A$2:$A$52,0),2),"")</f>
        <v>NORMAL</v>
      </c>
      <c r="M22" s="14" t="str">
        <f>IF(G22="P",INDEX(BDD!$A$2:$B$52,MATCH('17'!$B22,BDD!$A$2:$A$52,0),2),"")</f>
        <v>NORMAL</v>
      </c>
    </row>
    <row r="23" spans="1:13" ht="14.1" customHeight="1" x14ac:dyDescent="0.25">
      <c r="A23" s="121"/>
      <c r="B23" s="27" t="str">
        <f>BDD!A18</f>
        <v>GOURDON F</v>
      </c>
      <c r="C23" s="78" t="s">
        <v>89</v>
      </c>
      <c r="D23" s="32" t="s">
        <v>89</v>
      </c>
      <c r="E23" s="32" t="s">
        <v>89</v>
      </c>
      <c r="F23" s="32" t="s">
        <v>89</v>
      </c>
      <c r="G23" s="79"/>
      <c r="I23" s="14" t="str">
        <f>IF(C23="P",INDEX(BDD!$A$2:$B$52,MATCH('17'!$B23,BDD!$A$2:$A$52,0),2),"")</f>
        <v>NORMAL</v>
      </c>
      <c r="J23" s="14" t="str">
        <f>IF(D23="P",INDEX(BDD!$A$2:$B$52,MATCH('17'!$B23,BDD!$A$2:$A$52,0),2),"")</f>
        <v>NORMAL</v>
      </c>
      <c r="K23" s="14" t="str">
        <f>IF(E23="P",INDEX(BDD!$A$2:$B$52,MATCH('17'!$B23,BDD!$A$2:$A$52,0),2),"")</f>
        <v>NORMAL</v>
      </c>
      <c r="L23" s="14" t="str">
        <f>IF(F23="P",INDEX(BDD!$A$2:$B$52,MATCH('17'!$B23,BDD!$A$2:$A$52,0),2),"")</f>
        <v>NORMAL</v>
      </c>
      <c r="M23" s="14" t="str">
        <f>IF(G23="P",INDEX(BDD!$A$2:$B$52,MATCH('17'!$B23,BDD!$A$2:$A$52,0),2),"")</f>
        <v/>
      </c>
    </row>
    <row r="24" spans="1:13" ht="14.1" customHeight="1" x14ac:dyDescent="0.25">
      <c r="A24" s="121"/>
      <c r="B24" s="27" t="str">
        <f>BDD!A19</f>
        <v>GORDOGA K</v>
      </c>
      <c r="C24" s="78" t="s">
        <v>89</v>
      </c>
      <c r="D24" s="32" t="s">
        <v>89</v>
      </c>
      <c r="E24" s="32" t="s">
        <v>89</v>
      </c>
      <c r="F24" s="32" t="s">
        <v>89</v>
      </c>
      <c r="G24" s="79" t="s">
        <v>89</v>
      </c>
      <c r="I24" s="14" t="str">
        <f>IF(C24="P",INDEX(BDD!$A$2:$B$52,MATCH('17'!$B24,BDD!$A$2:$A$52,0),2),"")</f>
        <v>SANS PORC</v>
      </c>
      <c r="J24" s="14" t="str">
        <f>IF(D24="P",INDEX(BDD!$A$2:$B$52,MATCH('17'!$B24,BDD!$A$2:$A$52,0),2),"")</f>
        <v>SANS PORC</v>
      </c>
      <c r="K24" s="14" t="str">
        <f>IF(E24="P",INDEX(BDD!$A$2:$B$52,MATCH('17'!$B24,BDD!$A$2:$A$52,0),2),"")</f>
        <v>SANS PORC</v>
      </c>
      <c r="L24" s="14" t="str">
        <f>IF(F24="P",INDEX(BDD!$A$2:$B$52,MATCH('17'!$B24,BDD!$A$2:$A$52,0),2),"")</f>
        <v>SANS PORC</v>
      </c>
      <c r="M24" s="14" t="str">
        <f>IF(G24="P",INDEX(BDD!$A$2:$B$52,MATCH('17'!$B24,BDD!$A$2:$A$52,0),2),"")</f>
        <v>SANS PORC</v>
      </c>
    </row>
    <row r="25" spans="1:13" ht="14.1" customHeight="1" x14ac:dyDescent="0.25">
      <c r="A25" s="121"/>
      <c r="B25" s="27" t="str">
        <f>BDD!A20</f>
        <v>GRAVIERE JP</v>
      </c>
      <c r="C25" s="78" t="s">
        <v>89</v>
      </c>
      <c r="D25" s="32" t="s">
        <v>89</v>
      </c>
      <c r="E25" s="32" t="s">
        <v>89</v>
      </c>
      <c r="F25" s="32" t="s">
        <v>89</v>
      </c>
      <c r="G25" s="79" t="s">
        <v>98</v>
      </c>
      <c r="I25" s="14" t="str">
        <f>IF(C25="P",INDEX(BDD!$A$2:$B$52,MATCH('17'!$B25,BDD!$A$2:$A$52,0),2),"")</f>
        <v>NORMAL</v>
      </c>
      <c r="J25" s="14" t="str">
        <f>IF(D25="P",INDEX(BDD!$A$2:$B$52,MATCH('17'!$B25,BDD!$A$2:$A$52,0),2),"")</f>
        <v>NORMAL</v>
      </c>
      <c r="K25" s="14" t="str">
        <f>IF(E25="P",INDEX(BDD!$A$2:$B$52,MATCH('17'!$B25,BDD!$A$2:$A$52,0),2),"")</f>
        <v>NORMAL</v>
      </c>
      <c r="L25" s="14" t="str">
        <f>IF(F25="P",INDEX(BDD!$A$2:$B$52,MATCH('17'!$B25,BDD!$A$2:$A$52,0),2),"")</f>
        <v>NORMAL</v>
      </c>
      <c r="M25" s="14" t="str">
        <f>IF(G25="P",INDEX(BDD!$A$2:$B$52,MATCH('17'!$B25,BDD!$A$2:$A$52,0),2),"")</f>
        <v>NORMAL</v>
      </c>
    </row>
    <row r="26" spans="1:13" ht="14.1" customHeight="1" x14ac:dyDescent="0.25">
      <c r="A26" s="121"/>
      <c r="B26" s="27" t="str">
        <f>BDD!A21</f>
        <v>JULLIOT Y</v>
      </c>
      <c r="C26" s="78" t="s">
        <v>89</v>
      </c>
      <c r="D26" s="32" t="s">
        <v>89</v>
      </c>
      <c r="E26" s="32" t="s">
        <v>89</v>
      </c>
      <c r="F26" s="32" t="s">
        <v>89</v>
      </c>
      <c r="G26" s="79" t="s">
        <v>98</v>
      </c>
      <c r="I26" s="14" t="str">
        <f>IF(C26="P",INDEX(BDD!$A$2:$B$52,MATCH('17'!$B26,BDD!$A$2:$A$52,0),2),"")</f>
        <v>NORMAL</v>
      </c>
      <c r="J26" s="14" t="str">
        <f>IF(D26="P",INDEX(BDD!$A$2:$B$52,MATCH('17'!$B26,BDD!$A$2:$A$52,0),2),"")</f>
        <v>NORMAL</v>
      </c>
      <c r="K26" s="14" t="str">
        <f>IF(E26="P",INDEX(BDD!$A$2:$B$52,MATCH('17'!$B26,BDD!$A$2:$A$52,0),2),"")</f>
        <v>NORMAL</v>
      </c>
      <c r="L26" s="14" t="str">
        <f>IF(F26="P",INDEX(BDD!$A$2:$B$52,MATCH('17'!$B26,BDD!$A$2:$A$52,0),2),"")</f>
        <v>NORMAL</v>
      </c>
      <c r="M26" s="14" t="str">
        <f>IF(G26="P",INDEX(BDD!$A$2:$B$52,MATCH('17'!$B26,BDD!$A$2:$A$52,0),2),"")</f>
        <v>NORMAL</v>
      </c>
    </row>
    <row r="27" spans="1:13" ht="14.1" customHeight="1" x14ac:dyDescent="0.25">
      <c r="A27" s="121"/>
      <c r="B27" s="27" t="str">
        <f>BDD!A22</f>
        <v>LARBRE JM</v>
      </c>
      <c r="C27" s="78" t="s">
        <v>89</v>
      </c>
      <c r="D27" s="32" t="s">
        <v>89</v>
      </c>
      <c r="E27" s="32" t="s">
        <v>89</v>
      </c>
      <c r="F27" s="32" t="s">
        <v>89</v>
      </c>
      <c r="G27" s="79" t="s">
        <v>98</v>
      </c>
      <c r="I27" s="14" t="str">
        <f>IF(C27="P",INDEX(BDD!$A$2:$B$52,MATCH('17'!$B27,BDD!$A$2:$A$52,0),2),"")</f>
        <v>NORMAL</v>
      </c>
      <c r="J27" s="14" t="str">
        <f>IF(D27="P",INDEX(BDD!$A$2:$B$52,MATCH('17'!$B27,BDD!$A$2:$A$52,0),2),"")</f>
        <v>NORMAL</v>
      </c>
      <c r="K27" s="14" t="str">
        <f>IF(E27="P",INDEX(BDD!$A$2:$B$52,MATCH('17'!$B27,BDD!$A$2:$A$52,0),2),"")</f>
        <v>NORMAL</v>
      </c>
      <c r="L27" s="14" t="str">
        <f>IF(F27="P",INDEX(BDD!$A$2:$B$52,MATCH('17'!$B27,BDD!$A$2:$A$52,0),2),"")</f>
        <v>NORMAL</v>
      </c>
      <c r="M27" s="14" t="str">
        <f>IF(G27="P",INDEX(BDD!$A$2:$B$52,MATCH('17'!$B27,BDD!$A$2:$A$52,0),2),"")</f>
        <v>NORMAL</v>
      </c>
    </row>
    <row r="28" spans="1:13" ht="14.1" customHeight="1" x14ac:dyDescent="0.25">
      <c r="A28" s="121"/>
      <c r="B28" s="27" t="str">
        <f>BDD!A23</f>
        <v>LAPLACE F</v>
      </c>
      <c r="C28" s="78" t="s">
        <v>89</v>
      </c>
      <c r="D28" s="32" t="s">
        <v>89</v>
      </c>
      <c r="E28" s="32" t="s">
        <v>89</v>
      </c>
      <c r="F28" s="32" t="s">
        <v>89</v>
      </c>
      <c r="G28" s="79"/>
      <c r="I28" s="14" t="str">
        <f>IF(C28="P",INDEX(BDD!$A$2:$B$52,MATCH('17'!$B28,BDD!$A$2:$A$52,0),2),"")</f>
        <v>NORMAL</v>
      </c>
      <c r="J28" s="14" t="str">
        <f>IF(D28="P",INDEX(BDD!$A$2:$B$52,MATCH('17'!$B28,BDD!$A$2:$A$52,0),2),"")</f>
        <v>NORMAL</v>
      </c>
      <c r="K28" s="14" t="str">
        <f>IF(E28="P",INDEX(BDD!$A$2:$B$52,MATCH('17'!$B28,BDD!$A$2:$A$52,0),2),"")</f>
        <v>NORMAL</v>
      </c>
      <c r="L28" s="14" t="str">
        <f>IF(F28="P",INDEX(BDD!$A$2:$B$52,MATCH('17'!$B28,BDD!$A$2:$A$52,0),2),"")</f>
        <v>NORMAL</v>
      </c>
      <c r="M28" s="14" t="str">
        <f>IF(G28="P",INDEX(BDD!$A$2:$B$52,MATCH('17'!$B28,BDD!$A$2:$A$52,0),2),"")</f>
        <v/>
      </c>
    </row>
    <row r="29" spans="1:13" ht="14.1" customHeight="1" x14ac:dyDescent="0.25">
      <c r="A29" s="121"/>
      <c r="B29" s="27" t="str">
        <f>BDD!A24</f>
        <v>LARA C</v>
      </c>
      <c r="C29" s="78" t="s">
        <v>89</v>
      </c>
      <c r="D29" s="32" t="s">
        <v>89</v>
      </c>
      <c r="E29" s="32" t="s">
        <v>89</v>
      </c>
      <c r="F29" s="32" t="s">
        <v>89</v>
      </c>
      <c r="G29" s="79" t="s">
        <v>98</v>
      </c>
      <c r="I29" s="14" t="str">
        <f>IF(C29="P",INDEX(BDD!$A$2:$B$52,MATCH('17'!$B29,BDD!$A$2:$A$52,0),2),"")</f>
        <v>HYPOCALORIQUE</v>
      </c>
      <c r="J29" s="14" t="str">
        <f>IF(D29="P",INDEX(BDD!$A$2:$B$52,MATCH('17'!$B29,BDD!$A$2:$A$52,0),2),"")</f>
        <v>HYPOCALORIQUE</v>
      </c>
      <c r="K29" s="14" t="str">
        <f>IF(E29="P",INDEX(BDD!$A$2:$B$52,MATCH('17'!$B29,BDD!$A$2:$A$52,0),2),"")</f>
        <v>HYPOCALORIQUE</v>
      </c>
      <c r="L29" s="14" t="str">
        <f>IF(F29="P",INDEX(BDD!$A$2:$B$52,MATCH('17'!$B29,BDD!$A$2:$A$52,0),2),"")</f>
        <v>HYPOCALORIQUE</v>
      </c>
      <c r="M29" s="14" t="str">
        <f>IF(G29="P",INDEX(BDD!$A$2:$B$52,MATCH('17'!$B29,BDD!$A$2:$A$52,0),2),"")</f>
        <v>HYPOCALORIQUE</v>
      </c>
    </row>
    <row r="30" spans="1:13" ht="14.1" customHeight="1" x14ac:dyDescent="0.25">
      <c r="A30" s="121"/>
      <c r="B30" s="27" t="str">
        <f>BDD!A25</f>
        <v>LAURENT N</v>
      </c>
      <c r="C30" s="78" t="s">
        <v>89</v>
      </c>
      <c r="D30" s="32" t="s">
        <v>85</v>
      </c>
      <c r="E30" s="32" t="s">
        <v>85</v>
      </c>
      <c r="F30" s="32" t="s">
        <v>85</v>
      </c>
      <c r="G30" s="79" t="s">
        <v>85</v>
      </c>
      <c r="I30" s="14" t="str">
        <f>IF(C30="P",INDEX(BDD!$A$2:$B$52,MATCH('17'!$B30,BDD!$A$2:$A$52,0),2),"")</f>
        <v>NORMAL</v>
      </c>
      <c r="J30" s="14" t="str">
        <f>IF(D30="P",INDEX(BDD!$A$2:$B$52,MATCH('17'!$B30,BDD!$A$2:$A$52,0),2),"")</f>
        <v/>
      </c>
      <c r="K30" s="14" t="str">
        <f>IF(E30="P",INDEX(BDD!$A$2:$B$52,MATCH('17'!$B30,BDD!$A$2:$A$52,0),2),"")</f>
        <v/>
      </c>
      <c r="L30" s="14" t="str">
        <f>IF(F30="P",INDEX(BDD!$A$2:$B$52,MATCH('17'!$B30,BDD!$A$2:$A$52,0),2),"")</f>
        <v/>
      </c>
      <c r="M30" s="14" t="str">
        <f>IF(G30="P",INDEX(BDD!$A$2:$B$52,MATCH('17'!$B30,BDD!$A$2:$A$52,0),2),"")</f>
        <v/>
      </c>
    </row>
    <row r="31" spans="1:13" ht="14.1" customHeight="1" x14ac:dyDescent="0.25">
      <c r="A31" s="121"/>
      <c r="B31" s="27" t="str">
        <f>BDD!A26</f>
        <v>LEBON Y</v>
      </c>
      <c r="C31" s="78" t="s">
        <v>89</v>
      </c>
      <c r="D31" s="32" t="s">
        <v>89</v>
      </c>
      <c r="E31" s="32" t="s">
        <v>89</v>
      </c>
      <c r="F31" s="32" t="s">
        <v>89</v>
      </c>
      <c r="G31" s="79"/>
      <c r="I31" s="14" t="str">
        <f>IF(C31="P",INDEX(BDD!$A$2:$B$52,MATCH('17'!$B31,BDD!$A$2:$A$52,0),2),"")</f>
        <v>NORMAL</v>
      </c>
      <c r="J31" s="14" t="str">
        <f>IF(D31="P",INDEX(BDD!$A$2:$B$52,MATCH('17'!$B31,BDD!$A$2:$A$52,0),2),"")</f>
        <v>NORMAL</v>
      </c>
      <c r="K31" s="14" t="str">
        <f>IF(E31="P",INDEX(BDD!$A$2:$B$52,MATCH('17'!$B31,BDD!$A$2:$A$52,0),2),"")</f>
        <v>NORMAL</v>
      </c>
      <c r="L31" s="14" t="str">
        <f>IF(F31="P",INDEX(BDD!$A$2:$B$52,MATCH('17'!$B31,BDD!$A$2:$A$52,0),2),"")</f>
        <v>NORMAL</v>
      </c>
      <c r="M31" s="14" t="str">
        <f>IF(G31="P",INDEX(BDD!$A$2:$B$52,MATCH('17'!$B31,BDD!$A$2:$A$52,0),2),"")</f>
        <v/>
      </c>
    </row>
    <row r="32" spans="1:13" ht="14.1" customHeight="1" x14ac:dyDescent="0.25">
      <c r="A32" s="121"/>
      <c r="B32" s="27" t="str">
        <f>BDD!A27</f>
        <v>LECAM A</v>
      </c>
      <c r="C32" s="78" t="s">
        <v>89</v>
      </c>
      <c r="D32" s="32" t="s">
        <v>89</v>
      </c>
      <c r="E32" s="32" t="s">
        <v>89</v>
      </c>
      <c r="F32" s="32" t="s">
        <v>89</v>
      </c>
      <c r="G32" s="79"/>
      <c r="I32" s="14" t="str">
        <f>IF(C32="P",INDEX(BDD!$A$2:$B$52,MATCH('17'!$B32,BDD!$A$2:$A$52,0),2),"")</f>
        <v>NORMAL</v>
      </c>
      <c r="J32" s="14" t="str">
        <f>IF(D32="P",INDEX(BDD!$A$2:$B$52,MATCH('17'!$B32,BDD!$A$2:$A$52,0),2),"")</f>
        <v>NORMAL</v>
      </c>
      <c r="K32" s="14" t="str">
        <f>IF(E32="P",INDEX(BDD!$A$2:$B$52,MATCH('17'!$B32,BDD!$A$2:$A$52,0),2),"")</f>
        <v>NORMAL</v>
      </c>
      <c r="L32" s="14" t="str">
        <f>IF(F32="P",INDEX(BDD!$A$2:$B$52,MATCH('17'!$B32,BDD!$A$2:$A$52,0),2),"")</f>
        <v>NORMAL</v>
      </c>
      <c r="M32" s="14" t="str">
        <f>IF(G32="P",INDEX(BDD!$A$2:$B$52,MATCH('17'!$B32,BDD!$A$2:$A$52,0),2),"")</f>
        <v/>
      </c>
    </row>
    <row r="33" spans="1:13" ht="14.1" customHeight="1" x14ac:dyDescent="0.25">
      <c r="A33" s="121"/>
      <c r="B33" s="27" t="str">
        <f>BDD!A28</f>
        <v>LEHON JL</v>
      </c>
      <c r="C33" s="78" t="s">
        <v>89</v>
      </c>
      <c r="D33" s="32" t="s">
        <v>89</v>
      </c>
      <c r="E33" s="32" t="s">
        <v>89</v>
      </c>
      <c r="F33" s="32" t="s">
        <v>89</v>
      </c>
      <c r="G33" s="79"/>
      <c r="I33" s="14" t="str">
        <f>IF(C33="P",INDEX(BDD!$A$2:$B$52,MATCH('17'!$B33,BDD!$A$2:$A$52,0),2),"")</f>
        <v>NORMAL</v>
      </c>
      <c r="J33" s="14" t="str">
        <f>IF(D33="P",INDEX(BDD!$A$2:$B$52,MATCH('17'!$B33,BDD!$A$2:$A$52,0),2),"")</f>
        <v>NORMAL</v>
      </c>
      <c r="K33" s="14" t="str">
        <f>IF(E33="P",INDEX(BDD!$A$2:$B$52,MATCH('17'!$B33,BDD!$A$2:$A$52,0),2),"")</f>
        <v>NORMAL</v>
      </c>
      <c r="L33" s="14" t="str">
        <f>IF(F33="P",INDEX(BDD!$A$2:$B$52,MATCH('17'!$B33,BDD!$A$2:$A$52,0),2),"")</f>
        <v>NORMAL</v>
      </c>
      <c r="M33" s="14" t="str">
        <f>IF(G33="P",INDEX(BDD!$A$2:$B$52,MATCH('17'!$B33,BDD!$A$2:$A$52,0),2),"")</f>
        <v/>
      </c>
    </row>
    <row r="34" spans="1:13" ht="14.1" customHeight="1" x14ac:dyDescent="0.25">
      <c r="A34" s="121"/>
      <c r="B34" s="27" t="str">
        <f>BDD!A29</f>
        <v>MALERGUE MC</v>
      </c>
      <c r="C34" s="78" t="s">
        <v>89</v>
      </c>
      <c r="D34" s="32" t="s">
        <v>89</v>
      </c>
      <c r="E34" s="32" t="s">
        <v>89</v>
      </c>
      <c r="F34" s="32" t="s">
        <v>89</v>
      </c>
      <c r="G34" s="79"/>
      <c r="I34" s="14" t="str">
        <f>IF(C34="P",INDEX(BDD!$A$2:$B$52,MATCH('17'!$B34,BDD!$A$2:$A$52,0),2),"")</f>
        <v>HYPOCALORIQUE</v>
      </c>
      <c r="J34" s="14" t="str">
        <f>IF(D34="P",INDEX(BDD!$A$2:$B$52,MATCH('17'!$B34,BDD!$A$2:$A$52,0),2),"")</f>
        <v>HYPOCALORIQUE</v>
      </c>
      <c r="K34" s="14" t="str">
        <f>IF(E34="P",INDEX(BDD!$A$2:$B$52,MATCH('17'!$B34,BDD!$A$2:$A$52,0),2),"")</f>
        <v>HYPOCALORIQUE</v>
      </c>
      <c r="L34" s="14" t="str">
        <f>IF(F34="P",INDEX(BDD!$A$2:$B$52,MATCH('17'!$B34,BDD!$A$2:$A$52,0),2),"")</f>
        <v>HYPOCALORIQUE</v>
      </c>
      <c r="M34" s="14" t="str">
        <f>IF(G34="P",INDEX(BDD!$A$2:$B$52,MATCH('17'!$B34,BDD!$A$2:$A$52,0),2),"")</f>
        <v/>
      </c>
    </row>
    <row r="35" spans="1:13" ht="14.1" customHeight="1" x14ac:dyDescent="0.25">
      <c r="A35" s="121"/>
      <c r="B35" s="27" t="str">
        <f>BDD!A30</f>
        <v>MASSIAS JM</v>
      </c>
      <c r="C35" s="78" t="s">
        <v>89</v>
      </c>
      <c r="D35" s="32" t="s">
        <v>89</v>
      </c>
      <c r="E35" s="32" t="s">
        <v>89</v>
      </c>
      <c r="F35" s="32" t="s">
        <v>89</v>
      </c>
      <c r="G35" s="79" t="s">
        <v>98</v>
      </c>
      <c r="I35" s="14" t="str">
        <f>IF(C35="P",INDEX(BDD!$A$2:$B$52,MATCH('17'!$B35,BDD!$A$2:$A$52,0),2),"")</f>
        <v>NORMAL</v>
      </c>
      <c r="J35" s="14" t="str">
        <f>IF(D35="P",INDEX(BDD!$A$2:$B$52,MATCH('17'!$B35,BDD!$A$2:$A$52,0),2),"")</f>
        <v>NORMAL</v>
      </c>
      <c r="K35" s="14" t="str">
        <f>IF(E35="P",INDEX(BDD!$A$2:$B$52,MATCH('17'!$B35,BDD!$A$2:$A$52,0),2),"")</f>
        <v>NORMAL</v>
      </c>
      <c r="L35" s="14" t="str">
        <f>IF(F35="P",INDEX(BDD!$A$2:$B$52,MATCH('17'!$B35,BDD!$A$2:$A$52,0),2),"")</f>
        <v>NORMAL</v>
      </c>
      <c r="M35" s="14" t="str">
        <f>IF(G35="P",INDEX(BDD!$A$2:$B$52,MATCH('17'!$B35,BDD!$A$2:$A$52,0),2),"")</f>
        <v>NORMAL</v>
      </c>
    </row>
    <row r="36" spans="1:13" ht="14.1" customHeight="1" x14ac:dyDescent="0.25">
      <c r="A36" s="121"/>
      <c r="B36" s="27" t="str">
        <f>BDD!A31</f>
        <v>MAURY E</v>
      </c>
      <c r="C36" s="78" t="s">
        <v>89</v>
      </c>
      <c r="D36" s="32" t="s">
        <v>89</v>
      </c>
      <c r="E36" s="32" t="s">
        <v>89</v>
      </c>
      <c r="F36" s="32" t="s">
        <v>89</v>
      </c>
      <c r="G36" s="79"/>
      <c r="I36" s="14" t="str">
        <f>IF(C36="P",INDEX(BDD!$A$2:$B$52,MATCH('17'!$B36,BDD!$A$2:$A$52,0),2),"")</f>
        <v>NORMAL</v>
      </c>
      <c r="J36" s="14" t="str">
        <f>IF(D36="P",INDEX(BDD!$A$2:$B$52,MATCH('17'!$B36,BDD!$A$2:$A$52,0),2),"")</f>
        <v>NORMAL</v>
      </c>
      <c r="K36" s="14" t="str">
        <f>IF(E36="P",INDEX(BDD!$A$2:$B$52,MATCH('17'!$B36,BDD!$A$2:$A$52,0),2),"")</f>
        <v>NORMAL</v>
      </c>
      <c r="L36" s="14" t="str">
        <f>IF(F36="P",INDEX(BDD!$A$2:$B$52,MATCH('17'!$B36,BDD!$A$2:$A$52,0),2),"")</f>
        <v>NORMAL</v>
      </c>
      <c r="M36" s="14" t="str">
        <f>IF(G36="P",INDEX(BDD!$A$2:$B$52,MATCH('17'!$B36,BDD!$A$2:$A$52,0),2),"")</f>
        <v/>
      </c>
    </row>
    <row r="37" spans="1:13" ht="14.1" customHeight="1" x14ac:dyDescent="0.25">
      <c r="A37" s="121"/>
      <c r="B37" s="27" t="str">
        <f>BDD!A32</f>
        <v>MICHELOU S</v>
      </c>
      <c r="C37" s="78" t="s">
        <v>89</v>
      </c>
      <c r="D37" s="32" t="s">
        <v>89</v>
      </c>
      <c r="E37" s="32" t="s">
        <v>89</v>
      </c>
      <c r="F37" s="32" t="s">
        <v>89</v>
      </c>
      <c r="G37" s="79"/>
      <c r="I37" s="14" t="str">
        <f>IF(C37="P",INDEX(BDD!$A$2:$B$52,MATCH('17'!$B37,BDD!$A$2:$A$52,0),2),"")</f>
        <v>NORMAL</v>
      </c>
      <c r="J37" s="14" t="str">
        <f>IF(D37="P",INDEX(BDD!$A$2:$B$52,MATCH('17'!$B37,BDD!$A$2:$A$52,0),2),"")</f>
        <v>NORMAL</v>
      </c>
      <c r="K37" s="14" t="str">
        <f>IF(E37="P",INDEX(BDD!$A$2:$B$52,MATCH('17'!$B37,BDD!$A$2:$A$52,0),2),"")</f>
        <v>NORMAL</v>
      </c>
      <c r="L37" s="14" t="str">
        <f>IF(F37="P",INDEX(BDD!$A$2:$B$52,MATCH('17'!$B37,BDD!$A$2:$A$52,0),2),"")</f>
        <v>NORMAL</v>
      </c>
      <c r="M37" s="14" t="str">
        <f>IF(G37="P",INDEX(BDD!$A$2:$B$52,MATCH('17'!$B37,BDD!$A$2:$A$52,0),2),"")</f>
        <v/>
      </c>
    </row>
    <row r="38" spans="1:13" ht="14.1" customHeight="1" x14ac:dyDescent="0.25">
      <c r="A38" s="121"/>
      <c r="B38" s="27" t="str">
        <f>BDD!A33</f>
        <v>ORLIANGE O</v>
      </c>
      <c r="C38" s="78" t="s">
        <v>89</v>
      </c>
      <c r="D38" s="32" t="s">
        <v>89</v>
      </c>
      <c r="E38" s="32" t="s">
        <v>89</v>
      </c>
      <c r="F38" s="32" t="s">
        <v>89</v>
      </c>
      <c r="G38" s="79"/>
      <c r="I38" s="14" t="str">
        <f>IF(C38="P",INDEX(BDD!$A$2:$B$52,MATCH('17'!$B38,BDD!$A$2:$A$52,0),2),"")</f>
        <v>NORMAL</v>
      </c>
      <c r="J38" s="14" t="str">
        <f>IF(D38="P",INDEX(BDD!$A$2:$B$52,MATCH('17'!$B38,BDD!$A$2:$A$52,0),2),"")</f>
        <v>NORMAL</v>
      </c>
      <c r="K38" s="14" t="str">
        <f>IF(E38="P",INDEX(BDD!$A$2:$B$52,MATCH('17'!$B38,BDD!$A$2:$A$52,0),2),"")</f>
        <v>NORMAL</v>
      </c>
      <c r="L38" s="14" t="str">
        <f>IF(F38="P",INDEX(BDD!$A$2:$B$52,MATCH('17'!$B38,BDD!$A$2:$A$52,0),2),"")</f>
        <v>NORMAL</v>
      </c>
      <c r="M38" s="14" t="str">
        <f>IF(G38="P",INDEX(BDD!$A$2:$B$52,MATCH('17'!$B38,BDD!$A$2:$A$52,0),2),"")</f>
        <v/>
      </c>
    </row>
    <row r="39" spans="1:13" ht="14.1" customHeight="1" x14ac:dyDescent="0.25">
      <c r="A39" s="121"/>
      <c r="B39" s="27" t="str">
        <f>BDD!A34</f>
        <v>PELISSIER J</v>
      </c>
      <c r="C39" s="78" t="s">
        <v>89</v>
      </c>
      <c r="D39" s="32" t="s">
        <v>89</v>
      </c>
      <c r="E39" s="32" t="s">
        <v>89</v>
      </c>
      <c r="F39" s="32" t="s">
        <v>89</v>
      </c>
      <c r="G39" s="79" t="s">
        <v>98</v>
      </c>
      <c r="I39" s="14" t="str">
        <f>IF(C39="P",INDEX(BDD!$A$2:$B$52,MATCH('17'!$B39,BDD!$A$2:$A$52,0),2),"")</f>
        <v>NORMAL</v>
      </c>
      <c r="J39" s="14" t="str">
        <f>IF(D39="P",INDEX(BDD!$A$2:$B$52,MATCH('17'!$B39,BDD!$A$2:$A$52,0),2),"")</f>
        <v>NORMAL</v>
      </c>
      <c r="K39" s="14" t="str">
        <f>IF(E39="P",INDEX(BDD!$A$2:$B$52,MATCH('17'!$B39,BDD!$A$2:$A$52,0),2),"")</f>
        <v>NORMAL</v>
      </c>
      <c r="L39" s="14" t="str">
        <f>IF(F39="P",INDEX(BDD!$A$2:$B$52,MATCH('17'!$B39,BDD!$A$2:$A$52,0),2),"")</f>
        <v>NORMAL</v>
      </c>
      <c r="M39" s="14" t="str">
        <f>IF(G39="P",INDEX(BDD!$A$2:$B$52,MATCH('17'!$B39,BDD!$A$2:$A$52,0),2),"")</f>
        <v>NORMAL</v>
      </c>
    </row>
    <row r="40" spans="1:13" ht="14.1" customHeight="1" x14ac:dyDescent="0.25">
      <c r="A40" s="121"/>
      <c r="B40" s="27" t="str">
        <f>BDD!A35</f>
        <v>PHIALIP Ch</v>
      </c>
      <c r="C40" s="78" t="s">
        <v>89</v>
      </c>
      <c r="D40" s="32" t="s">
        <v>89</v>
      </c>
      <c r="E40" s="32" t="s">
        <v>89</v>
      </c>
      <c r="F40" s="32" t="s">
        <v>89</v>
      </c>
      <c r="G40" s="79"/>
      <c r="I40" s="14" t="str">
        <f>IF(C40="P",INDEX(BDD!$A$2:$B$52,MATCH('17'!$B40,BDD!$A$2:$A$52,0),2),"")</f>
        <v>NORMAL</v>
      </c>
      <c r="J40" s="14" t="str">
        <f>IF(D40="P",INDEX(BDD!$A$2:$B$52,MATCH('17'!$B40,BDD!$A$2:$A$52,0),2),"")</f>
        <v>NORMAL</v>
      </c>
      <c r="K40" s="14" t="str">
        <f>IF(E40="P",INDEX(BDD!$A$2:$B$52,MATCH('17'!$B40,BDD!$A$2:$A$52,0),2),"")</f>
        <v>NORMAL</v>
      </c>
      <c r="L40" s="14" t="str">
        <f>IF(F40="P",INDEX(BDD!$A$2:$B$52,MATCH('17'!$B40,BDD!$A$2:$A$52,0),2),"")</f>
        <v>NORMAL</v>
      </c>
      <c r="M40" s="14" t="str">
        <f>IF(G40="P",INDEX(BDD!$A$2:$B$52,MATCH('17'!$B40,BDD!$A$2:$A$52,0),2),"")</f>
        <v/>
      </c>
    </row>
    <row r="41" spans="1:13" ht="14.1" customHeight="1" x14ac:dyDescent="0.25">
      <c r="A41" s="121"/>
      <c r="B41" s="27" t="str">
        <f>BDD!A36</f>
        <v>PIGORREAU M</v>
      </c>
      <c r="C41" s="78" t="s">
        <v>89</v>
      </c>
      <c r="D41" s="32" t="s">
        <v>89</v>
      </c>
      <c r="E41" s="32" t="s">
        <v>89</v>
      </c>
      <c r="F41" s="32" t="s">
        <v>89</v>
      </c>
      <c r="G41" s="79"/>
      <c r="I41" s="14" t="str">
        <f>IF(C41="P",INDEX(BDD!$A$2:$B$52,MATCH('17'!$B41,BDD!$A$2:$A$52,0),2),"")</f>
        <v>NORMAL</v>
      </c>
      <c r="J41" s="14" t="str">
        <f>IF(D41="P",INDEX(BDD!$A$2:$B$52,MATCH('17'!$B41,BDD!$A$2:$A$52,0),2),"")</f>
        <v>NORMAL</v>
      </c>
      <c r="K41" s="14" t="str">
        <f>IF(E41="P",INDEX(BDD!$A$2:$B$52,MATCH('17'!$B41,BDD!$A$2:$A$52,0),2),"")</f>
        <v>NORMAL</v>
      </c>
      <c r="L41" s="14" t="str">
        <f>IF(F41="P",INDEX(BDD!$A$2:$B$52,MATCH('17'!$B41,BDD!$A$2:$A$52,0),2),"")</f>
        <v>NORMAL</v>
      </c>
      <c r="M41" s="14" t="str">
        <f>IF(G41="P",INDEX(BDD!$A$2:$B$52,MATCH('17'!$B41,BDD!$A$2:$A$52,0),2),"")</f>
        <v/>
      </c>
    </row>
    <row r="42" spans="1:13" ht="14.1" customHeight="1" x14ac:dyDescent="0.25">
      <c r="A42" s="121"/>
      <c r="B42" s="27" t="str">
        <f>BDD!A37</f>
        <v>PONT D</v>
      </c>
      <c r="C42" s="78" t="s">
        <v>89</v>
      </c>
      <c r="D42" s="32" t="s">
        <v>89</v>
      </c>
      <c r="E42" s="32" t="s">
        <v>89</v>
      </c>
      <c r="F42" s="32" t="s">
        <v>89</v>
      </c>
      <c r="G42" s="79"/>
      <c r="I42" s="14" t="str">
        <f>IF(C42="P",INDEX(BDD!$A$2:$B$52,MATCH('17'!$B42,BDD!$A$2:$A$52,0),2),"")</f>
        <v>HYPOCHOLESTEROMIANT &amp; HYPOCALORIQUE</v>
      </c>
      <c r="J42" s="14" t="str">
        <f>IF(D42="P",INDEX(BDD!$A$2:$B$52,MATCH('17'!$B42,BDD!$A$2:$A$52,0),2),"")</f>
        <v>HYPOCHOLESTEROMIANT &amp; HYPOCALORIQUE</v>
      </c>
      <c r="K42" s="14" t="str">
        <f>IF(E42="P",INDEX(BDD!$A$2:$B$52,MATCH('17'!$B42,BDD!$A$2:$A$52,0),2),"")</f>
        <v>HYPOCHOLESTEROMIANT &amp; HYPOCALORIQUE</v>
      </c>
      <c r="L42" s="14" t="str">
        <f>IF(F42="P",INDEX(BDD!$A$2:$B$52,MATCH('17'!$B42,BDD!$A$2:$A$52,0),2),"")</f>
        <v>HYPOCHOLESTEROMIANT &amp; HYPOCALORIQUE</v>
      </c>
      <c r="M42" s="14" t="str">
        <f>IF(G42="P",INDEX(BDD!$A$2:$B$52,MATCH('17'!$B42,BDD!$A$2:$A$52,0),2),"")</f>
        <v/>
      </c>
    </row>
    <row r="43" spans="1:13" ht="14.1" customHeight="1" x14ac:dyDescent="0.25">
      <c r="A43" s="121"/>
      <c r="B43" s="27" t="str">
        <f>BDD!A38</f>
        <v>PORTE V</v>
      </c>
      <c r="C43" s="78" t="s">
        <v>89</v>
      </c>
      <c r="D43" s="32" t="s">
        <v>89</v>
      </c>
      <c r="E43" s="32" t="s">
        <v>89</v>
      </c>
      <c r="F43" s="32" t="s">
        <v>89</v>
      </c>
      <c r="G43" s="79" t="s">
        <v>98</v>
      </c>
      <c r="I43" s="14" t="str">
        <f>IF(C43="P",INDEX(BDD!$A$2:$B$52,MATCH('17'!$B43,BDD!$A$2:$A$52,0),2),"")</f>
        <v>NORMAL</v>
      </c>
      <c r="J43" s="14" t="str">
        <f>IF(D43="P",INDEX(BDD!$A$2:$B$52,MATCH('17'!$B43,BDD!$A$2:$A$52,0),2),"")</f>
        <v>NORMAL</v>
      </c>
      <c r="K43" s="14" t="str">
        <f>IF(E43="P",INDEX(BDD!$A$2:$B$52,MATCH('17'!$B43,BDD!$A$2:$A$52,0),2),"")</f>
        <v>NORMAL</v>
      </c>
      <c r="L43" s="14" t="str">
        <f>IF(F43="P",INDEX(BDD!$A$2:$B$52,MATCH('17'!$B43,BDD!$A$2:$A$52,0),2),"")</f>
        <v>NORMAL</v>
      </c>
      <c r="M43" s="14" t="str">
        <f>IF(G43="P",INDEX(BDD!$A$2:$B$52,MATCH('17'!$B43,BDD!$A$2:$A$52,0),2),"")</f>
        <v>NORMAL</v>
      </c>
    </row>
    <row r="44" spans="1:13" ht="14.1" customHeight="1" x14ac:dyDescent="0.25">
      <c r="A44" s="121"/>
      <c r="B44" s="27" t="str">
        <f>BDD!A39</f>
        <v>SERRE C</v>
      </c>
      <c r="C44" s="78" t="s">
        <v>89</v>
      </c>
      <c r="D44" s="32" t="s">
        <v>89</v>
      </c>
      <c r="E44" s="32" t="s">
        <v>89</v>
      </c>
      <c r="F44" s="32" t="s">
        <v>89</v>
      </c>
      <c r="G44" s="79"/>
      <c r="I44" s="14" t="str">
        <f>IF(C44="P",INDEX(BDD!$A$2:$B$52,MATCH('17'!$B44,BDD!$A$2:$A$52,0),2),"")</f>
        <v>HYPOCHOLESTEROMIANT &amp; HYPOCALORIQUE</v>
      </c>
      <c r="J44" s="14" t="str">
        <f>IF(D44="P",INDEX(BDD!$A$2:$B$52,MATCH('17'!$B44,BDD!$A$2:$A$52,0),2),"")</f>
        <v>HYPOCHOLESTEROMIANT &amp; HYPOCALORIQUE</v>
      </c>
      <c r="K44" s="14" t="str">
        <f>IF(E44="P",INDEX(BDD!$A$2:$B$52,MATCH('17'!$B44,BDD!$A$2:$A$52,0),2),"")</f>
        <v>HYPOCHOLESTEROMIANT &amp; HYPOCALORIQUE</v>
      </c>
      <c r="L44" s="14" t="str">
        <f>IF(F44="P",INDEX(BDD!$A$2:$B$52,MATCH('17'!$B44,BDD!$A$2:$A$52,0),2),"")</f>
        <v>HYPOCHOLESTEROMIANT &amp; HYPOCALORIQUE</v>
      </c>
      <c r="M44" s="14" t="str">
        <f>IF(G44="P",INDEX(BDD!$A$2:$B$52,MATCH('17'!$B44,BDD!$A$2:$A$52,0),2),"")</f>
        <v/>
      </c>
    </row>
    <row r="45" spans="1:13" ht="14.1" customHeight="1" x14ac:dyDescent="0.25">
      <c r="A45" s="121"/>
      <c r="B45" s="27" t="str">
        <f>BDD!A40</f>
        <v>SOLEILHAVOUP B</v>
      </c>
      <c r="C45" s="78" t="s">
        <v>85</v>
      </c>
      <c r="D45" s="32" t="s">
        <v>85</v>
      </c>
      <c r="E45" s="32" t="s">
        <v>85</v>
      </c>
      <c r="F45" s="32" t="s">
        <v>85</v>
      </c>
      <c r="G45" s="80" t="s">
        <v>85</v>
      </c>
      <c r="I45" s="14" t="str">
        <f>IF(C45="P",INDEX(BDD!$A$2:$B$52,MATCH('17'!$B45,BDD!$A$2:$A$52,0),2),"")</f>
        <v/>
      </c>
      <c r="J45" s="14" t="str">
        <f>IF(D45="P",INDEX(BDD!$A$2:$B$52,MATCH('17'!$B45,BDD!$A$2:$A$52,0),2),"")</f>
        <v/>
      </c>
      <c r="K45" s="14" t="str">
        <f>IF(E45="P",INDEX(BDD!$A$2:$B$52,MATCH('17'!$B45,BDD!$A$2:$A$52,0),2),"")</f>
        <v/>
      </c>
      <c r="L45" s="14" t="str">
        <f>IF(F45="P",INDEX(BDD!$A$2:$B$52,MATCH('17'!$B45,BDD!$A$2:$A$52,0),2),"")</f>
        <v/>
      </c>
      <c r="M45" s="14" t="str">
        <f>IF(G45="P",INDEX(BDD!$A$2:$B$52,MATCH('17'!$B45,BDD!$A$2:$A$52,0),2),"")</f>
        <v/>
      </c>
    </row>
    <row r="46" spans="1:13" ht="14.1" customHeight="1" x14ac:dyDescent="0.25">
      <c r="A46" s="121"/>
      <c r="B46" s="27" t="str">
        <f>BDD!A41</f>
        <v>SOURDEIX L</v>
      </c>
      <c r="C46" s="78" t="s">
        <v>89</v>
      </c>
      <c r="D46" s="32" t="s">
        <v>89</v>
      </c>
      <c r="E46" s="32" t="s">
        <v>89</v>
      </c>
      <c r="F46" s="32" t="s">
        <v>89</v>
      </c>
      <c r="G46" s="79" t="s">
        <v>98</v>
      </c>
      <c r="I46" s="14" t="str">
        <f>IF(C46="P",INDEX(BDD!$A$2:$B$52,MATCH('17'!$B46,BDD!$A$2:$A$52,0),2),"")</f>
        <v>NORMAL</v>
      </c>
      <c r="J46" s="14" t="str">
        <f>IF(D46="P",INDEX(BDD!$A$2:$B$52,MATCH('17'!$B46,BDD!$A$2:$A$52,0),2),"")</f>
        <v>NORMAL</v>
      </c>
      <c r="K46" s="14" t="str">
        <f>IF(E46="P",INDEX(BDD!$A$2:$B$52,MATCH('17'!$B46,BDD!$A$2:$A$52,0),2),"")</f>
        <v>NORMAL</v>
      </c>
      <c r="L46" s="14" t="str">
        <f>IF(F46="P",INDEX(BDD!$A$2:$B$52,MATCH('17'!$B46,BDD!$A$2:$A$52,0),2),"")</f>
        <v>NORMAL</v>
      </c>
      <c r="M46" s="14" t="str">
        <f>IF(G46="P",INDEX(BDD!$A$2:$B$52,MATCH('17'!$B46,BDD!$A$2:$A$52,0),2),"")</f>
        <v>NORMAL</v>
      </c>
    </row>
    <row r="47" spans="1:13" ht="14.1" customHeight="1" x14ac:dyDescent="0.25">
      <c r="A47" s="121"/>
      <c r="B47" s="27" t="str">
        <f>BDD!A42</f>
        <v>TAYSSE S</v>
      </c>
      <c r="C47" s="78" t="s">
        <v>89</v>
      </c>
      <c r="D47" s="32" t="s">
        <v>89</v>
      </c>
      <c r="E47" s="32" t="s">
        <v>89</v>
      </c>
      <c r="F47" s="32" t="s">
        <v>89</v>
      </c>
      <c r="G47" s="79" t="s">
        <v>98</v>
      </c>
      <c r="I47" s="14" t="str">
        <f>IF(C47="P",INDEX(BDD!$A$2:$B$52,MATCH('17'!$B47,BDD!$A$2:$A$52,0),2),"")</f>
        <v>NORMAL</v>
      </c>
      <c r="J47" s="14" t="str">
        <f>IF(D47="P",INDEX(BDD!$A$2:$B$52,MATCH('17'!$B47,BDD!$A$2:$A$52,0),2),"")</f>
        <v>NORMAL</v>
      </c>
      <c r="K47" s="14" t="str">
        <f>IF(E47="P",INDEX(BDD!$A$2:$B$52,MATCH('17'!$B47,BDD!$A$2:$A$52,0),2),"")</f>
        <v>NORMAL</v>
      </c>
      <c r="L47" s="14" t="str">
        <f>IF(F47="P",INDEX(BDD!$A$2:$B$52,MATCH('17'!$B47,BDD!$A$2:$A$52,0),2),"")</f>
        <v>NORMAL</v>
      </c>
      <c r="M47" s="14" t="str">
        <f>IF(G47="P",INDEX(BDD!$A$2:$B$52,MATCH('17'!$B47,BDD!$A$2:$A$52,0),2),"")</f>
        <v>NORMAL</v>
      </c>
    </row>
    <row r="48" spans="1:13" ht="14.1" customHeight="1" x14ac:dyDescent="0.25">
      <c r="A48" s="121"/>
      <c r="B48" s="27" t="str">
        <f>BDD!A43</f>
        <v>TINDILIERE M</v>
      </c>
      <c r="C48" s="78" t="s">
        <v>89</v>
      </c>
      <c r="D48" s="32" t="s">
        <v>89</v>
      </c>
      <c r="E48" s="32" t="s">
        <v>89</v>
      </c>
      <c r="F48" s="32" t="s">
        <v>89</v>
      </c>
      <c r="G48" s="79" t="s">
        <v>98</v>
      </c>
      <c r="I48" s="14" t="str">
        <f>IF(C48="P",INDEX(BDD!$A$2:$B$52,MATCH('17'!$B48,BDD!$A$2:$A$52,0),2),"")</f>
        <v>NORMAL</v>
      </c>
      <c r="J48" s="14" t="str">
        <f>IF(D48="P",INDEX(BDD!$A$2:$B$52,MATCH('17'!$B48,BDD!$A$2:$A$52,0),2),"")</f>
        <v>NORMAL</v>
      </c>
      <c r="K48" s="14" t="str">
        <f>IF(E48="P",INDEX(BDD!$A$2:$B$52,MATCH('17'!$B48,BDD!$A$2:$A$52,0),2),"")</f>
        <v>NORMAL</v>
      </c>
      <c r="L48" s="14" t="str">
        <f>IF(F48="P",INDEX(BDD!$A$2:$B$52,MATCH('17'!$B48,BDD!$A$2:$A$52,0),2),"")</f>
        <v>NORMAL</v>
      </c>
      <c r="M48" s="14" t="str">
        <f>IF(G48="P",INDEX(BDD!$A$2:$B$52,MATCH('17'!$B48,BDD!$A$2:$A$52,0),2),"")</f>
        <v>NORMAL</v>
      </c>
    </row>
    <row r="49" spans="1:13" ht="14.1" customHeight="1" x14ac:dyDescent="0.25">
      <c r="A49" s="121"/>
      <c r="B49" s="27" t="str">
        <f>BDD!A44</f>
        <v>URSY A</v>
      </c>
      <c r="C49" s="78" t="s">
        <v>89</v>
      </c>
      <c r="D49" s="32" t="s">
        <v>89</v>
      </c>
      <c r="E49" s="32" t="s">
        <v>89</v>
      </c>
      <c r="F49" s="32" t="s">
        <v>89</v>
      </c>
      <c r="G49" s="79" t="s">
        <v>98</v>
      </c>
      <c r="I49" s="14" t="str">
        <f>IF(C49="P",INDEX(BDD!$A$2:$B$52,MATCH('17'!$B49,BDD!$A$2:$A$52,0),2),"")</f>
        <v>NORMAL</v>
      </c>
      <c r="J49" s="14" t="str">
        <f>IF(D49="P",INDEX(BDD!$A$2:$B$52,MATCH('17'!$B49,BDD!$A$2:$A$52,0),2),"")</f>
        <v>NORMAL</v>
      </c>
      <c r="K49" s="14" t="str">
        <f>IF(E49="P",INDEX(BDD!$A$2:$B$52,MATCH('17'!$B49,BDD!$A$2:$A$52,0),2),"")</f>
        <v>NORMAL</v>
      </c>
      <c r="L49" s="14" t="str">
        <f>IF(F49="P",INDEX(BDD!$A$2:$B$52,MATCH('17'!$B49,BDD!$A$2:$A$52,0),2),"")</f>
        <v>NORMAL</v>
      </c>
      <c r="M49" s="14" t="str">
        <f>IF(G49="P",INDEX(BDD!$A$2:$B$52,MATCH('17'!$B49,BDD!$A$2:$A$52,0),2),"")</f>
        <v>NORMAL</v>
      </c>
    </row>
    <row r="50" spans="1:13" ht="14.1" customHeight="1" x14ac:dyDescent="0.25">
      <c r="A50" s="121"/>
      <c r="B50" s="27" t="str">
        <f>BDD!A45</f>
        <v>VERGNY fr</v>
      </c>
      <c r="C50" s="78" t="s">
        <v>89</v>
      </c>
      <c r="D50" s="32" t="s">
        <v>89</v>
      </c>
      <c r="E50" s="32" t="s">
        <v>89</v>
      </c>
      <c r="F50" s="32" t="s">
        <v>89</v>
      </c>
      <c r="G50" s="79"/>
      <c r="I50" s="14" t="str">
        <f>IF(C50="P",INDEX(BDD!$A$2:$B$52,MATCH('17'!$B50,BDD!$A$2:$A$52,0),2),"")</f>
        <v>NORMAL</v>
      </c>
      <c r="J50" s="14" t="str">
        <f>IF(D50="P",INDEX(BDD!$A$2:$B$52,MATCH('17'!$B50,BDD!$A$2:$A$52,0),2),"")</f>
        <v>NORMAL</v>
      </c>
      <c r="K50" s="14" t="str">
        <f>IF(E50="P",INDEX(BDD!$A$2:$B$52,MATCH('17'!$B50,BDD!$A$2:$A$52,0),2),"")</f>
        <v>NORMAL</v>
      </c>
      <c r="L50" s="14" t="str">
        <f>IF(F50="P",INDEX(BDD!$A$2:$B$52,MATCH('17'!$B50,BDD!$A$2:$A$52,0),2),"")</f>
        <v>NORMAL</v>
      </c>
      <c r="M50" s="14" t="str">
        <f>IF(G50="P",INDEX(BDD!$A$2:$B$52,MATCH('17'!$B50,BDD!$A$2:$A$52,0),2),"")</f>
        <v/>
      </c>
    </row>
    <row r="51" spans="1:13" ht="14.1" customHeight="1" x14ac:dyDescent="0.25">
      <c r="A51" s="121"/>
      <c r="B51" s="27"/>
      <c r="C51" s="78"/>
      <c r="D51" s="32"/>
      <c r="E51" s="32"/>
      <c r="F51" s="32"/>
      <c r="G51" s="79"/>
      <c r="I51" s="14" t="str">
        <f>IF(C51="P",INDEX(BDD!$A$2:$B$52,MATCH('17'!$B51,BDD!$A$2:$A$52,0),2),"")</f>
        <v/>
      </c>
      <c r="J51" s="14" t="str">
        <f>IF(D51="P",INDEX(BDD!$A$2:$B$52,MATCH('17'!$B51,BDD!$A$2:$A$52,0),2),"")</f>
        <v/>
      </c>
      <c r="K51" s="14" t="str">
        <f>IF(E51="P",INDEX(BDD!$A$2:$B$52,MATCH('17'!$B51,BDD!$A$2:$A$52,0),2),"")</f>
        <v/>
      </c>
      <c r="L51" s="14" t="str">
        <f>IF(F51="P",INDEX(BDD!$A$2:$B$52,MATCH('17'!$B51,BDD!$A$2:$A$52,0),2),"")</f>
        <v/>
      </c>
      <c r="M51" s="14" t="str">
        <f>IF(G51="P",INDEX(BDD!$A$2:$B$52,MATCH('17'!$B51,BDD!$A$2:$A$52,0),2),"")</f>
        <v/>
      </c>
    </row>
    <row r="52" spans="1:13" ht="14.1" customHeight="1" thickBot="1" x14ac:dyDescent="0.3">
      <c r="A52" s="121"/>
      <c r="B52" s="34" t="str">
        <f>BDD!A47</f>
        <v>STAGIAIRE</v>
      </c>
      <c r="C52" s="35"/>
      <c r="D52" s="36"/>
      <c r="E52" s="36"/>
      <c r="F52" s="36"/>
      <c r="G52" s="37"/>
      <c r="I52" s="14" t="str">
        <f>IF(C52="P",INDEX(BDD!$A$2:$B$52,MATCH('17'!$B52,BDD!$A$2:$A$52,0),2),"")</f>
        <v/>
      </c>
      <c r="J52" s="14" t="str">
        <f>IF(D52="P",INDEX(BDD!$A$2:$B$52,MATCH('17'!$B52,BDD!$A$2:$A$52,0),2),"")</f>
        <v/>
      </c>
      <c r="K52" s="14" t="str">
        <f>IF(E52="P",INDEX(BDD!$A$2:$B$52,MATCH('17'!$B52,BDD!$A$2:$A$52,0),2),"")</f>
        <v/>
      </c>
      <c r="L52" s="14" t="str">
        <f>IF(F52="P",INDEX(BDD!$A$2:$B$52,MATCH('17'!$B52,BDD!$A$2:$A$52,0),2),"")</f>
        <v/>
      </c>
      <c r="M52" s="14" t="str">
        <f>IF(G52="P",INDEX(BDD!$A$2:$B$52,MATCH('17'!$B52,BDD!$A$2:$A$52,0),2),"")</f>
        <v/>
      </c>
    </row>
    <row r="53" spans="1:13" ht="15.75" thickBot="1" x14ac:dyDescent="0.3">
      <c r="A53" s="13"/>
      <c r="B53" s="38"/>
      <c r="C53" s="122"/>
      <c r="D53" s="122"/>
      <c r="E53" s="122"/>
      <c r="F53" s="122"/>
      <c r="G53" s="122"/>
    </row>
    <row r="54" spans="1:13" x14ac:dyDescent="0.25">
      <c r="A54" s="13"/>
      <c r="B54" s="13"/>
      <c r="C54" s="118" t="s">
        <v>74</v>
      </c>
      <c r="D54" s="119"/>
      <c r="E54" s="119"/>
      <c r="F54" s="119"/>
      <c r="G54" s="120"/>
    </row>
    <row r="55" spans="1:13" ht="15.75" thickBot="1" x14ac:dyDescent="0.3">
      <c r="A55" s="13"/>
      <c r="B55" s="74"/>
      <c r="C55" s="114" t="str">
        <f ca="1">MID(CELL("nomfichier",$A$1),FIND("]",CELL("nomfichier",$A$1))+1,50)</f>
        <v>17</v>
      </c>
      <c r="D55" s="115"/>
      <c r="E55" s="115"/>
      <c r="F55" s="115"/>
      <c r="G55" s="116"/>
    </row>
    <row r="56" spans="1:13" x14ac:dyDescent="0.25">
      <c r="A56" s="117" t="s">
        <v>95</v>
      </c>
      <c r="B56" s="13"/>
      <c r="C56" s="39">
        <f ca="1">C57</f>
        <v>42485</v>
      </c>
      <c r="D56" s="39">
        <f ca="1">D57</f>
        <v>42486</v>
      </c>
      <c r="E56" s="39">
        <f ca="1">E57</f>
        <v>42487</v>
      </c>
      <c r="F56" s="39">
        <f t="shared" ref="F56:G56" ca="1" si="1">F57</f>
        <v>42488</v>
      </c>
      <c r="G56" s="20">
        <f t="shared" ca="1" si="1"/>
        <v>42489</v>
      </c>
    </row>
    <row r="57" spans="1:13" ht="15.75" thickBot="1" x14ac:dyDescent="0.3">
      <c r="A57" s="117"/>
      <c r="B57" s="13"/>
      <c r="C57" s="40">
        <f ca="1">7*C55+DATE(B2,1,3)-WEEKDAY(DATE(B2,1,3))-5</f>
        <v>42485</v>
      </c>
      <c r="D57" s="40">
        <f ca="1">C57+1</f>
        <v>42486</v>
      </c>
      <c r="E57" s="40">
        <f ca="1">D57+1</f>
        <v>42487</v>
      </c>
      <c r="F57" s="40">
        <f ca="1">E57+1</f>
        <v>42488</v>
      </c>
      <c r="G57" s="41">
        <f ca="1">F57+1</f>
        <v>42489</v>
      </c>
    </row>
    <row r="58" spans="1:13" ht="24.95" customHeight="1" x14ac:dyDescent="0.25">
      <c r="A58" s="42">
        <f t="shared" ref="A58:A64" si="2">SUM(C58:G58)</f>
        <v>136</v>
      </c>
      <c r="B58" s="43" t="s">
        <v>6</v>
      </c>
      <c r="C58" s="29">
        <f t="shared" ref="C58:G65" si="3">IF(COUNTIF(I$6:I$52,$B58)&gt;0,COUNTIF(I$6:I$52,$B58),"")</f>
        <v>31</v>
      </c>
      <c r="D58" s="29">
        <f t="shared" si="3"/>
        <v>30</v>
      </c>
      <c r="E58" s="29">
        <f t="shared" si="3"/>
        <v>30</v>
      </c>
      <c r="F58" s="29">
        <f t="shared" si="3"/>
        <v>30</v>
      </c>
      <c r="G58" s="30">
        <f t="shared" si="3"/>
        <v>15</v>
      </c>
    </row>
    <row r="59" spans="1:13" ht="24.95" customHeight="1" x14ac:dyDescent="0.25">
      <c r="A59" s="42">
        <f t="shared" si="2"/>
        <v>4</v>
      </c>
      <c r="B59" s="44" t="s">
        <v>22</v>
      </c>
      <c r="C59" s="32">
        <f t="shared" si="3"/>
        <v>1</v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 t="str">
        <f t="shared" si="3"/>
        <v/>
      </c>
      <c r="I59" s="14">
        <f t="shared" ref="I59:I65" si="4">COUNTIF($I$6:$I$52,$B59)</f>
        <v>1</v>
      </c>
    </row>
    <row r="60" spans="1:13" ht="24.95" customHeight="1" x14ac:dyDescent="0.25">
      <c r="A60" s="42">
        <f t="shared" si="2"/>
        <v>0</v>
      </c>
      <c r="B60" s="44" t="s">
        <v>18</v>
      </c>
      <c r="C60" s="32" t="str">
        <f t="shared" si="3"/>
        <v/>
      </c>
      <c r="D60" s="32" t="str">
        <f t="shared" si="3"/>
        <v/>
      </c>
      <c r="E60" s="32" t="str">
        <f t="shared" si="3"/>
        <v/>
      </c>
      <c r="F60" s="32" t="str">
        <f t="shared" si="3"/>
        <v/>
      </c>
      <c r="G60" s="33" t="str">
        <f t="shared" si="3"/>
        <v/>
      </c>
      <c r="I60" s="14">
        <f t="shared" si="4"/>
        <v>0</v>
      </c>
    </row>
    <row r="61" spans="1:13" ht="24.95" customHeight="1" x14ac:dyDescent="0.25">
      <c r="A61" s="42">
        <f t="shared" si="2"/>
        <v>8</v>
      </c>
      <c r="B61" s="44" t="s">
        <v>50</v>
      </c>
      <c r="C61" s="32">
        <f t="shared" si="3"/>
        <v>2</v>
      </c>
      <c r="D61" s="32">
        <f t="shared" si="3"/>
        <v>2</v>
      </c>
      <c r="E61" s="32">
        <f t="shared" si="3"/>
        <v>2</v>
      </c>
      <c r="F61" s="32">
        <f t="shared" si="3"/>
        <v>2</v>
      </c>
      <c r="G61" s="33" t="str">
        <f t="shared" si="3"/>
        <v/>
      </c>
      <c r="I61" s="14">
        <f t="shared" si="4"/>
        <v>2</v>
      </c>
    </row>
    <row r="62" spans="1:13" ht="24.95" customHeight="1" x14ac:dyDescent="0.25">
      <c r="A62" s="42">
        <f t="shared" si="2"/>
        <v>14</v>
      </c>
      <c r="B62" s="44" t="s">
        <v>20</v>
      </c>
      <c r="C62" s="32">
        <f t="shared" si="3"/>
        <v>3</v>
      </c>
      <c r="D62" s="32">
        <f t="shared" si="3"/>
        <v>3</v>
      </c>
      <c r="E62" s="32">
        <f t="shared" si="3"/>
        <v>3</v>
      </c>
      <c r="F62" s="32">
        <f t="shared" si="3"/>
        <v>3</v>
      </c>
      <c r="G62" s="33">
        <f t="shared" si="3"/>
        <v>2</v>
      </c>
      <c r="I62" s="14">
        <f t="shared" si="4"/>
        <v>3</v>
      </c>
    </row>
    <row r="63" spans="1:13" ht="24.95" customHeight="1" x14ac:dyDescent="0.25">
      <c r="A63" s="42">
        <f t="shared" si="2"/>
        <v>4</v>
      </c>
      <c r="B63" s="44" t="s">
        <v>25</v>
      </c>
      <c r="C63" s="32">
        <f t="shared" si="3"/>
        <v>1</v>
      </c>
      <c r="D63" s="32">
        <f t="shared" si="3"/>
        <v>1</v>
      </c>
      <c r="E63" s="32">
        <f t="shared" si="3"/>
        <v>1</v>
      </c>
      <c r="F63" s="32">
        <f t="shared" si="3"/>
        <v>1</v>
      </c>
      <c r="G63" s="33" t="str">
        <f t="shared" si="3"/>
        <v/>
      </c>
      <c r="I63" s="14">
        <f t="shared" si="4"/>
        <v>1</v>
      </c>
    </row>
    <row r="64" spans="1:13" ht="24.95" customHeight="1" x14ac:dyDescent="0.25">
      <c r="A64" s="42">
        <f t="shared" si="2"/>
        <v>14</v>
      </c>
      <c r="B64" s="44" t="s">
        <v>7</v>
      </c>
      <c r="C64" s="32">
        <f t="shared" si="3"/>
        <v>3</v>
      </c>
      <c r="D64" s="32">
        <f t="shared" si="3"/>
        <v>3</v>
      </c>
      <c r="E64" s="32">
        <f t="shared" si="3"/>
        <v>3</v>
      </c>
      <c r="F64" s="32">
        <f t="shared" si="3"/>
        <v>3</v>
      </c>
      <c r="G64" s="33">
        <f t="shared" si="3"/>
        <v>2</v>
      </c>
      <c r="I64" s="14">
        <f t="shared" si="4"/>
        <v>3</v>
      </c>
    </row>
    <row r="65" spans="1:9" ht="24.95" customHeight="1" thickBot="1" x14ac:dyDescent="0.3">
      <c r="A65" s="42">
        <f>SUM(C65:G65)</f>
        <v>0</v>
      </c>
      <c r="B65" s="45"/>
      <c r="C65" s="36" t="str">
        <f t="shared" si="3"/>
        <v/>
      </c>
      <c r="D65" s="36" t="str">
        <f t="shared" si="3"/>
        <v/>
      </c>
      <c r="E65" s="36" t="str">
        <f t="shared" si="3"/>
        <v/>
      </c>
      <c r="F65" s="36" t="str">
        <f t="shared" si="3"/>
        <v/>
      </c>
      <c r="G65" s="37" t="str">
        <f t="shared" si="3"/>
        <v/>
      </c>
      <c r="I65" s="14">
        <f t="shared" si="4"/>
        <v>0</v>
      </c>
    </row>
    <row r="66" spans="1:9" ht="9.9499999999999993" customHeight="1" thickBot="1" x14ac:dyDescent="0.3">
      <c r="A66" s="46"/>
    </row>
    <row r="67" spans="1:9" ht="15.95" customHeight="1" x14ac:dyDescent="0.25">
      <c r="A67" s="42">
        <f>SUM(C67:G67)</f>
        <v>0</v>
      </c>
      <c r="B67" s="47" t="s">
        <v>75</v>
      </c>
      <c r="C67" s="29"/>
      <c r="D67" s="29"/>
      <c r="E67" s="29"/>
      <c r="F67" s="29"/>
      <c r="G67" s="30"/>
    </row>
    <row r="68" spans="1:9" ht="15.95" customHeight="1" thickBot="1" x14ac:dyDescent="0.3">
      <c r="A68" s="42">
        <f>SUM(C68:G68)</f>
        <v>0</v>
      </c>
      <c r="B68" s="48" t="s">
        <v>78</v>
      </c>
      <c r="C68" s="36"/>
      <c r="D68" s="36"/>
      <c r="E68" s="36"/>
      <c r="F68" s="36"/>
      <c r="G68" s="37"/>
    </row>
    <row r="69" spans="1:9" s="51" customFormat="1" ht="9.9499999999999993" customHeight="1" thickBot="1" x14ac:dyDescent="0.3">
      <c r="A69" s="38"/>
      <c r="B69" s="49"/>
      <c r="C69" s="50"/>
      <c r="D69" s="50"/>
      <c r="E69" s="50"/>
      <c r="F69" s="50"/>
      <c r="G69" s="50"/>
    </row>
    <row r="70" spans="1:9" s="51" customFormat="1" ht="15.95" customHeight="1" x14ac:dyDescent="0.25">
      <c r="A70" s="52">
        <f>SUM(C70:G70)</f>
        <v>5</v>
      </c>
      <c r="B70" s="47" t="s">
        <v>76</v>
      </c>
      <c r="C70" s="29">
        <v>1</v>
      </c>
      <c r="D70" s="29">
        <v>1</v>
      </c>
      <c r="E70" s="29">
        <v>1</v>
      </c>
      <c r="F70" s="29">
        <v>1</v>
      </c>
      <c r="G70" s="29">
        <v>1</v>
      </c>
    </row>
    <row r="71" spans="1:9" ht="15.95" customHeight="1" x14ac:dyDescent="0.25">
      <c r="A71" s="52">
        <f t="shared" ref="A71:A76" si="5">SUM(C71:G71)</f>
        <v>0</v>
      </c>
      <c r="B71" s="53" t="s">
        <v>88</v>
      </c>
      <c r="C71" s="32"/>
      <c r="D71" s="32"/>
      <c r="E71" s="32"/>
      <c r="F71" s="32"/>
      <c r="G71" s="33"/>
    </row>
    <row r="72" spans="1:9" ht="15.95" customHeight="1" x14ac:dyDescent="0.25">
      <c r="A72" s="52">
        <f t="shared" si="5"/>
        <v>1</v>
      </c>
      <c r="B72" s="53" t="s">
        <v>97</v>
      </c>
      <c r="C72" s="32"/>
      <c r="D72" s="32"/>
      <c r="E72" s="32">
        <v>1</v>
      </c>
      <c r="F72" s="32"/>
      <c r="G72" s="33"/>
    </row>
    <row r="73" spans="1:9" ht="15.95" customHeight="1" x14ac:dyDescent="0.25">
      <c r="A73" s="52">
        <f t="shared" si="5"/>
        <v>0</v>
      </c>
      <c r="B73" s="53" t="s">
        <v>92</v>
      </c>
      <c r="C73" s="32"/>
      <c r="D73" s="32"/>
      <c r="E73" s="32">
        <v>0</v>
      </c>
      <c r="F73" s="32"/>
      <c r="G73" s="33"/>
    </row>
    <row r="74" spans="1:9" ht="15.95" customHeight="1" x14ac:dyDescent="0.25">
      <c r="A74" s="52">
        <f t="shared" si="5"/>
        <v>0</v>
      </c>
      <c r="B74" s="53" t="s">
        <v>96</v>
      </c>
      <c r="C74" s="32"/>
      <c r="D74" s="32"/>
      <c r="E74" s="32"/>
      <c r="F74" s="32"/>
      <c r="G74" s="33"/>
    </row>
    <row r="75" spans="1:9" ht="15.95" customHeight="1" x14ac:dyDescent="0.25">
      <c r="A75" s="52">
        <f t="shared" si="5"/>
        <v>0</v>
      </c>
      <c r="B75" s="53" t="s">
        <v>84</v>
      </c>
      <c r="C75" s="32"/>
      <c r="D75" s="32"/>
      <c r="E75" s="32"/>
      <c r="F75" s="32"/>
      <c r="G75" s="33"/>
    </row>
    <row r="76" spans="1:9" ht="15.95" customHeight="1" thickBot="1" x14ac:dyDescent="0.3">
      <c r="A76" s="52">
        <f t="shared" si="5"/>
        <v>0</v>
      </c>
      <c r="B76" s="48" t="s">
        <v>83</v>
      </c>
      <c r="C76" s="36"/>
      <c r="D76" s="36"/>
      <c r="E76" s="36"/>
      <c r="F76" s="36"/>
      <c r="G76" s="37"/>
    </row>
    <row r="77" spans="1:9" ht="9.9499999999999993" customHeight="1" thickBot="1" x14ac:dyDescent="0.3">
      <c r="A77" s="13"/>
      <c r="B77" s="49"/>
      <c r="C77" s="50"/>
      <c r="D77" s="50"/>
      <c r="E77" s="50"/>
      <c r="F77" s="50"/>
      <c r="G77" s="50"/>
    </row>
    <row r="78" spans="1:9" ht="15.95" customHeight="1" x14ac:dyDescent="0.25">
      <c r="A78" s="42">
        <f t="shared" ref="A78:A81" si="6">SUM(C78:G78)</f>
        <v>2</v>
      </c>
      <c r="B78" s="47" t="s">
        <v>61</v>
      </c>
      <c r="C78" s="29"/>
      <c r="D78" s="29"/>
      <c r="E78" s="29"/>
      <c r="F78" s="29">
        <v>1</v>
      </c>
      <c r="G78" s="30">
        <v>1</v>
      </c>
    </row>
    <row r="79" spans="1:9" ht="15.95" customHeight="1" x14ac:dyDescent="0.25">
      <c r="A79" s="42">
        <f t="shared" si="6"/>
        <v>5</v>
      </c>
      <c r="B79" s="53" t="s">
        <v>79</v>
      </c>
      <c r="C79" s="32">
        <v>1</v>
      </c>
      <c r="D79" s="32">
        <v>1</v>
      </c>
      <c r="E79" s="32">
        <v>1</v>
      </c>
      <c r="F79" s="32">
        <v>1</v>
      </c>
      <c r="G79" s="33">
        <v>1</v>
      </c>
    </row>
    <row r="80" spans="1:9" ht="15.95" customHeight="1" x14ac:dyDescent="0.25">
      <c r="A80" s="42">
        <f t="shared" si="6"/>
        <v>3</v>
      </c>
      <c r="B80" s="53" t="s">
        <v>80</v>
      </c>
      <c r="C80" s="32"/>
      <c r="D80" s="32">
        <v>1</v>
      </c>
      <c r="E80" s="32">
        <v>1</v>
      </c>
      <c r="F80" s="32"/>
      <c r="G80" s="33">
        <v>1</v>
      </c>
    </row>
    <row r="81" spans="1:7" ht="15.95" customHeight="1" x14ac:dyDescent="0.25">
      <c r="A81" s="42">
        <f t="shared" si="6"/>
        <v>0</v>
      </c>
      <c r="B81" s="53" t="s">
        <v>81</v>
      </c>
      <c r="C81" s="32"/>
      <c r="D81" s="32"/>
      <c r="E81" s="32"/>
      <c r="F81" s="32"/>
      <c r="G81" s="33"/>
    </row>
    <row r="82" spans="1:7" ht="15.95" customHeight="1" thickBot="1" x14ac:dyDescent="0.3">
      <c r="A82" s="42">
        <f>SUM(C82:G82)</f>
        <v>10</v>
      </c>
      <c r="B82" s="54" t="s">
        <v>82</v>
      </c>
      <c r="C82" s="36">
        <f>SUM(C78:C81)</f>
        <v>1</v>
      </c>
      <c r="D82" s="36">
        <f t="shared" ref="D82:G82" si="7">SUM(D78:D81)</f>
        <v>2</v>
      </c>
      <c r="E82" s="36">
        <f t="shared" si="7"/>
        <v>2</v>
      </c>
      <c r="F82" s="36">
        <f t="shared" si="7"/>
        <v>2</v>
      </c>
      <c r="G82" s="37">
        <f t="shared" si="7"/>
        <v>3</v>
      </c>
    </row>
    <row r="83" spans="1:7" s="51" customFormat="1" ht="9.9499999999999993" customHeight="1" thickBot="1" x14ac:dyDescent="0.3">
      <c r="A83" s="55"/>
      <c r="B83" s="56"/>
      <c r="C83" s="50"/>
      <c r="D83" s="50"/>
      <c r="E83" s="50"/>
      <c r="F83" s="50"/>
      <c r="G83" s="50"/>
    </row>
    <row r="84" spans="1:7" ht="15.95" customHeight="1" thickBot="1" x14ac:dyDescent="0.3">
      <c r="A84" s="42">
        <f t="shared" ref="A84" si="8">SUM(C84:G84)</f>
        <v>0</v>
      </c>
      <c r="B84" s="57" t="s">
        <v>77</v>
      </c>
      <c r="C84" s="58">
        <f>COUNTIF(C6:C52,"E")</f>
        <v>0</v>
      </c>
      <c r="D84" s="58">
        <f>COUNTIF(D6:D52,"E")</f>
        <v>0</v>
      </c>
      <c r="E84" s="58">
        <f>COUNTIF(E6:E52,"E")</f>
        <v>0</v>
      </c>
      <c r="F84" s="58">
        <f>COUNTIF(F6:F52,"E")</f>
        <v>0</v>
      </c>
      <c r="G84" s="59">
        <f>COUNTIF(G6:G52,"E")</f>
        <v>0</v>
      </c>
    </row>
    <row r="85" spans="1:7" ht="9.9499999999999993" customHeight="1" thickBot="1" x14ac:dyDescent="0.3">
      <c r="A85" s="46"/>
    </row>
    <row r="86" spans="1:7" ht="24.95" customHeight="1" thickBot="1" x14ac:dyDescent="0.3">
      <c r="A86" s="42">
        <f>SUM(C86:G86)</f>
        <v>196</v>
      </c>
      <c r="B86" s="76" t="s">
        <v>100</v>
      </c>
      <c r="C86" s="72">
        <f>SUM(C58:C81)</f>
        <v>43</v>
      </c>
      <c r="D86" s="72">
        <f>SUM(D58:D81)</f>
        <v>43</v>
      </c>
      <c r="E86" s="72">
        <f>SUM(E58:E81)</f>
        <v>44</v>
      </c>
      <c r="F86" s="72">
        <f>SUM(F58:F81)</f>
        <v>43</v>
      </c>
      <c r="G86" s="72">
        <f>SUM(G58:G81)</f>
        <v>23</v>
      </c>
    </row>
    <row r="87" spans="1:7" ht="20.100000000000001" customHeight="1" thickBot="1" x14ac:dyDescent="0.3">
      <c r="A87" s="66">
        <f t="shared" ref="A87:A88" si="9">SUM(C87:G87)</f>
        <v>179</v>
      </c>
      <c r="B87" s="60" t="s">
        <v>91</v>
      </c>
      <c r="C87" s="68">
        <v>43</v>
      </c>
      <c r="D87" s="69">
        <v>39</v>
      </c>
      <c r="E87" s="69">
        <v>40</v>
      </c>
      <c r="F87" s="69">
        <v>39</v>
      </c>
      <c r="G87" s="69">
        <v>18</v>
      </c>
    </row>
    <row r="88" spans="1:7" ht="20.100000000000001" customHeight="1" thickBot="1" x14ac:dyDescent="0.3">
      <c r="A88" s="42">
        <f t="shared" si="9"/>
        <v>207</v>
      </c>
      <c r="B88" s="61" t="s">
        <v>90</v>
      </c>
      <c r="C88" s="70">
        <v>44</v>
      </c>
      <c r="D88" s="71">
        <v>46</v>
      </c>
      <c r="E88" s="71">
        <v>47</v>
      </c>
      <c r="F88" s="71">
        <v>45</v>
      </c>
      <c r="G88" s="71">
        <v>25</v>
      </c>
    </row>
    <row r="89" spans="1:7" ht="9.9499999999999993" customHeight="1" thickBot="1" x14ac:dyDescent="0.3">
      <c r="A89" s="46"/>
    </row>
    <row r="90" spans="1:7" ht="20.100000000000001" customHeight="1" thickBot="1" x14ac:dyDescent="0.3">
      <c r="A90" s="46"/>
      <c r="C90" s="109" t="s">
        <v>94</v>
      </c>
      <c r="D90" s="110"/>
      <c r="E90" s="111">
        <f ca="1">WEEKNUM(C57,21)+1</f>
        <v>18</v>
      </c>
      <c r="F90" s="112"/>
      <c r="G90" s="113"/>
    </row>
    <row r="91" spans="1:7" ht="20.100000000000001" customHeight="1" thickBot="1" x14ac:dyDescent="0.3">
      <c r="A91" s="42">
        <f>SUM(C91:G91)</f>
        <v>95</v>
      </c>
      <c r="B91" s="62" t="s">
        <v>101</v>
      </c>
      <c r="C91" s="63">
        <v>31</v>
      </c>
      <c r="D91" s="64">
        <v>32</v>
      </c>
      <c r="E91" s="65">
        <v>32</v>
      </c>
      <c r="F91" s="65">
        <v>0</v>
      </c>
      <c r="G91" s="65">
        <v>0</v>
      </c>
    </row>
    <row r="92" spans="1:7" ht="9.9499999999999993" customHeight="1" thickBot="1" x14ac:dyDescent="0.3">
      <c r="A92" s="46"/>
    </row>
    <row r="93" spans="1:7" ht="20.100000000000001" customHeight="1" thickBot="1" x14ac:dyDescent="0.3">
      <c r="A93" s="46"/>
      <c r="C93" s="109" t="s">
        <v>94</v>
      </c>
      <c r="D93" s="110"/>
      <c r="E93" s="111">
        <f ca="1">WEEKNUM(C57,21)+2</f>
        <v>19</v>
      </c>
      <c r="F93" s="112"/>
      <c r="G93" s="113"/>
    </row>
    <row r="94" spans="1:7" ht="15.75" thickBot="1" x14ac:dyDescent="0.3">
      <c r="A94" s="75">
        <f>SUM(C94:G94)</f>
        <v>217</v>
      </c>
      <c r="B94" s="62" t="s">
        <v>102</v>
      </c>
      <c r="C94" s="63">
        <v>43</v>
      </c>
      <c r="D94" s="64">
        <v>44</v>
      </c>
      <c r="E94" s="65">
        <v>46</v>
      </c>
      <c r="F94" s="65">
        <v>42</v>
      </c>
      <c r="G94" s="65">
        <v>42</v>
      </c>
    </row>
  </sheetData>
  <mergeCells count="11">
    <mergeCell ref="A56:A57"/>
    <mergeCell ref="C2:G2"/>
    <mergeCell ref="C3:G3"/>
    <mergeCell ref="A6:A52"/>
    <mergeCell ref="C53:G53"/>
    <mergeCell ref="C54:G54"/>
    <mergeCell ref="C93:D93"/>
    <mergeCell ref="E93:G93"/>
    <mergeCell ref="C55:G55"/>
    <mergeCell ref="E90:G90"/>
    <mergeCell ref="C90:D90"/>
  </mergeCells>
  <conditionalFormatting sqref="C56:G57 A3 B4:XFD5">
    <cfRule type="expression" dxfId="77" priority="7">
      <formula>(A3&lt;&gt;"")*(WEEKDAY(A3,2)&gt;5)</formula>
    </cfRule>
  </conditionalFormatting>
  <conditionalFormatting sqref="C6:G52">
    <cfRule type="cellIs" dxfId="76" priority="2" operator="equal">
      <formula>"E"</formula>
    </cfRule>
    <cfRule type="cellIs" dxfId="75" priority="3" operator="equal">
      <formula>"A"</formula>
    </cfRule>
    <cfRule type="expression" dxfId="74" priority="6">
      <formula>C6=""</formula>
    </cfRule>
  </conditionalFormatting>
  <conditionalFormatting sqref="C58:G65">
    <cfRule type="expression" dxfId="73" priority="5">
      <formula>C58=""</formula>
    </cfRule>
  </conditionalFormatting>
  <conditionalFormatting sqref="C4:G5 C56:G57">
    <cfRule type="expression" dxfId="72" priority="4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opLeftCell="A22" zoomScaleNormal="100" workbookViewId="0">
      <selection activeCell="H49" sqref="H49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18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42492</v>
      </c>
      <c r="D4" s="19">
        <f ca="1">D5</f>
        <v>42493</v>
      </c>
      <c r="E4" s="19">
        <f ca="1">E5</f>
        <v>42494</v>
      </c>
      <c r="F4" s="19">
        <f t="shared" ref="F4:G4" ca="1" si="0">F5</f>
        <v>42495</v>
      </c>
      <c r="G4" s="20">
        <f t="shared" ca="1" si="0"/>
        <v>42496</v>
      </c>
    </row>
    <row r="5" spans="1:13" ht="15.75" thickBot="1" x14ac:dyDescent="0.3">
      <c r="A5" s="22"/>
      <c r="B5" s="23" t="s">
        <v>5</v>
      </c>
      <c r="C5" s="24">
        <f ca="1">7*C3+DATE(B2,1,3)-WEEKDAY(DATE(B2,1,3))-5</f>
        <v>42492</v>
      </c>
      <c r="D5" s="25">
        <f ca="1">C5+1</f>
        <v>42493</v>
      </c>
      <c r="E5" s="25">
        <f ca="1">D5+1</f>
        <v>42494</v>
      </c>
      <c r="F5" s="25">
        <f ca="1">E5+1</f>
        <v>42495</v>
      </c>
      <c r="G5" s="26">
        <f ca="1">F5+1</f>
        <v>42496</v>
      </c>
    </row>
    <row r="6" spans="1:13" ht="14.1" customHeight="1" x14ac:dyDescent="0.25">
      <c r="A6" s="121"/>
      <c r="B6" s="27" t="str">
        <f>BDD!A2</f>
        <v>AIT SAID A</v>
      </c>
      <c r="C6" s="28" t="s">
        <v>89</v>
      </c>
      <c r="D6" s="29" t="s">
        <v>89</v>
      </c>
      <c r="E6" s="29" t="s">
        <v>89</v>
      </c>
      <c r="F6" s="29"/>
      <c r="G6" s="30"/>
      <c r="I6" s="14" t="str">
        <f>IF(C6="P",INDEX(BDD!$A$2:$B$52,MATCH('18'!$B6,BDD!$A$2:$A$52,0),2),"")</f>
        <v>SANS PORC</v>
      </c>
      <c r="J6" s="14" t="str">
        <f>IF(D6="P",INDEX(BDD!$A$2:$B$52,MATCH('18'!$B6,BDD!$A$2:$A$52,0),2),"")</f>
        <v>SANS PORC</v>
      </c>
      <c r="K6" s="14" t="str">
        <f>IF(E6="P",INDEX(BDD!$A$2:$B$52,MATCH('18'!$B6,BDD!$A$2:$A$52,0),2),"")</f>
        <v>SANS PORC</v>
      </c>
      <c r="L6" s="14" t="str">
        <f>IF(F6="P",INDEX(BDD!$A$2:$B$52,MATCH('18'!$B6,BDD!$A$2:$A$52,0),2),"")</f>
        <v/>
      </c>
      <c r="M6" s="14" t="str">
        <f>IF(G6="P",INDEX(BDD!$A$2:$B$52,MATCH('18'!$B6,BDD!$A$2:$A$52,0),2),"")</f>
        <v/>
      </c>
    </row>
    <row r="7" spans="1:13" ht="14.1" customHeight="1" x14ac:dyDescent="0.25">
      <c r="A7" s="121"/>
      <c r="B7" s="27" t="str">
        <f>BDD!A3</f>
        <v>ALVES F</v>
      </c>
      <c r="C7" s="78" t="s">
        <v>85</v>
      </c>
      <c r="D7" s="32" t="s">
        <v>85</v>
      </c>
      <c r="E7" s="32" t="s">
        <v>85</v>
      </c>
      <c r="F7" s="32"/>
      <c r="G7" s="79"/>
      <c r="I7" s="14" t="str">
        <f>IF(C7="P",INDEX(BDD!$A$2:$B$52,MATCH('18'!$B7,BDD!$A$2:$A$52,0),2),"")</f>
        <v/>
      </c>
      <c r="J7" s="14" t="str">
        <f>IF(D7="P",INDEX(BDD!$A$2:$B$52,MATCH('18'!$B7,BDD!$A$2:$A$52,0),2),"")</f>
        <v/>
      </c>
      <c r="K7" s="14" t="str">
        <f>IF(E7="P",INDEX(BDD!$A$2:$B$52,MATCH('18'!$B7,BDD!$A$2:$A$52,0),2),"")</f>
        <v/>
      </c>
      <c r="L7" s="14" t="str">
        <f>IF(F7="P",INDEX(BDD!$A$2:$B$52,MATCH('18'!$B7,BDD!$A$2:$A$52,0),2),"")</f>
        <v/>
      </c>
      <c r="M7" s="14" t="str">
        <f>IF(G7="P",INDEX(BDD!$A$2:$B$52,MATCH('18'!$B7,BDD!$A$2:$A$52,0),2),"")</f>
        <v/>
      </c>
    </row>
    <row r="8" spans="1:13" ht="14.1" customHeight="1" x14ac:dyDescent="0.25">
      <c r="A8" s="121"/>
      <c r="B8" s="27" t="str">
        <f>BDD!A4</f>
        <v>AUBASPEYRAS Y</v>
      </c>
      <c r="C8" s="78" t="s">
        <v>89</v>
      </c>
      <c r="D8" s="32" t="s">
        <v>89</v>
      </c>
      <c r="E8" s="32" t="s">
        <v>89</v>
      </c>
      <c r="F8" s="32"/>
      <c r="G8" s="79"/>
      <c r="I8" s="14" t="str">
        <f>IF(C8="P",INDEX(BDD!$A$2:$B$52,MATCH('18'!$B8,BDD!$A$2:$A$52,0),2),"")</f>
        <v>NORMAL</v>
      </c>
      <c r="J8" s="14" t="str">
        <f>IF(D8="P",INDEX(BDD!$A$2:$B$52,MATCH('18'!$B8,BDD!$A$2:$A$52,0),2),"")</f>
        <v>NORMAL</v>
      </c>
      <c r="K8" s="14" t="str">
        <f>IF(E8="P",INDEX(BDD!$A$2:$B$52,MATCH('18'!$B8,BDD!$A$2:$A$52,0),2),"")</f>
        <v>NORMAL</v>
      </c>
      <c r="L8" s="14" t="str">
        <f>IF(F8="P",INDEX(BDD!$A$2:$B$52,MATCH('18'!$B8,BDD!$A$2:$A$52,0),2),"")</f>
        <v/>
      </c>
      <c r="M8" s="14" t="str">
        <f>IF(G8="P",INDEX(BDD!$A$2:$B$52,MATCH('18'!$B8,BDD!$A$2:$A$52,0),2),"")</f>
        <v/>
      </c>
    </row>
    <row r="9" spans="1:13" ht="14.1" customHeight="1" x14ac:dyDescent="0.25">
      <c r="A9" s="121"/>
      <c r="B9" s="27" t="str">
        <f>BDD!A5</f>
        <v>AUDY M</v>
      </c>
      <c r="C9" s="78" t="s">
        <v>89</v>
      </c>
      <c r="D9" s="32" t="s">
        <v>85</v>
      </c>
      <c r="E9" s="32" t="s">
        <v>85</v>
      </c>
      <c r="F9" s="32"/>
      <c r="G9" s="79"/>
      <c r="I9" s="14" t="str">
        <f>IF(C9="P",INDEX(BDD!$A$2:$B$52,MATCH('18'!$B9,BDD!$A$2:$A$52,0),2),"")</f>
        <v>NORMAL</v>
      </c>
      <c r="J9" s="14" t="str">
        <f>IF(D9="P",INDEX(BDD!$A$2:$B$52,MATCH('18'!$B9,BDD!$A$2:$A$52,0),2),"")</f>
        <v/>
      </c>
      <c r="K9" s="14" t="str">
        <f>IF(E9="P",INDEX(BDD!$A$2:$B$52,MATCH('18'!$B9,BDD!$A$2:$A$52,0),2),"")</f>
        <v/>
      </c>
      <c r="L9" s="14" t="str">
        <f>IF(F9="P",INDEX(BDD!$A$2:$B$52,MATCH('18'!$B9,BDD!$A$2:$A$52,0),2),"")</f>
        <v/>
      </c>
      <c r="M9" s="14" t="str">
        <f>IF(G9="P",INDEX(BDD!$A$2:$B$52,MATCH('18'!$B9,BDD!$A$2:$A$52,0),2),"")</f>
        <v/>
      </c>
    </row>
    <row r="10" spans="1:13" ht="14.1" customHeight="1" x14ac:dyDescent="0.25">
      <c r="A10" s="121"/>
      <c r="B10" s="27" t="str">
        <f>BDD!A6</f>
        <v>BRAUD J</v>
      </c>
      <c r="C10" s="78" t="s">
        <v>85</v>
      </c>
      <c r="D10" s="32" t="s">
        <v>85</v>
      </c>
      <c r="E10" s="32" t="s">
        <v>85</v>
      </c>
      <c r="F10" s="32"/>
      <c r="G10" s="79"/>
      <c r="I10" s="14" t="str">
        <f>IF(C10="P",INDEX(BDD!$A$2:$B$52,MATCH('18'!$B10,BDD!$A$2:$A$52,0),2),"")</f>
        <v/>
      </c>
      <c r="J10" s="14" t="str">
        <f>IF(D10="P",INDEX(BDD!$A$2:$B$52,MATCH('18'!$B10,BDD!$A$2:$A$52,0),2),"")</f>
        <v/>
      </c>
      <c r="K10" s="14" t="str">
        <f>IF(E10="P",INDEX(BDD!$A$2:$B$52,MATCH('18'!$B10,BDD!$A$2:$A$52,0),2),"")</f>
        <v/>
      </c>
      <c r="L10" s="14" t="str">
        <f>IF(F10="P",INDEX(BDD!$A$2:$B$52,MATCH('18'!$B10,BDD!$A$2:$A$52,0),2),"")</f>
        <v/>
      </c>
      <c r="M10" s="14" t="str">
        <f>IF(G10="P",INDEX(BDD!$A$2:$B$52,MATCH('18'!$B10,BDD!$A$2:$A$52,0),2),"")</f>
        <v/>
      </c>
    </row>
    <row r="11" spans="1:13" ht="14.1" customHeight="1" x14ac:dyDescent="0.25">
      <c r="A11" s="121"/>
      <c r="B11" s="27" t="str">
        <f>BDD!A7</f>
        <v>BAZETOUX V</v>
      </c>
      <c r="C11" s="78" t="s">
        <v>85</v>
      </c>
      <c r="D11" s="32" t="s">
        <v>85</v>
      </c>
      <c r="E11" s="32" t="s">
        <v>85</v>
      </c>
      <c r="F11" s="32"/>
      <c r="G11" s="79"/>
      <c r="I11" s="14" t="str">
        <f>IF(C11="P",INDEX(BDD!$A$2:$B$52,MATCH('18'!$B11,BDD!$A$2:$A$52,0),2),"")</f>
        <v/>
      </c>
      <c r="J11" s="14" t="str">
        <f>IF(D11="P",INDEX(BDD!$A$2:$B$52,MATCH('18'!$B11,BDD!$A$2:$A$52,0),2),"")</f>
        <v/>
      </c>
      <c r="K11" s="14" t="str">
        <f>IF(E11="P",INDEX(BDD!$A$2:$B$52,MATCH('18'!$B11,BDD!$A$2:$A$52,0),2),"")</f>
        <v/>
      </c>
      <c r="L11" s="14" t="str">
        <f>IF(F11="P",INDEX(BDD!$A$2:$B$52,MATCH('18'!$B11,BDD!$A$2:$A$52,0),2),"")</f>
        <v/>
      </c>
      <c r="M11" s="14" t="str">
        <f>IF(G11="P",INDEX(BDD!$A$2:$B$52,MATCH('18'!$B11,BDD!$A$2:$A$52,0),2),"")</f>
        <v/>
      </c>
    </row>
    <row r="12" spans="1:13" ht="14.1" customHeight="1" x14ac:dyDescent="0.25">
      <c r="A12" s="121"/>
      <c r="B12" s="27" t="str">
        <f>BDD!A8</f>
        <v>BOKALO E</v>
      </c>
      <c r="C12" s="78" t="s">
        <v>85</v>
      </c>
      <c r="D12" s="32" t="s">
        <v>85</v>
      </c>
      <c r="E12" s="32" t="s">
        <v>85</v>
      </c>
      <c r="F12" s="32"/>
      <c r="G12" s="80"/>
      <c r="I12" s="14" t="str">
        <f>IF(C12="P",INDEX(BDD!$A$2:$B$52,MATCH('18'!$B12,BDD!$A$2:$A$52,0),2),"")</f>
        <v/>
      </c>
      <c r="J12" s="14" t="str">
        <f>IF(D12="P",INDEX(BDD!$A$2:$B$52,MATCH('18'!$B12,BDD!$A$2:$A$52,0),2),"")</f>
        <v/>
      </c>
      <c r="K12" s="14" t="str">
        <f>IF(E12="P",INDEX(BDD!$A$2:$B$52,MATCH('18'!$B12,BDD!$A$2:$A$52,0),2),"")</f>
        <v/>
      </c>
      <c r="L12" s="14" t="str">
        <f>IF(F12="P",INDEX(BDD!$A$2:$B$52,MATCH('18'!$B12,BDD!$A$2:$A$52,0),2),"")</f>
        <v/>
      </c>
      <c r="M12" s="14" t="str">
        <f>IF(G12="P",INDEX(BDD!$A$2:$B$52,MATCH('18'!$B12,BDD!$A$2:$A$52,0),2),"")</f>
        <v/>
      </c>
    </row>
    <row r="13" spans="1:13" ht="14.1" customHeight="1" x14ac:dyDescent="0.25">
      <c r="A13" s="121"/>
      <c r="B13" s="27" t="str">
        <f>BDD!A9</f>
        <v>BRIOUAL Z</v>
      </c>
      <c r="C13" s="78" t="s">
        <v>89</v>
      </c>
      <c r="D13" s="32" t="s">
        <v>89</v>
      </c>
      <c r="E13" s="32" t="s">
        <v>89</v>
      </c>
      <c r="F13" s="32"/>
      <c r="G13" s="80"/>
      <c r="I13" s="14" t="str">
        <f>IF(C13="P",INDEX(BDD!$A$2:$B$52,MATCH('18'!$B13,BDD!$A$2:$A$52,0),2),"")</f>
        <v>HYPOCHOLESTEROMIANT SANS PORC</v>
      </c>
      <c r="J13" s="14" t="str">
        <f>IF(D13="P",INDEX(BDD!$A$2:$B$52,MATCH('18'!$B13,BDD!$A$2:$A$52,0),2),"")</f>
        <v>HYPOCHOLESTEROMIANT SANS PORC</v>
      </c>
      <c r="K13" s="14" t="str">
        <f>IF(E13="P",INDEX(BDD!$A$2:$B$52,MATCH('18'!$B13,BDD!$A$2:$A$52,0),2),"")</f>
        <v>HYPOCHOLESTEROMIANT SANS PORC</v>
      </c>
      <c r="L13" s="14" t="str">
        <f>IF(F13="P",INDEX(BDD!$A$2:$B$52,MATCH('18'!$B13,BDD!$A$2:$A$52,0),2),"")</f>
        <v/>
      </c>
      <c r="M13" s="14" t="str">
        <f>IF(G13="P",INDEX(BDD!$A$2:$B$52,MATCH('18'!$B13,BDD!$A$2:$A$52,0),2),"")</f>
        <v/>
      </c>
    </row>
    <row r="14" spans="1:13" ht="14.1" customHeight="1" x14ac:dyDescent="0.25">
      <c r="A14" s="121"/>
      <c r="B14" s="27" t="str">
        <f>BDD!A10</f>
        <v>CERISUELA S</v>
      </c>
      <c r="C14" s="78" t="s">
        <v>85</v>
      </c>
      <c r="D14" s="32" t="s">
        <v>85</v>
      </c>
      <c r="E14" s="32" t="s">
        <v>85</v>
      </c>
      <c r="F14" s="32"/>
      <c r="G14" s="79"/>
      <c r="I14" s="14" t="str">
        <f>IF(C14="P",INDEX(BDD!$A$2:$B$52,MATCH('18'!$B14,BDD!$A$2:$A$52,0),2),"")</f>
        <v/>
      </c>
      <c r="J14" s="14" t="str">
        <f>IF(D14="P",INDEX(BDD!$A$2:$B$52,MATCH('18'!$B14,BDD!$A$2:$A$52,0),2),"")</f>
        <v/>
      </c>
      <c r="K14" s="14" t="str">
        <f>IF(E14="P",INDEX(BDD!$A$2:$B$52,MATCH('18'!$B14,BDD!$A$2:$A$52,0),2),"")</f>
        <v/>
      </c>
      <c r="L14" s="14" t="str">
        <f>IF(F14="P",INDEX(BDD!$A$2:$B$52,MATCH('18'!$B14,BDD!$A$2:$A$52,0),2),"")</f>
        <v/>
      </c>
      <c r="M14" s="14" t="str">
        <f>IF(G14="P",INDEX(BDD!$A$2:$B$52,MATCH('18'!$B14,BDD!$A$2:$A$52,0),2),"")</f>
        <v/>
      </c>
    </row>
    <row r="15" spans="1:13" ht="14.1" customHeight="1" x14ac:dyDescent="0.25">
      <c r="A15" s="121"/>
      <c r="B15" s="27" t="str">
        <f>BDD!A11</f>
        <v>CHANUT B</v>
      </c>
      <c r="C15" s="78" t="s">
        <v>85</v>
      </c>
      <c r="D15" s="32" t="s">
        <v>85</v>
      </c>
      <c r="E15" s="32" t="s">
        <v>85</v>
      </c>
      <c r="F15" s="32"/>
      <c r="G15" s="79"/>
      <c r="I15" s="14" t="str">
        <f>IF(C15="P",INDEX(BDD!$A$2:$B$52,MATCH('18'!$B15,BDD!$A$2:$A$52,0),2),"")</f>
        <v/>
      </c>
      <c r="J15" s="14" t="str">
        <f>IF(D15="P",INDEX(BDD!$A$2:$B$52,MATCH('18'!$B15,BDD!$A$2:$A$52,0),2),"")</f>
        <v/>
      </c>
      <c r="K15" s="14" t="str">
        <f>IF(E15="P",INDEX(BDD!$A$2:$B$52,MATCH('18'!$B15,BDD!$A$2:$A$52,0),2),"")</f>
        <v/>
      </c>
      <c r="L15" s="14" t="str">
        <f>IF(F15="P",INDEX(BDD!$A$2:$B$52,MATCH('18'!$B15,BDD!$A$2:$A$52,0),2),"")</f>
        <v/>
      </c>
      <c r="M15" s="14" t="str">
        <f>IF(G15="P",INDEX(BDD!$A$2:$B$52,MATCH('18'!$B15,BDD!$A$2:$A$52,0),2),"")</f>
        <v/>
      </c>
    </row>
    <row r="16" spans="1:13" ht="14.1" customHeight="1" x14ac:dyDescent="0.25">
      <c r="A16" s="121"/>
      <c r="B16" s="27" t="str">
        <f>BDD!A12</f>
        <v>CHATTI A</v>
      </c>
      <c r="C16" s="78" t="s">
        <v>89</v>
      </c>
      <c r="D16" s="32" t="s">
        <v>89</v>
      </c>
      <c r="E16" s="32" t="s">
        <v>89</v>
      </c>
      <c r="F16" s="32"/>
      <c r="G16" s="79"/>
      <c r="I16" s="14" t="str">
        <f>IF(C16="P",INDEX(BDD!$A$2:$B$52,MATCH('18'!$B16,BDD!$A$2:$A$52,0),2),"")</f>
        <v>SANS PORC</v>
      </c>
      <c r="J16" s="14" t="str">
        <f>IF(D16="P",INDEX(BDD!$A$2:$B$52,MATCH('18'!$B16,BDD!$A$2:$A$52,0),2),"")</f>
        <v>SANS PORC</v>
      </c>
      <c r="K16" s="14" t="str">
        <f>IF(E16="P",INDEX(BDD!$A$2:$B$52,MATCH('18'!$B16,BDD!$A$2:$A$52,0),2),"")</f>
        <v>SANS PORC</v>
      </c>
      <c r="L16" s="14" t="str">
        <f>IF(F16="P",INDEX(BDD!$A$2:$B$52,MATCH('18'!$B16,BDD!$A$2:$A$52,0),2),"")</f>
        <v/>
      </c>
      <c r="M16" s="14" t="str">
        <f>IF(G16="P",INDEX(BDD!$A$2:$B$52,MATCH('18'!$B16,BDD!$A$2:$A$52,0),2),"")</f>
        <v/>
      </c>
    </row>
    <row r="17" spans="1:13" ht="14.1" customHeight="1" x14ac:dyDescent="0.25">
      <c r="A17" s="121"/>
      <c r="B17" s="27" t="str">
        <f>BDD!A13</f>
        <v>DELZOR N</v>
      </c>
      <c r="C17" s="78" t="s">
        <v>89</v>
      </c>
      <c r="D17" s="32" t="s">
        <v>89</v>
      </c>
      <c r="E17" s="32" t="s">
        <v>89</v>
      </c>
      <c r="F17" s="32"/>
      <c r="G17" s="79"/>
      <c r="I17" s="14" t="str">
        <f>IF(C17="P",INDEX(BDD!$A$2:$B$52,MATCH('18'!$B17,BDD!$A$2:$A$52,0),2),"")</f>
        <v>HYPO URICEMIANT</v>
      </c>
      <c r="J17" s="14" t="str">
        <f>IF(D17="P",INDEX(BDD!$A$2:$B$52,MATCH('18'!$B17,BDD!$A$2:$A$52,0),2),"")</f>
        <v>HYPO URICEMIANT</v>
      </c>
      <c r="K17" s="14" t="str">
        <f>IF(E17="P",INDEX(BDD!$A$2:$B$52,MATCH('18'!$B17,BDD!$A$2:$A$52,0),2),"")</f>
        <v>HYPO URICEMIANT</v>
      </c>
      <c r="L17" s="14" t="str">
        <f>IF(F17="P",INDEX(BDD!$A$2:$B$52,MATCH('18'!$B17,BDD!$A$2:$A$52,0),2),"")</f>
        <v/>
      </c>
      <c r="M17" s="14" t="str">
        <f>IF(G17="P",INDEX(BDD!$A$2:$B$52,MATCH('18'!$B17,BDD!$A$2:$A$52,0),2),"")</f>
        <v/>
      </c>
    </row>
    <row r="18" spans="1:13" ht="14.1" customHeight="1" x14ac:dyDescent="0.25">
      <c r="A18" s="121"/>
      <c r="B18" s="27" t="str">
        <f>BDD!A14</f>
        <v xml:space="preserve">DEMICHEL A </v>
      </c>
      <c r="C18" s="78" t="s">
        <v>85</v>
      </c>
      <c r="D18" s="32" t="s">
        <v>85</v>
      </c>
      <c r="E18" s="32" t="s">
        <v>85</v>
      </c>
      <c r="F18" s="32"/>
      <c r="G18" s="79"/>
      <c r="I18" s="14" t="str">
        <f>IF(C18="P",INDEX(BDD!$A$2:$B$52,MATCH('18'!$B18,BDD!$A$2:$A$52,0),2),"")</f>
        <v/>
      </c>
      <c r="J18" s="14" t="str">
        <f>IF(D18="P",INDEX(BDD!$A$2:$B$52,MATCH('18'!$B18,BDD!$A$2:$A$52,0),2),"")</f>
        <v/>
      </c>
      <c r="K18" s="14" t="str">
        <f>IF(E18="P",INDEX(BDD!$A$2:$B$52,MATCH('18'!$B18,BDD!$A$2:$A$52,0),2),"")</f>
        <v/>
      </c>
      <c r="L18" s="14" t="str">
        <f>IF(F18="P",INDEX(BDD!$A$2:$B$52,MATCH('18'!$B18,BDD!$A$2:$A$52,0),2),"")</f>
        <v/>
      </c>
      <c r="M18" s="14" t="str">
        <f>IF(G18="P",INDEX(BDD!$A$2:$B$52,MATCH('18'!$B18,BDD!$A$2:$A$52,0),2),"")</f>
        <v/>
      </c>
    </row>
    <row r="19" spans="1:13" ht="14.1" customHeight="1" x14ac:dyDescent="0.25">
      <c r="A19" s="121"/>
      <c r="B19" s="27" t="str">
        <f>BDD!A15</f>
        <v>DENIS P</v>
      </c>
      <c r="C19" s="78" t="s">
        <v>85</v>
      </c>
      <c r="D19" s="32" t="s">
        <v>85</v>
      </c>
      <c r="E19" s="32" t="s">
        <v>85</v>
      </c>
      <c r="F19" s="32"/>
      <c r="G19" s="79"/>
      <c r="I19" s="14" t="str">
        <f>IF(C19="P",INDEX(BDD!$A$2:$B$52,MATCH('18'!$B19,BDD!$A$2:$A$52,0),2),"")</f>
        <v/>
      </c>
      <c r="J19" s="14" t="str">
        <f>IF(D19="P",INDEX(BDD!$A$2:$B$52,MATCH('18'!$B19,BDD!$A$2:$A$52,0),2),"")</f>
        <v/>
      </c>
      <c r="K19" s="14" t="str">
        <f>IF(E19="P",INDEX(BDD!$A$2:$B$52,MATCH('18'!$B19,BDD!$A$2:$A$52,0),2),"")</f>
        <v/>
      </c>
      <c r="L19" s="14" t="str">
        <f>IF(F19="P",INDEX(BDD!$A$2:$B$52,MATCH('18'!$B19,BDD!$A$2:$A$52,0),2),"")</f>
        <v/>
      </c>
      <c r="M19" s="14" t="str">
        <f>IF(G19="P",INDEX(BDD!$A$2:$B$52,MATCH('18'!$B19,BDD!$A$2:$A$52,0),2),"")</f>
        <v/>
      </c>
    </row>
    <row r="20" spans="1:13" ht="14.1" customHeight="1" x14ac:dyDescent="0.25">
      <c r="A20" s="121"/>
      <c r="B20" s="27" t="e">
        <f>BDD!#REF!</f>
        <v>#REF!</v>
      </c>
      <c r="C20" s="78" t="s">
        <v>85</v>
      </c>
      <c r="D20" s="32" t="s">
        <v>89</v>
      </c>
      <c r="E20" s="32" t="s">
        <v>89</v>
      </c>
      <c r="F20" s="32"/>
      <c r="G20" s="79"/>
      <c r="I20" s="14" t="str">
        <f>IF(C20="P",INDEX(BDD!$A$2:$B$52,MATCH('18'!$B20,BDD!$A$2:$A$52,0),2),"")</f>
        <v/>
      </c>
      <c r="J20" s="14" t="e">
        <f>IF(D20="P",INDEX(BDD!$A$2:$B$52,MATCH('18'!$B20,BDD!$A$2:$A$52,0),2),"")</f>
        <v>#REF!</v>
      </c>
      <c r="K20" s="14" t="e">
        <f>IF(E20="P",INDEX(BDD!$A$2:$B$52,MATCH('18'!$B20,BDD!$A$2:$A$52,0),2),"")</f>
        <v>#REF!</v>
      </c>
      <c r="L20" s="14" t="str">
        <f>IF(F20="P",INDEX(BDD!$A$2:$B$52,MATCH('18'!$B20,BDD!$A$2:$A$52,0),2),"")</f>
        <v/>
      </c>
      <c r="M20" s="14" t="str">
        <f>IF(G20="P",INDEX(BDD!$A$2:$B$52,MATCH('18'!$B20,BDD!$A$2:$A$52,0),2),"")</f>
        <v/>
      </c>
    </row>
    <row r="21" spans="1:13" ht="14.1" customHeight="1" x14ac:dyDescent="0.25">
      <c r="A21" s="121"/>
      <c r="B21" s="27" t="str">
        <f>BDD!A16</f>
        <v>GAUTHIER JF</v>
      </c>
      <c r="C21" s="78" t="s">
        <v>89</v>
      </c>
      <c r="D21" s="32" t="s">
        <v>89</v>
      </c>
      <c r="E21" s="32" t="s">
        <v>89</v>
      </c>
      <c r="F21" s="32"/>
      <c r="G21" s="79"/>
      <c r="I21" s="14" t="str">
        <f>IF(C21="P",INDEX(BDD!$A$2:$B$52,MATCH('18'!$B21,BDD!$A$2:$A$52,0),2),"")</f>
        <v>NORMAL</v>
      </c>
      <c r="J21" s="14" t="str">
        <f>IF(D21="P",INDEX(BDD!$A$2:$B$52,MATCH('18'!$B21,BDD!$A$2:$A$52,0),2),"")</f>
        <v>NORMAL</v>
      </c>
      <c r="K21" s="14" t="str">
        <f>IF(E21="P",INDEX(BDD!$A$2:$B$52,MATCH('18'!$B21,BDD!$A$2:$A$52,0),2),"")</f>
        <v>NORMAL</v>
      </c>
      <c r="L21" s="14" t="str">
        <f>IF(F21="P",INDEX(BDD!$A$2:$B$52,MATCH('18'!$B21,BDD!$A$2:$A$52,0),2),"")</f>
        <v/>
      </c>
      <c r="M21" s="14" t="str">
        <f>IF(G21="P",INDEX(BDD!$A$2:$B$52,MATCH('18'!$B21,BDD!$A$2:$A$52,0),2),"")</f>
        <v/>
      </c>
    </row>
    <row r="22" spans="1:13" ht="14.1" customHeight="1" x14ac:dyDescent="0.25">
      <c r="A22" s="121"/>
      <c r="B22" s="27" t="str">
        <f>BDD!A17</f>
        <v>GAUTIER Y</v>
      </c>
      <c r="C22" s="78" t="s">
        <v>89</v>
      </c>
      <c r="D22" s="32" t="s">
        <v>89</v>
      </c>
      <c r="E22" s="32" t="s">
        <v>89</v>
      </c>
      <c r="F22" s="32"/>
      <c r="G22" s="79"/>
      <c r="I22" s="14" t="str">
        <f>IF(C22="P",INDEX(BDD!$A$2:$B$52,MATCH('18'!$B22,BDD!$A$2:$A$52,0),2),"")</f>
        <v>NORMAL</v>
      </c>
      <c r="J22" s="14" t="str">
        <f>IF(D22="P",INDEX(BDD!$A$2:$B$52,MATCH('18'!$B22,BDD!$A$2:$A$52,0),2),"")</f>
        <v>NORMAL</v>
      </c>
      <c r="K22" s="14" t="str">
        <f>IF(E22="P",INDEX(BDD!$A$2:$B$52,MATCH('18'!$B22,BDD!$A$2:$A$52,0),2),"")</f>
        <v>NORMAL</v>
      </c>
      <c r="L22" s="14" t="str">
        <f>IF(F22="P",INDEX(BDD!$A$2:$B$52,MATCH('18'!$B22,BDD!$A$2:$A$52,0),2),"")</f>
        <v/>
      </c>
      <c r="M22" s="14" t="str">
        <f>IF(G22="P",INDEX(BDD!$A$2:$B$52,MATCH('18'!$B22,BDD!$A$2:$A$52,0),2),"")</f>
        <v/>
      </c>
    </row>
    <row r="23" spans="1:13" ht="14.1" customHeight="1" x14ac:dyDescent="0.25">
      <c r="A23" s="121"/>
      <c r="B23" s="27" t="str">
        <f>BDD!A18</f>
        <v>GOURDON F</v>
      </c>
      <c r="C23" s="78" t="s">
        <v>89</v>
      </c>
      <c r="D23" s="32" t="s">
        <v>89</v>
      </c>
      <c r="E23" s="32" t="s">
        <v>89</v>
      </c>
      <c r="F23" s="32"/>
      <c r="G23" s="79"/>
      <c r="I23" s="14" t="str">
        <f>IF(C23="P",INDEX(BDD!$A$2:$B$52,MATCH('18'!$B23,BDD!$A$2:$A$52,0),2),"")</f>
        <v>NORMAL</v>
      </c>
      <c r="J23" s="14" t="str">
        <f>IF(D23="P",INDEX(BDD!$A$2:$B$52,MATCH('18'!$B23,BDD!$A$2:$A$52,0),2),"")</f>
        <v>NORMAL</v>
      </c>
      <c r="K23" s="14" t="str">
        <f>IF(E23="P",INDEX(BDD!$A$2:$B$52,MATCH('18'!$B23,BDD!$A$2:$A$52,0),2),"")</f>
        <v>NORMAL</v>
      </c>
      <c r="L23" s="14" t="str">
        <f>IF(F23="P",INDEX(BDD!$A$2:$B$52,MATCH('18'!$B23,BDD!$A$2:$A$52,0),2),"")</f>
        <v/>
      </c>
      <c r="M23" s="14" t="str">
        <f>IF(G23="P",INDEX(BDD!$A$2:$B$52,MATCH('18'!$B23,BDD!$A$2:$A$52,0),2),"")</f>
        <v/>
      </c>
    </row>
    <row r="24" spans="1:13" ht="14.1" customHeight="1" x14ac:dyDescent="0.25">
      <c r="A24" s="121"/>
      <c r="B24" s="27" t="str">
        <f>BDD!A19</f>
        <v>GORDOGA K</v>
      </c>
      <c r="C24" s="78" t="s">
        <v>89</v>
      </c>
      <c r="D24" s="32" t="s">
        <v>89</v>
      </c>
      <c r="E24" s="32" t="s">
        <v>89</v>
      </c>
      <c r="F24" s="32"/>
      <c r="G24" s="79"/>
      <c r="I24" s="14" t="str">
        <f>IF(C24="P",INDEX(BDD!$A$2:$B$52,MATCH('18'!$B24,BDD!$A$2:$A$52,0),2),"")</f>
        <v>SANS PORC</v>
      </c>
      <c r="J24" s="14" t="str">
        <f>IF(D24="P",INDEX(BDD!$A$2:$B$52,MATCH('18'!$B24,BDD!$A$2:$A$52,0),2),"")</f>
        <v>SANS PORC</v>
      </c>
      <c r="K24" s="14" t="str">
        <f>IF(E24="P",INDEX(BDD!$A$2:$B$52,MATCH('18'!$B24,BDD!$A$2:$A$52,0),2),"")</f>
        <v>SANS PORC</v>
      </c>
      <c r="L24" s="14" t="str">
        <f>IF(F24="P",INDEX(BDD!$A$2:$B$52,MATCH('18'!$B24,BDD!$A$2:$A$52,0),2),"")</f>
        <v/>
      </c>
      <c r="M24" s="14" t="str">
        <f>IF(G24="P",INDEX(BDD!$A$2:$B$52,MATCH('18'!$B24,BDD!$A$2:$A$52,0),2),"")</f>
        <v/>
      </c>
    </row>
    <row r="25" spans="1:13" ht="14.1" customHeight="1" x14ac:dyDescent="0.25">
      <c r="A25" s="121"/>
      <c r="B25" s="27" t="str">
        <f>BDD!A20</f>
        <v>GRAVIERE JP</v>
      </c>
      <c r="C25" s="78" t="s">
        <v>89</v>
      </c>
      <c r="D25" s="32" t="s">
        <v>89</v>
      </c>
      <c r="E25" s="32" t="s">
        <v>89</v>
      </c>
      <c r="F25" s="32"/>
      <c r="G25" s="79"/>
      <c r="I25" s="14" t="str">
        <f>IF(C25="P",INDEX(BDD!$A$2:$B$52,MATCH('18'!$B25,BDD!$A$2:$A$52,0),2),"")</f>
        <v>NORMAL</v>
      </c>
      <c r="J25" s="14" t="str">
        <f>IF(D25="P",INDEX(BDD!$A$2:$B$52,MATCH('18'!$B25,BDD!$A$2:$A$52,0),2),"")</f>
        <v>NORMAL</v>
      </c>
      <c r="K25" s="14" t="str">
        <f>IF(E25="P",INDEX(BDD!$A$2:$B$52,MATCH('18'!$B25,BDD!$A$2:$A$52,0),2),"")</f>
        <v>NORMAL</v>
      </c>
      <c r="L25" s="14" t="str">
        <f>IF(F25="P",INDEX(BDD!$A$2:$B$52,MATCH('18'!$B25,BDD!$A$2:$A$52,0),2),"")</f>
        <v/>
      </c>
      <c r="M25" s="14" t="str">
        <f>IF(G25="P",INDEX(BDD!$A$2:$B$52,MATCH('18'!$B25,BDD!$A$2:$A$52,0),2),"")</f>
        <v/>
      </c>
    </row>
    <row r="26" spans="1:13" ht="14.1" customHeight="1" x14ac:dyDescent="0.25">
      <c r="A26" s="121"/>
      <c r="B26" s="27" t="str">
        <f>BDD!A21</f>
        <v>JULLIOT Y</v>
      </c>
      <c r="C26" s="78" t="s">
        <v>89</v>
      </c>
      <c r="D26" s="32" t="s">
        <v>89</v>
      </c>
      <c r="E26" s="32" t="s">
        <v>89</v>
      </c>
      <c r="F26" s="32"/>
      <c r="G26" s="79"/>
      <c r="I26" s="14" t="str">
        <f>IF(C26="P",INDEX(BDD!$A$2:$B$52,MATCH('18'!$B26,BDD!$A$2:$A$52,0),2),"")</f>
        <v>NORMAL</v>
      </c>
      <c r="J26" s="14" t="str">
        <f>IF(D26="P",INDEX(BDD!$A$2:$B$52,MATCH('18'!$B26,BDD!$A$2:$A$52,0),2),"")</f>
        <v>NORMAL</v>
      </c>
      <c r="K26" s="14" t="str">
        <f>IF(E26="P",INDEX(BDD!$A$2:$B$52,MATCH('18'!$B26,BDD!$A$2:$A$52,0),2),"")</f>
        <v>NORMAL</v>
      </c>
      <c r="L26" s="14" t="str">
        <f>IF(F26="P",INDEX(BDD!$A$2:$B$52,MATCH('18'!$B26,BDD!$A$2:$A$52,0),2),"")</f>
        <v/>
      </c>
      <c r="M26" s="14" t="str">
        <f>IF(G26="P",INDEX(BDD!$A$2:$B$52,MATCH('18'!$B26,BDD!$A$2:$A$52,0),2),"")</f>
        <v/>
      </c>
    </row>
    <row r="27" spans="1:13" ht="14.1" customHeight="1" x14ac:dyDescent="0.25">
      <c r="A27" s="121"/>
      <c r="B27" s="27" t="str">
        <f>BDD!A22</f>
        <v>LARBRE JM</v>
      </c>
      <c r="C27" s="78" t="s">
        <v>85</v>
      </c>
      <c r="D27" s="32" t="s">
        <v>89</v>
      </c>
      <c r="E27" s="32" t="s">
        <v>89</v>
      </c>
      <c r="F27" s="32"/>
      <c r="G27" s="79"/>
      <c r="I27" s="14" t="str">
        <f>IF(C27="P",INDEX(BDD!$A$2:$B$52,MATCH('18'!$B27,BDD!$A$2:$A$52,0),2),"")</f>
        <v/>
      </c>
      <c r="J27" s="14" t="str">
        <f>IF(D27="P",INDEX(BDD!$A$2:$B$52,MATCH('18'!$B27,BDD!$A$2:$A$52,0),2),"")</f>
        <v>NORMAL</v>
      </c>
      <c r="K27" s="14" t="str">
        <f>IF(E27="P",INDEX(BDD!$A$2:$B$52,MATCH('18'!$B27,BDD!$A$2:$A$52,0),2),"")</f>
        <v>NORMAL</v>
      </c>
      <c r="L27" s="14" t="str">
        <f>IF(F27="P",INDEX(BDD!$A$2:$B$52,MATCH('18'!$B27,BDD!$A$2:$A$52,0),2),"")</f>
        <v/>
      </c>
      <c r="M27" s="14" t="str">
        <f>IF(G27="P",INDEX(BDD!$A$2:$B$52,MATCH('18'!$B27,BDD!$A$2:$A$52,0),2),"")</f>
        <v/>
      </c>
    </row>
    <row r="28" spans="1:13" ht="14.1" customHeight="1" x14ac:dyDescent="0.25">
      <c r="A28" s="121"/>
      <c r="B28" s="27" t="str">
        <f>BDD!A23</f>
        <v>LAPLACE F</v>
      </c>
      <c r="C28" s="78" t="s">
        <v>89</v>
      </c>
      <c r="D28" s="32" t="s">
        <v>89</v>
      </c>
      <c r="E28" s="32" t="s">
        <v>89</v>
      </c>
      <c r="F28" s="32"/>
      <c r="G28" s="79"/>
      <c r="I28" s="14" t="str">
        <f>IF(C28="P",INDEX(BDD!$A$2:$B$52,MATCH('18'!$B28,BDD!$A$2:$A$52,0),2),"")</f>
        <v>NORMAL</v>
      </c>
      <c r="J28" s="14" t="str">
        <f>IF(D28="P",INDEX(BDD!$A$2:$B$52,MATCH('18'!$B28,BDD!$A$2:$A$52,0),2),"")</f>
        <v>NORMAL</v>
      </c>
      <c r="K28" s="14" t="str">
        <f>IF(E28="P",INDEX(BDD!$A$2:$B$52,MATCH('18'!$B28,BDD!$A$2:$A$52,0),2),"")</f>
        <v>NORMAL</v>
      </c>
      <c r="L28" s="14" t="str">
        <f>IF(F28="P",INDEX(BDD!$A$2:$B$52,MATCH('18'!$B28,BDD!$A$2:$A$52,0),2),"")</f>
        <v/>
      </c>
      <c r="M28" s="14" t="str">
        <f>IF(G28="P",INDEX(BDD!$A$2:$B$52,MATCH('18'!$B28,BDD!$A$2:$A$52,0),2),"")</f>
        <v/>
      </c>
    </row>
    <row r="29" spans="1:13" ht="14.1" customHeight="1" x14ac:dyDescent="0.25">
      <c r="A29" s="121"/>
      <c r="B29" s="27" t="str">
        <f>BDD!A24</f>
        <v>LARA C</v>
      </c>
      <c r="C29" s="78" t="s">
        <v>85</v>
      </c>
      <c r="D29" s="32" t="s">
        <v>85</v>
      </c>
      <c r="E29" s="32" t="s">
        <v>85</v>
      </c>
      <c r="F29" s="32"/>
      <c r="G29" s="79"/>
      <c r="I29" s="14" t="str">
        <f>IF(C29="P",INDEX(BDD!$A$2:$B$52,MATCH('18'!$B29,BDD!$A$2:$A$52,0),2),"")</f>
        <v/>
      </c>
      <c r="J29" s="14" t="str">
        <f>IF(D29="P",INDEX(BDD!$A$2:$B$52,MATCH('18'!$B29,BDD!$A$2:$A$52,0),2),"")</f>
        <v/>
      </c>
      <c r="K29" s="14" t="str">
        <f>IF(E29="P",INDEX(BDD!$A$2:$B$52,MATCH('18'!$B29,BDD!$A$2:$A$52,0),2),"")</f>
        <v/>
      </c>
      <c r="L29" s="14" t="str">
        <f>IF(F29="P",INDEX(BDD!$A$2:$B$52,MATCH('18'!$B29,BDD!$A$2:$A$52,0),2),"")</f>
        <v/>
      </c>
      <c r="M29" s="14" t="str">
        <f>IF(G29="P",INDEX(BDD!$A$2:$B$52,MATCH('18'!$B29,BDD!$A$2:$A$52,0),2),"")</f>
        <v/>
      </c>
    </row>
    <row r="30" spans="1:13" ht="14.1" customHeight="1" x14ac:dyDescent="0.25">
      <c r="A30" s="121"/>
      <c r="B30" s="27" t="str">
        <f>BDD!A25</f>
        <v>LAURENT N</v>
      </c>
      <c r="C30" s="78" t="s">
        <v>85</v>
      </c>
      <c r="D30" s="32" t="s">
        <v>85</v>
      </c>
      <c r="E30" s="32" t="s">
        <v>85</v>
      </c>
      <c r="F30" s="32"/>
      <c r="G30" s="79"/>
      <c r="I30" s="14" t="str">
        <f>IF(C30="P",INDEX(BDD!$A$2:$B$52,MATCH('18'!$B30,BDD!$A$2:$A$52,0),2),"")</f>
        <v/>
      </c>
      <c r="J30" s="14" t="str">
        <f>IF(D30="P",INDEX(BDD!$A$2:$B$52,MATCH('18'!$B30,BDD!$A$2:$A$52,0),2),"")</f>
        <v/>
      </c>
      <c r="K30" s="14" t="str">
        <f>IF(E30="P",INDEX(BDD!$A$2:$B$52,MATCH('18'!$B30,BDD!$A$2:$A$52,0),2),"")</f>
        <v/>
      </c>
      <c r="L30" s="14" t="str">
        <f>IF(F30="P",INDEX(BDD!$A$2:$B$52,MATCH('18'!$B30,BDD!$A$2:$A$52,0),2),"")</f>
        <v/>
      </c>
      <c r="M30" s="14" t="str">
        <f>IF(G30="P",INDEX(BDD!$A$2:$B$52,MATCH('18'!$B30,BDD!$A$2:$A$52,0),2),"")</f>
        <v/>
      </c>
    </row>
    <row r="31" spans="1:13" ht="14.1" customHeight="1" x14ac:dyDescent="0.25">
      <c r="A31" s="121"/>
      <c r="B31" s="27" t="str">
        <f>BDD!A26</f>
        <v>LEBON Y</v>
      </c>
      <c r="C31" s="78" t="s">
        <v>89</v>
      </c>
      <c r="D31" s="32" t="s">
        <v>89</v>
      </c>
      <c r="E31" s="32" t="s">
        <v>89</v>
      </c>
      <c r="F31" s="32"/>
      <c r="G31" s="79"/>
      <c r="I31" s="14" t="str">
        <f>IF(C31="P",INDEX(BDD!$A$2:$B$52,MATCH('18'!$B31,BDD!$A$2:$A$52,0),2),"")</f>
        <v>NORMAL</v>
      </c>
      <c r="J31" s="14" t="str">
        <f>IF(D31="P",INDEX(BDD!$A$2:$B$52,MATCH('18'!$B31,BDD!$A$2:$A$52,0),2),"")</f>
        <v>NORMAL</v>
      </c>
      <c r="K31" s="14" t="str">
        <f>IF(E31="P",INDEX(BDD!$A$2:$B$52,MATCH('18'!$B31,BDD!$A$2:$A$52,0),2),"")</f>
        <v>NORMAL</v>
      </c>
      <c r="L31" s="14" t="str">
        <f>IF(F31="P",INDEX(BDD!$A$2:$B$52,MATCH('18'!$B31,BDD!$A$2:$A$52,0),2),"")</f>
        <v/>
      </c>
      <c r="M31" s="14" t="str">
        <f>IF(G31="P",INDEX(BDD!$A$2:$B$52,MATCH('18'!$B31,BDD!$A$2:$A$52,0),2),"")</f>
        <v/>
      </c>
    </row>
    <row r="32" spans="1:13" ht="14.1" customHeight="1" x14ac:dyDescent="0.25">
      <c r="A32" s="121"/>
      <c r="B32" s="27" t="str">
        <f>BDD!A27</f>
        <v>LECAM A</v>
      </c>
      <c r="C32" s="78" t="s">
        <v>89</v>
      </c>
      <c r="D32" s="32" t="s">
        <v>89</v>
      </c>
      <c r="E32" s="32" t="s">
        <v>89</v>
      </c>
      <c r="F32" s="32"/>
      <c r="G32" s="79"/>
      <c r="I32" s="14" t="str">
        <f>IF(C32="P",INDEX(BDD!$A$2:$B$52,MATCH('18'!$B32,BDD!$A$2:$A$52,0),2),"")</f>
        <v>NORMAL</v>
      </c>
      <c r="J32" s="14" t="str">
        <f>IF(D32="P",INDEX(BDD!$A$2:$B$52,MATCH('18'!$B32,BDD!$A$2:$A$52,0),2),"")</f>
        <v>NORMAL</v>
      </c>
      <c r="K32" s="14" t="str">
        <f>IF(E32="P",INDEX(BDD!$A$2:$B$52,MATCH('18'!$B32,BDD!$A$2:$A$52,0),2),"")</f>
        <v>NORMAL</v>
      </c>
      <c r="L32" s="14" t="str">
        <f>IF(F32="P",INDEX(BDD!$A$2:$B$52,MATCH('18'!$B32,BDD!$A$2:$A$52,0),2),"")</f>
        <v/>
      </c>
      <c r="M32" s="14" t="str">
        <f>IF(G32="P",INDEX(BDD!$A$2:$B$52,MATCH('18'!$B32,BDD!$A$2:$A$52,0),2),"")</f>
        <v/>
      </c>
    </row>
    <row r="33" spans="1:13" ht="14.1" customHeight="1" x14ac:dyDescent="0.25">
      <c r="A33" s="121"/>
      <c r="B33" s="27" t="str">
        <f>BDD!A28</f>
        <v>LEHON JL</v>
      </c>
      <c r="C33" s="78" t="s">
        <v>89</v>
      </c>
      <c r="D33" s="32" t="s">
        <v>89</v>
      </c>
      <c r="E33" s="32" t="s">
        <v>89</v>
      </c>
      <c r="F33" s="32"/>
      <c r="G33" s="79"/>
      <c r="I33" s="14" t="str">
        <f>IF(C33="P",INDEX(BDD!$A$2:$B$52,MATCH('18'!$B33,BDD!$A$2:$A$52,0),2),"")</f>
        <v>NORMAL</v>
      </c>
      <c r="J33" s="14" t="str">
        <f>IF(D33="P",INDEX(BDD!$A$2:$B$52,MATCH('18'!$B33,BDD!$A$2:$A$52,0),2),"")</f>
        <v>NORMAL</v>
      </c>
      <c r="K33" s="14" t="str">
        <f>IF(E33="P",INDEX(BDD!$A$2:$B$52,MATCH('18'!$B33,BDD!$A$2:$A$52,0),2),"")</f>
        <v>NORMAL</v>
      </c>
      <c r="L33" s="14" t="str">
        <f>IF(F33="P",INDEX(BDD!$A$2:$B$52,MATCH('18'!$B33,BDD!$A$2:$A$52,0),2),"")</f>
        <v/>
      </c>
      <c r="M33" s="14" t="str">
        <f>IF(G33="P",INDEX(BDD!$A$2:$B$52,MATCH('18'!$B33,BDD!$A$2:$A$52,0),2),"")</f>
        <v/>
      </c>
    </row>
    <row r="34" spans="1:13" ht="14.1" customHeight="1" x14ac:dyDescent="0.25">
      <c r="A34" s="121"/>
      <c r="B34" s="27" t="str">
        <f>BDD!A29</f>
        <v>MALERGUE MC</v>
      </c>
      <c r="C34" s="78" t="s">
        <v>89</v>
      </c>
      <c r="D34" s="32" t="s">
        <v>89</v>
      </c>
      <c r="E34" s="32" t="s">
        <v>89</v>
      </c>
      <c r="F34" s="32"/>
      <c r="G34" s="79"/>
      <c r="I34" s="14" t="str">
        <f>IF(C34="P",INDEX(BDD!$A$2:$B$52,MATCH('18'!$B34,BDD!$A$2:$A$52,0),2),"")</f>
        <v>HYPOCALORIQUE</v>
      </c>
      <c r="J34" s="14" t="str">
        <f>IF(D34="P",INDEX(BDD!$A$2:$B$52,MATCH('18'!$B34,BDD!$A$2:$A$52,0),2),"")</f>
        <v>HYPOCALORIQUE</v>
      </c>
      <c r="K34" s="14" t="str">
        <f>IF(E34="P",INDEX(BDD!$A$2:$B$52,MATCH('18'!$B34,BDD!$A$2:$A$52,0),2),"")</f>
        <v>HYPOCALORIQUE</v>
      </c>
      <c r="L34" s="14" t="str">
        <f>IF(F34="P",INDEX(BDD!$A$2:$B$52,MATCH('18'!$B34,BDD!$A$2:$A$52,0),2),"")</f>
        <v/>
      </c>
      <c r="M34" s="14" t="str">
        <f>IF(G34="P",INDEX(BDD!$A$2:$B$52,MATCH('18'!$B34,BDD!$A$2:$A$52,0),2),"")</f>
        <v/>
      </c>
    </row>
    <row r="35" spans="1:13" ht="14.1" customHeight="1" x14ac:dyDescent="0.25">
      <c r="A35" s="121"/>
      <c r="B35" s="27" t="str">
        <f>BDD!A30</f>
        <v>MASSIAS JM</v>
      </c>
      <c r="C35" s="78" t="s">
        <v>85</v>
      </c>
      <c r="D35" s="32" t="s">
        <v>85</v>
      </c>
      <c r="E35" s="32" t="s">
        <v>85</v>
      </c>
      <c r="F35" s="32"/>
      <c r="G35" s="79"/>
      <c r="I35" s="14" t="str">
        <f>IF(C35="P",INDEX(BDD!$A$2:$B$52,MATCH('18'!$B35,BDD!$A$2:$A$52,0),2),"")</f>
        <v/>
      </c>
      <c r="J35" s="14" t="str">
        <f>IF(D35="P",INDEX(BDD!$A$2:$B$52,MATCH('18'!$B35,BDD!$A$2:$A$52,0),2),"")</f>
        <v/>
      </c>
      <c r="K35" s="14" t="str">
        <f>IF(E35="P",INDEX(BDD!$A$2:$B$52,MATCH('18'!$B35,BDD!$A$2:$A$52,0),2),"")</f>
        <v/>
      </c>
      <c r="L35" s="14" t="str">
        <f>IF(F35="P",INDEX(BDD!$A$2:$B$52,MATCH('18'!$B35,BDD!$A$2:$A$52,0),2),"")</f>
        <v/>
      </c>
      <c r="M35" s="14" t="str">
        <f>IF(G35="P",INDEX(BDD!$A$2:$B$52,MATCH('18'!$B35,BDD!$A$2:$A$52,0),2),"")</f>
        <v/>
      </c>
    </row>
    <row r="36" spans="1:13" ht="14.1" customHeight="1" x14ac:dyDescent="0.25">
      <c r="A36" s="121"/>
      <c r="B36" s="27" t="str">
        <f>BDD!A31</f>
        <v>MAURY E</v>
      </c>
      <c r="C36" s="78" t="s">
        <v>89</v>
      </c>
      <c r="D36" s="32" t="s">
        <v>89</v>
      </c>
      <c r="E36" s="32" t="s">
        <v>89</v>
      </c>
      <c r="F36" s="32"/>
      <c r="G36" s="79"/>
      <c r="I36" s="14" t="str">
        <f>IF(C36="P",INDEX(BDD!$A$2:$B$52,MATCH('18'!$B36,BDD!$A$2:$A$52,0),2),"")</f>
        <v>NORMAL</v>
      </c>
      <c r="J36" s="14" t="str">
        <f>IF(D36="P",INDEX(BDD!$A$2:$B$52,MATCH('18'!$B36,BDD!$A$2:$A$52,0),2),"")</f>
        <v>NORMAL</v>
      </c>
      <c r="K36" s="14" t="str">
        <f>IF(E36="P",INDEX(BDD!$A$2:$B$52,MATCH('18'!$B36,BDD!$A$2:$A$52,0),2),"")</f>
        <v>NORMAL</v>
      </c>
      <c r="L36" s="14" t="str">
        <f>IF(F36="P",INDEX(BDD!$A$2:$B$52,MATCH('18'!$B36,BDD!$A$2:$A$52,0),2),"")</f>
        <v/>
      </c>
      <c r="M36" s="14" t="str">
        <f>IF(G36="P",INDEX(BDD!$A$2:$B$52,MATCH('18'!$B36,BDD!$A$2:$A$52,0),2),"")</f>
        <v/>
      </c>
    </row>
    <row r="37" spans="1:13" ht="14.1" customHeight="1" x14ac:dyDescent="0.25">
      <c r="A37" s="121"/>
      <c r="B37" s="27" t="str">
        <f>BDD!A32</f>
        <v>MICHELOU S</v>
      </c>
      <c r="C37" s="78" t="s">
        <v>89</v>
      </c>
      <c r="D37" s="32" t="s">
        <v>89</v>
      </c>
      <c r="E37" s="32" t="s">
        <v>89</v>
      </c>
      <c r="F37" s="32"/>
      <c r="G37" s="79"/>
      <c r="I37" s="14" t="str">
        <f>IF(C37="P",INDEX(BDD!$A$2:$B$52,MATCH('18'!$B37,BDD!$A$2:$A$52,0),2),"")</f>
        <v>NORMAL</v>
      </c>
      <c r="J37" s="14" t="str">
        <f>IF(D37="P",INDEX(BDD!$A$2:$B$52,MATCH('18'!$B37,BDD!$A$2:$A$52,0),2),"")</f>
        <v>NORMAL</v>
      </c>
      <c r="K37" s="14" t="str">
        <f>IF(E37="P",INDEX(BDD!$A$2:$B$52,MATCH('18'!$B37,BDD!$A$2:$A$52,0),2),"")</f>
        <v>NORMAL</v>
      </c>
      <c r="L37" s="14" t="str">
        <f>IF(F37="P",INDEX(BDD!$A$2:$B$52,MATCH('18'!$B37,BDD!$A$2:$A$52,0),2),"")</f>
        <v/>
      </c>
      <c r="M37" s="14" t="str">
        <f>IF(G37="P",INDEX(BDD!$A$2:$B$52,MATCH('18'!$B37,BDD!$A$2:$A$52,0),2),"")</f>
        <v/>
      </c>
    </row>
    <row r="38" spans="1:13" ht="14.1" customHeight="1" x14ac:dyDescent="0.25">
      <c r="A38" s="121"/>
      <c r="B38" s="27" t="str">
        <f>BDD!A33</f>
        <v>ORLIANGE O</v>
      </c>
      <c r="C38" s="78" t="s">
        <v>89</v>
      </c>
      <c r="D38" s="32" t="s">
        <v>89</v>
      </c>
      <c r="E38" s="32" t="s">
        <v>89</v>
      </c>
      <c r="F38" s="32"/>
      <c r="G38" s="79"/>
      <c r="I38" s="14" t="str">
        <f>IF(C38="P",INDEX(BDD!$A$2:$B$52,MATCH('18'!$B38,BDD!$A$2:$A$52,0),2),"")</f>
        <v>NORMAL</v>
      </c>
      <c r="J38" s="14" t="str">
        <f>IF(D38="P",INDEX(BDD!$A$2:$B$52,MATCH('18'!$B38,BDD!$A$2:$A$52,0),2),"")</f>
        <v>NORMAL</v>
      </c>
      <c r="K38" s="14" t="str">
        <f>IF(E38="P",INDEX(BDD!$A$2:$B$52,MATCH('18'!$B38,BDD!$A$2:$A$52,0),2),"")</f>
        <v>NORMAL</v>
      </c>
      <c r="L38" s="14" t="str">
        <f>IF(F38="P",INDEX(BDD!$A$2:$B$52,MATCH('18'!$B38,BDD!$A$2:$A$52,0),2),"")</f>
        <v/>
      </c>
      <c r="M38" s="14" t="str">
        <f>IF(G38="P",INDEX(BDD!$A$2:$B$52,MATCH('18'!$B38,BDD!$A$2:$A$52,0),2),"")</f>
        <v/>
      </c>
    </row>
    <row r="39" spans="1:13" ht="14.1" customHeight="1" x14ac:dyDescent="0.25">
      <c r="A39" s="121"/>
      <c r="B39" s="27" t="str">
        <f>BDD!A34</f>
        <v>PELISSIER J</v>
      </c>
      <c r="C39" s="78" t="s">
        <v>85</v>
      </c>
      <c r="D39" s="32" t="s">
        <v>85</v>
      </c>
      <c r="E39" s="32" t="s">
        <v>85</v>
      </c>
      <c r="F39" s="32"/>
      <c r="G39" s="79"/>
      <c r="I39" s="14" t="str">
        <f>IF(C39="P",INDEX(BDD!$A$2:$B$52,MATCH('18'!$B39,BDD!$A$2:$A$52,0),2),"")</f>
        <v/>
      </c>
      <c r="J39" s="14" t="str">
        <f>IF(D39="P",INDEX(BDD!$A$2:$B$52,MATCH('18'!$B39,BDD!$A$2:$A$52,0),2),"")</f>
        <v/>
      </c>
      <c r="K39" s="14" t="str">
        <f>IF(E39="P",INDEX(BDD!$A$2:$B$52,MATCH('18'!$B39,BDD!$A$2:$A$52,0),2),"")</f>
        <v/>
      </c>
      <c r="L39" s="14" t="str">
        <f>IF(F39="P",INDEX(BDD!$A$2:$B$52,MATCH('18'!$B39,BDD!$A$2:$A$52,0),2),"")</f>
        <v/>
      </c>
      <c r="M39" s="14" t="str">
        <f>IF(G39="P",INDEX(BDD!$A$2:$B$52,MATCH('18'!$B39,BDD!$A$2:$A$52,0),2),"")</f>
        <v/>
      </c>
    </row>
    <row r="40" spans="1:13" ht="14.1" customHeight="1" x14ac:dyDescent="0.25">
      <c r="A40" s="121"/>
      <c r="B40" s="27" t="str">
        <f>BDD!A35</f>
        <v>PHIALIP Ch</v>
      </c>
      <c r="C40" s="78" t="s">
        <v>85</v>
      </c>
      <c r="D40" s="32" t="s">
        <v>85</v>
      </c>
      <c r="E40" s="32" t="s">
        <v>85</v>
      </c>
      <c r="F40" s="32"/>
      <c r="G40" s="79"/>
      <c r="I40" s="14" t="str">
        <f>IF(C40="P",INDEX(BDD!$A$2:$B$52,MATCH('18'!$B40,BDD!$A$2:$A$52,0),2),"")</f>
        <v/>
      </c>
      <c r="J40" s="14" t="str">
        <f>IF(D40="P",INDEX(BDD!$A$2:$B$52,MATCH('18'!$B40,BDD!$A$2:$A$52,0),2),"")</f>
        <v/>
      </c>
      <c r="K40" s="14" t="str">
        <f>IF(E40="P",INDEX(BDD!$A$2:$B$52,MATCH('18'!$B40,BDD!$A$2:$A$52,0),2),"")</f>
        <v/>
      </c>
      <c r="L40" s="14" t="str">
        <f>IF(F40="P",INDEX(BDD!$A$2:$B$52,MATCH('18'!$B40,BDD!$A$2:$A$52,0),2),"")</f>
        <v/>
      </c>
      <c r="M40" s="14" t="str">
        <f>IF(G40="P",INDEX(BDD!$A$2:$B$52,MATCH('18'!$B40,BDD!$A$2:$A$52,0),2),"")</f>
        <v/>
      </c>
    </row>
    <row r="41" spans="1:13" ht="14.1" customHeight="1" x14ac:dyDescent="0.25">
      <c r="A41" s="121"/>
      <c r="B41" s="27" t="str">
        <f>BDD!A36</f>
        <v>PIGORREAU M</v>
      </c>
      <c r="C41" s="78" t="s">
        <v>89</v>
      </c>
      <c r="D41" s="32" t="s">
        <v>89</v>
      </c>
      <c r="E41" s="32" t="s">
        <v>85</v>
      </c>
      <c r="F41" s="32"/>
      <c r="G41" s="79"/>
      <c r="I41" s="14" t="str">
        <f>IF(C41="P",INDEX(BDD!$A$2:$B$52,MATCH('18'!$B41,BDD!$A$2:$A$52,0),2),"")</f>
        <v>NORMAL</v>
      </c>
      <c r="J41" s="14" t="str">
        <f>IF(D41="P",INDEX(BDD!$A$2:$B$52,MATCH('18'!$B41,BDD!$A$2:$A$52,0),2),"")</f>
        <v>NORMAL</v>
      </c>
      <c r="K41" s="14" t="str">
        <f>IF(E41="P",INDEX(BDD!$A$2:$B$52,MATCH('18'!$B41,BDD!$A$2:$A$52,0),2),"")</f>
        <v/>
      </c>
      <c r="L41" s="14" t="str">
        <f>IF(F41="P",INDEX(BDD!$A$2:$B$52,MATCH('18'!$B41,BDD!$A$2:$A$52,0),2),"")</f>
        <v/>
      </c>
      <c r="M41" s="14" t="str">
        <f>IF(G41="P",INDEX(BDD!$A$2:$B$52,MATCH('18'!$B41,BDD!$A$2:$A$52,0),2),"")</f>
        <v/>
      </c>
    </row>
    <row r="42" spans="1:13" ht="14.1" customHeight="1" x14ac:dyDescent="0.25">
      <c r="A42" s="121"/>
      <c r="B42" s="27" t="str">
        <f>BDD!A37</f>
        <v>PONT D</v>
      </c>
      <c r="C42" s="78" t="s">
        <v>85</v>
      </c>
      <c r="D42" s="32" t="s">
        <v>85</v>
      </c>
      <c r="E42" s="32" t="s">
        <v>85</v>
      </c>
      <c r="F42" s="32"/>
      <c r="G42" s="79"/>
      <c r="I42" s="14" t="str">
        <f>IF(C42="P",INDEX(BDD!$A$2:$B$52,MATCH('18'!$B42,BDD!$A$2:$A$52,0),2),"")</f>
        <v/>
      </c>
      <c r="J42" s="14" t="str">
        <f>IF(D42="P",INDEX(BDD!$A$2:$B$52,MATCH('18'!$B42,BDD!$A$2:$A$52,0),2),"")</f>
        <v/>
      </c>
      <c r="K42" s="14" t="str">
        <f>IF(E42="P",INDEX(BDD!$A$2:$B$52,MATCH('18'!$B42,BDD!$A$2:$A$52,0),2),"")</f>
        <v/>
      </c>
      <c r="L42" s="14" t="str">
        <f>IF(F42="P",INDEX(BDD!$A$2:$B$52,MATCH('18'!$B42,BDD!$A$2:$A$52,0),2),"")</f>
        <v/>
      </c>
      <c r="M42" s="14" t="str">
        <f>IF(G42="P",INDEX(BDD!$A$2:$B$52,MATCH('18'!$B42,BDD!$A$2:$A$52,0),2),"")</f>
        <v/>
      </c>
    </row>
    <row r="43" spans="1:13" ht="14.1" customHeight="1" x14ac:dyDescent="0.25">
      <c r="A43" s="121"/>
      <c r="B43" s="27" t="str">
        <f>BDD!A38</f>
        <v>PORTE V</v>
      </c>
      <c r="C43" s="78" t="s">
        <v>89</v>
      </c>
      <c r="D43" s="32" t="s">
        <v>89</v>
      </c>
      <c r="E43" s="32" t="s">
        <v>89</v>
      </c>
      <c r="F43" s="32"/>
      <c r="G43" s="79"/>
      <c r="I43" s="14" t="str">
        <f>IF(C43="P",INDEX(BDD!$A$2:$B$52,MATCH('18'!$B43,BDD!$A$2:$A$52,0),2),"")</f>
        <v>NORMAL</v>
      </c>
      <c r="J43" s="14" t="str">
        <f>IF(D43="P",INDEX(BDD!$A$2:$B$52,MATCH('18'!$B43,BDD!$A$2:$A$52,0),2),"")</f>
        <v>NORMAL</v>
      </c>
      <c r="K43" s="14" t="str">
        <f>IF(E43="P",INDEX(BDD!$A$2:$B$52,MATCH('18'!$B43,BDD!$A$2:$A$52,0),2),"")</f>
        <v>NORMAL</v>
      </c>
      <c r="L43" s="14" t="str">
        <f>IF(F43="P",INDEX(BDD!$A$2:$B$52,MATCH('18'!$B43,BDD!$A$2:$A$52,0),2),"")</f>
        <v/>
      </c>
      <c r="M43" s="14" t="str">
        <f>IF(G43="P",INDEX(BDD!$A$2:$B$52,MATCH('18'!$B43,BDD!$A$2:$A$52,0),2),"")</f>
        <v/>
      </c>
    </row>
    <row r="44" spans="1:13" ht="14.1" customHeight="1" x14ac:dyDescent="0.25">
      <c r="A44" s="121"/>
      <c r="B44" s="27" t="str">
        <f>BDD!A39</f>
        <v>SERRE C</v>
      </c>
      <c r="C44" s="78" t="s">
        <v>89</v>
      </c>
      <c r="D44" s="32" t="s">
        <v>89</v>
      </c>
      <c r="E44" s="32" t="s">
        <v>89</v>
      </c>
      <c r="F44" s="32"/>
      <c r="G44" s="79"/>
      <c r="I44" s="14" t="str">
        <f>IF(C44="P",INDEX(BDD!$A$2:$B$52,MATCH('18'!$B44,BDD!$A$2:$A$52,0),2),"")</f>
        <v>HYPOCHOLESTEROMIANT &amp; HYPOCALORIQUE</v>
      </c>
      <c r="J44" s="14" t="str">
        <f>IF(D44="P",INDEX(BDD!$A$2:$B$52,MATCH('18'!$B44,BDD!$A$2:$A$52,0),2),"")</f>
        <v>HYPOCHOLESTEROMIANT &amp; HYPOCALORIQUE</v>
      </c>
      <c r="K44" s="14" t="str">
        <f>IF(E44="P",INDEX(BDD!$A$2:$B$52,MATCH('18'!$B44,BDD!$A$2:$A$52,0),2),"")</f>
        <v>HYPOCHOLESTEROMIANT &amp; HYPOCALORIQUE</v>
      </c>
      <c r="L44" s="14" t="str">
        <f>IF(F44="P",INDEX(BDD!$A$2:$B$52,MATCH('18'!$B44,BDD!$A$2:$A$52,0),2),"")</f>
        <v/>
      </c>
      <c r="M44" s="14" t="str">
        <f>IF(G44="P",INDEX(BDD!$A$2:$B$52,MATCH('18'!$B44,BDD!$A$2:$A$52,0),2),"")</f>
        <v/>
      </c>
    </row>
    <row r="45" spans="1:13" ht="14.1" customHeight="1" x14ac:dyDescent="0.25">
      <c r="A45" s="121"/>
      <c r="B45" s="27" t="str">
        <f>BDD!A40</f>
        <v>SOLEILHAVOUP B</v>
      </c>
      <c r="C45" s="78" t="s">
        <v>85</v>
      </c>
      <c r="D45" s="32" t="s">
        <v>85</v>
      </c>
      <c r="E45" s="32" t="s">
        <v>85</v>
      </c>
      <c r="F45" s="32"/>
      <c r="G45" s="80"/>
      <c r="I45" s="14" t="str">
        <f>IF(C45="P",INDEX(BDD!$A$2:$B$52,MATCH('18'!$B45,BDD!$A$2:$A$52,0),2),"")</f>
        <v/>
      </c>
      <c r="J45" s="14" t="str">
        <f>IF(D45="P",INDEX(BDD!$A$2:$B$52,MATCH('18'!$B45,BDD!$A$2:$A$52,0),2),"")</f>
        <v/>
      </c>
      <c r="K45" s="14" t="str">
        <f>IF(E45="P",INDEX(BDD!$A$2:$B$52,MATCH('18'!$B45,BDD!$A$2:$A$52,0),2),"")</f>
        <v/>
      </c>
      <c r="L45" s="14" t="str">
        <f>IF(F45="P",INDEX(BDD!$A$2:$B$52,MATCH('18'!$B45,BDD!$A$2:$A$52,0),2),"")</f>
        <v/>
      </c>
      <c r="M45" s="14" t="str">
        <f>IF(G45="P",INDEX(BDD!$A$2:$B$52,MATCH('18'!$B45,BDD!$A$2:$A$52,0),2),"")</f>
        <v/>
      </c>
    </row>
    <row r="46" spans="1:13" ht="14.1" customHeight="1" x14ac:dyDescent="0.25">
      <c r="A46" s="121"/>
      <c r="B46" s="27" t="str">
        <f>BDD!A41</f>
        <v>SOURDEIX L</v>
      </c>
      <c r="C46" s="78" t="s">
        <v>89</v>
      </c>
      <c r="D46" s="32" t="s">
        <v>89</v>
      </c>
      <c r="E46" s="32" t="s">
        <v>89</v>
      </c>
      <c r="F46" s="32"/>
      <c r="G46" s="79"/>
      <c r="I46" s="14" t="str">
        <f>IF(C46="P",INDEX(BDD!$A$2:$B$52,MATCH('18'!$B46,BDD!$A$2:$A$52,0),2),"")</f>
        <v>NORMAL</v>
      </c>
      <c r="J46" s="14" t="str">
        <f>IF(D46="P",INDEX(BDD!$A$2:$B$52,MATCH('18'!$B46,BDD!$A$2:$A$52,0),2),"")</f>
        <v>NORMAL</v>
      </c>
      <c r="K46" s="14" t="str">
        <f>IF(E46="P",INDEX(BDD!$A$2:$B$52,MATCH('18'!$B46,BDD!$A$2:$A$52,0),2),"")</f>
        <v>NORMAL</v>
      </c>
      <c r="L46" s="14" t="str">
        <f>IF(F46="P",INDEX(BDD!$A$2:$B$52,MATCH('18'!$B46,BDD!$A$2:$A$52,0),2),"")</f>
        <v/>
      </c>
      <c r="M46" s="14" t="str">
        <f>IF(G46="P",INDEX(BDD!$A$2:$B$52,MATCH('18'!$B46,BDD!$A$2:$A$52,0),2),"")</f>
        <v/>
      </c>
    </row>
    <row r="47" spans="1:13" ht="14.1" customHeight="1" x14ac:dyDescent="0.25">
      <c r="A47" s="121"/>
      <c r="B47" s="27" t="str">
        <f>BDD!A42</f>
        <v>TAYSSE S</v>
      </c>
      <c r="C47" s="78" t="s">
        <v>85</v>
      </c>
      <c r="D47" s="32" t="s">
        <v>85</v>
      </c>
      <c r="E47" s="32" t="s">
        <v>85</v>
      </c>
      <c r="F47" s="32"/>
      <c r="G47" s="79"/>
      <c r="I47" s="14" t="str">
        <f>IF(C47="P",INDEX(BDD!$A$2:$B$52,MATCH('18'!$B47,BDD!$A$2:$A$52,0),2),"")</f>
        <v/>
      </c>
      <c r="J47" s="14" t="str">
        <f>IF(D47="P",INDEX(BDD!$A$2:$B$52,MATCH('18'!$B47,BDD!$A$2:$A$52,0),2),"")</f>
        <v/>
      </c>
      <c r="K47" s="14" t="str">
        <f>IF(E47="P",INDEX(BDD!$A$2:$B$52,MATCH('18'!$B47,BDD!$A$2:$A$52,0),2),"")</f>
        <v/>
      </c>
      <c r="L47" s="14" t="str">
        <f>IF(F47="P",INDEX(BDD!$A$2:$B$52,MATCH('18'!$B47,BDD!$A$2:$A$52,0),2),"")</f>
        <v/>
      </c>
      <c r="M47" s="14" t="str">
        <f>IF(G47="P",INDEX(BDD!$A$2:$B$52,MATCH('18'!$B47,BDD!$A$2:$A$52,0),2),"")</f>
        <v/>
      </c>
    </row>
    <row r="48" spans="1:13" ht="14.1" customHeight="1" x14ac:dyDescent="0.25">
      <c r="A48" s="121"/>
      <c r="B48" s="27" t="str">
        <f>BDD!A43</f>
        <v>TINDILIERE M</v>
      </c>
      <c r="C48" s="78" t="s">
        <v>85</v>
      </c>
      <c r="D48" s="32" t="s">
        <v>85</v>
      </c>
      <c r="E48" s="32" t="s">
        <v>85</v>
      </c>
      <c r="F48" s="32"/>
      <c r="G48" s="79"/>
      <c r="I48" s="14" t="str">
        <f>IF(C48="P",INDEX(BDD!$A$2:$B$52,MATCH('18'!$B48,BDD!$A$2:$A$52,0),2),"")</f>
        <v/>
      </c>
      <c r="J48" s="14" t="str">
        <f>IF(D48="P",INDEX(BDD!$A$2:$B$52,MATCH('18'!$B48,BDD!$A$2:$A$52,0),2),"")</f>
        <v/>
      </c>
      <c r="K48" s="14" t="str">
        <f>IF(E48="P",INDEX(BDD!$A$2:$B$52,MATCH('18'!$B48,BDD!$A$2:$A$52,0),2),"")</f>
        <v/>
      </c>
      <c r="L48" s="14" t="str">
        <f>IF(F48="P",INDEX(BDD!$A$2:$B$52,MATCH('18'!$B48,BDD!$A$2:$A$52,0),2),"")</f>
        <v/>
      </c>
      <c r="M48" s="14" t="str">
        <f>IF(G48="P",INDEX(BDD!$A$2:$B$52,MATCH('18'!$B48,BDD!$A$2:$A$52,0),2),"")</f>
        <v/>
      </c>
    </row>
    <row r="49" spans="1:13" ht="14.1" customHeight="1" x14ac:dyDescent="0.25">
      <c r="A49" s="121"/>
      <c r="B49" s="27" t="str">
        <f>BDD!A44</f>
        <v>URSY A</v>
      </c>
      <c r="C49" s="78" t="s">
        <v>89</v>
      </c>
      <c r="D49" s="32" t="s">
        <v>89</v>
      </c>
      <c r="E49" s="32" t="s">
        <v>89</v>
      </c>
      <c r="F49" s="32"/>
      <c r="G49" s="79"/>
      <c r="I49" s="14" t="str">
        <f>IF(C49="P",INDEX(BDD!$A$2:$B$52,MATCH('18'!$B49,BDD!$A$2:$A$52,0),2),"")</f>
        <v>NORMAL</v>
      </c>
      <c r="J49" s="14" t="str">
        <f>IF(D49="P",INDEX(BDD!$A$2:$B$52,MATCH('18'!$B49,BDD!$A$2:$A$52,0),2),"")</f>
        <v>NORMAL</v>
      </c>
      <c r="K49" s="14" t="str">
        <f>IF(E49="P",INDEX(BDD!$A$2:$B$52,MATCH('18'!$B49,BDD!$A$2:$A$52,0),2),"")</f>
        <v>NORMAL</v>
      </c>
      <c r="L49" s="14" t="str">
        <f>IF(F49="P",INDEX(BDD!$A$2:$B$52,MATCH('18'!$B49,BDD!$A$2:$A$52,0),2),"")</f>
        <v/>
      </c>
      <c r="M49" s="14" t="str">
        <f>IF(G49="P",INDEX(BDD!$A$2:$B$52,MATCH('18'!$B49,BDD!$A$2:$A$52,0),2),"")</f>
        <v/>
      </c>
    </row>
    <row r="50" spans="1:13" ht="14.1" customHeight="1" x14ac:dyDescent="0.25">
      <c r="A50" s="121"/>
      <c r="B50" s="27" t="str">
        <f>BDD!A45</f>
        <v>VERGNY fr</v>
      </c>
      <c r="C50" s="78" t="s">
        <v>89</v>
      </c>
      <c r="D50" s="32" t="s">
        <v>89</v>
      </c>
      <c r="E50" s="32" t="s">
        <v>89</v>
      </c>
      <c r="F50" s="32"/>
      <c r="G50" s="79"/>
      <c r="I50" s="14" t="str">
        <f>IF(C50="P",INDEX(BDD!$A$2:$B$52,MATCH('18'!$B50,BDD!$A$2:$A$52,0),2),"")</f>
        <v>NORMAL</v>
      </c>
      <c r="J50" s="14" t="str">
        <f>IF(D50="P",INDEX(BDD!$A$2:$B$52,MATCH('18'!$B50,BDD!$A$2:$A$52,0),2),"")</f>
        <v>NORMAL</v>
      </c>
      <c r="K50" s="14" t="str">
        <f>IF(E50="P",INDEX(BDD!$A$2:$B$52,MATCH('18'!$B50,BDD!$A$2:$A$52,0),2),"")</f>
        <v>NORMAL</v>
      </c>
      <c r="L50" s="14" t="str">
        <f>IF(F50="P",INDEX(BDD!$A$2:$B$52,MATCH('18'!$B50,BDD!$A$2:$A$52,0),2),"")</f>
        <v/>
      </c>
      <c r="M50" s="14" t="str">
        <f>IF(G50="P",INDEX(BDD!$A$2:$B$52,MATCH('18'!$B50,BDD!$A$2:$A$52,0),2),"")</f>
        <v/>
      </c>
    </row>
    <row r="51" spans="1:13" ht="14.1" customHeight="1" x14ac:dyDescent="0.25">
      <c r="A51" s="121"/>
      <c r="B51" s="27"/>
      <c r="C51" s="78"/>
      <c r="D51" s="32"/>
      <c r="E51" s="32"/>
      <c r="F51" s="32"/>
      <c r="G51" s="79"/>
      <c r="I51" s="14" t="str">
        <f>IF(C51="P",INDEX(BDD!$A$2:$B$52,MATCH('18'!$B51,BDD!$A$2:$A$52,0),2),"")</f>
        <v/>
      </c>
      <c r="J51" s="14" t="str">
        <f>IF(D51="P",INDEX(BDD!$A$2:$B$52,MATCH('18'!$B51,BDD!$A$2:$A$52,0),2),"")</f>
        <v/>
      </c>
      <c r="K51" s="14" t="str">
        <f>IF(E51="P",INDEX(BDD!$A$2:$B$52,MATCH('18'!$B51,BDD!$A$2:$A$52,0),2),"")</f>
        <v/>
      </c>
      <c r="L51" s="14" t="str">
        <f>IF(F51="P",INDEX(BDD!$A$2:$B$52,MATCH('18'!$B51,BDD!$A$2:$A$52,0),2),"")</f>
        <v/>
      </c>
      <c r="M51" s="14" t="str">
        <f>IF(G51="P",INDEX(BDD!$A$2:$B$52,MATCH('18'!$B51,BDD!$A$2:$A$52,0),2),"")</f>
        <v/>
      </c>
    </row>
    <row r="52" spans="1:13" ht="14.1" customHeight="1" thickBot="1" x14ac:dyDescent="0.3">
      <c r="A52" s="121"/>
      <c r="B52" s="34" t="str">
        <f>BDD!A47</f>
        <v>STAGIAIRE</v>
      </c>
      <c r="C52" s="35"/>
      <c r="D52" s="36"/>
      <c r="E52" s="36"/>
      <c r="F52" s="36"/>
      <c r="G52" s="37"/>
      <c r="I52" s="14" t="str">
        <f>IF(C52="P",INDEX(BDD!$A$2:$B$52,MATCH('18'!$B52,BDD!$A$2:$A$52,0),2),"")</f>
        <v/>
      </c>
      <c r="J52" s="14" t="str">
        <f>IF(D52="P",INDEX(BDD!$A$2:$B$52,MATCH('18'!$B52,BDD!$A$2:$A$52,0),2),"")</f>
        <v/>
      </c>
      <c r="K52" s="14" t="str">
        <f>IF(E52="P",INDEX(BDD!$A$2:$B$52,MATCH('18'!$B52,BDD!$A$2:$A$52,0),2),"")</f>
        <v/>
      </c>
      <c r="L52" s="14" t="str">
        <f>IF(F52="P",INDEX(BDD!$A$2:$B$52,MATCH('18'!$B52,BDD!$A$2:$A$52,0),2),"")</f>
        <v/>
      </c>
      <c r="M52" s="14" t="str">
        <f>IF(G52="P",INDEX(BDD!$A$2:$B$52,MATCH('18'!$B52,BDD!$A$2:$A$52,0),2),"")</f>
        <v/>
      </c>
    </row>
    <row r="53" spans="1:13" ht="15.75" thickBot="1" x14ac:dyDescent="0.3">
      <c r="A53" s="13"/>
      <c r="B53" s="38"/>
      <c r="C53" s="122"/>
      <c r="D53" s="122"/>
      <c r="E53" s="122"/>
      <c r="F53" s="122"/>
      <c r="G53" s="122"/>
    </row>
    <row r="54" spans="1:13" x14ac:dyDescent="0.25">
      <c r="A54" s="13"/>
      <c r="B54" s="13"/>
      <c r="C54" s="118" t="s">
        <v>74</v>
      </c>
      <c r="D54" s="119"/>
      <c r="E54" s="119"/>
      <c r="F54" s="119"/>
      <c r="G54" s="120"/>
    </row>
    <row r="55" spans="1:13" ht="15.75" thickBot="1" x14ac:dyDescent="0.3">
      <c r="A55" s="13"/>
      <c r="B55" s="13"/>
      <c r="C55" s="114" t="str">
        <f ca="1">MID(CELL("nomfichier",$A$1),FIND("]",CELL("nomfichier",$A$1))+1,50)</f>
        <v>18</v>
      </c>
      <c r="D55" s="115"/>
      <c r="E55" s="115"/>
      <c r="F55" s="115"/>
      <c r="G55" s="116"/>
    </row>
    <row r="56" spans="1:13" x14ac:dyDescent="0.25">
      <c r="A56" s="117" t="s">
        <v>95</v>
      </c>
      <c r="B56" s="13"/>
      <c r="C56" s="39">
        <f ca="1">C57</f>
        <v>42492</v>
      </c>
      <c r="D56" s="39">
        <f ca="1">D57</f>
        <v>42493</v>
      </c>
      <c r="E56" s="39">
        <f ca="1">E57</f>
        <v>42494</v>
      </c>
      <c r="F56" s="39">
        <f t="shared" ref="F56:G56" ca="1" si="1">F57</f>
        <v>42495</v>
      </c>
      <c r="G56" s="20">
        <f t="shared" ca="1" si="1"/>
        <v>42496</v>
      </c>
    </row>
    <row r="57" spans="1:13" ht="15.75" thickBot="1" x14ac:dyDescent="0.3">
      <c r="A57" s="117"/>
      <c r="B57" s="13"/>
      <c r="C57" s="40">
        <f ca="1">7*C55+DATE(B2,1,3)-WEEKDAY(DATE(B2,1,3))-5</f>
        <v>42492</v>
      </c>
      <c r="D57" s="40">
        <f ca="1">C57+1</f>
        <v>42493</v>
      </c>
      <c r="E57" s="40">
        <f ca="1">D57+1</f>
        <v>42494</v>
      </c>
      <c r="F57" s="40">
        <f ca="1">E57+1</f>
        <v>42495</v>
      </c>
      <c r="G57" s="41">
        <f ca="1">F57+1</f>
        <v>42496</v>
      </c>
    </row>
    <row r="58" spans="1:13" ht="24.95" customHeight="1" x14ac:dyDescent="0.25">
      <c r="A58" s="73">
        <f t="shared" ref="A58:A64" si="2">SUM(C58:G58)</f>
        <v>56</v>
      </c>
      <c r="B58" s="43" t="s">
        <v>6</v>
      </c>
      <c r="C58" s="29">
        <f t="shared" ref="C58:G65" si="3">IF(COUNTIF(I$6:I$52,$B58)&gt;0,COUNTIF(I$6:I$52,$B58),"")</f>
        <v>19</v>
      </c>
      <c r="D58" s="29">
        <f t="shared" si="3"/>
        <v>19</v>
      </c>
      <c r="E58" s="29">
        <f t="shared" si="3"/>
        <v>18</v>
      </c>
      <c r="F58" s="29" t="str">
        <f t="shared" si="3"/>
        <v/>
      </c>
      <c r="G58" s="30" t="str">
        <f t="shared" si="3"/>
        <v/>
      </c>
    </row>
    <row r="59" spans="1:13" ht="24.95" customHeight="1" x14ac:dyDescent="0.25">
      <c r="A59" s="73">
        <f t="shared" si="2"/>
        <v>0</v>
      </c>
      <c r="B59" s="44" t="s">
        <v>22</v>
      </c>
      <c r="C59" s="32" t="str">
        <f t="shared" si="3"/>
        <v/>
      </c>
      <c r="D59" s="32" t="str">
        <f t="shared" si="3"/>
        <v/>
      </c>
      <c r="E59" s="32" t="str">
        <f t="shared" si="3"/>
        <v/>
      </c>
      <c r="F59" s="32" t="str">
        <f t="shared" si="3"/>
        <v/>
      </c>
      <c r="G59" s="33" t="str">
        <f t="shared" si="3"/>
        <v/>
      </c>
      <c r="I59" s="14">
        <f t="shared" ref="I59:I65" si="4">COUNTIF($I$6:$I$52,$B59)</f>
        <v>0</v>
      </c>
    </row>
    <row r="60" spans="1:13" ht="24.95" customHeight="1" x14ac:dyDescent="0.25">
      <c r="A60" s="73">
        <f t="shared" si="2"/>
        <v>3</v>
      </c>
      <c r="B60" s="44" t="s">
        <v>18</v>
      </c>
      <c r="C60" s="32">
        <f t="shared" si="3"/>
        <v>1</v>
      </c>
      <c r="D60" s="32">
        <f t="shared" si="3"/>
        <v>1</v>
      </c>
      <c r="E60" s="32">
        <f t="shared" si="3"/>
        <v>1</v>
      </c>
      <c r="F60" s="32" t="str">
        <f t="shared" si="3"/>
        <v/>
      </c>
      <c r="G60" s="33" t="str">
        <f t="shared" si="3"/>
        <v/>
      </c>
      <c r="I60" s="14">
        <f t="shared" si="4"/>
        <v>1</v>
      </c>
    </row>
    <row r="61" spans="1:13" ht="24.95" customHeight="1" x14ac:dyDescent="0.25">
      <c r="A61" s="73">
        <f t="shared" si="2"/>
        <v>3</v>
      </c>
      <c r="B61" s="44" t="s">
        <v>50</v>
      </c>
      <c r="C61" s="32">
        <f t="shared" si="3"/>
        <v>1</v>
      </c>
      <c r="D61" s="32">
        <f t="shared" si="3"/>
        <v>1</v>
      </c>
      <c r="E61" s="32">
        <f t="shared" si="3"/>
        <v>1</v>
      </c>
      <c r="F61" s="32" t="str">
        <f t="shared" si="3"/>
        <v/>
      </c>
      <c r="G61" s="33" t="str">
        <f t="shared" si="3"/>
        <v/>
      </c>
      <c r="I61" s="14">
        <f t="shared" si="4"/>
        <v>1</v>
      </c>
    </row>
    <row r="62" spans="1:13" ht="24.95" customHeight="1" x14ac:dyDescent="0.25">
      <c r="A62" s="73">
        <f t="shared" si="2"/>
        <v>3</v>
      </c>
      <c r="B62" s="44" t="s">
        <v>20</v>
      </c>
      <c r="C62" s="32">
        <f t="shared" si="3"/>
        <v>1</v>
      </c>
      <c r="D62" s="32">
        <f t="shared" si="3"/>
        <v>1</v>
      </c>
      <c r="E62" s="32">
        <f t="shared" si="3"/>
        <v>1</v>
      </c>
      <c r="F62" s="32" t="str">
        <f t="shared" si="3"/>
        <v/>
      </c>
      <c r="G62" s="33" t="str">
        <f t="shared" si="3"/>
        <v/>
      </c>
      <c r="I62" s="14">
        <f t="shared" si="4"/>
        <v>1</v>
      </c>
    </row>
    <row r="63" spans="1:13" ht="24.95" customHeight="1" x14ac:dyDescent="0.25">
      <c r="A63" s="73">
        <f t="shared" si="2"/>
        <v>3</v>
      </c>
      <c r="B63" s="44" t="s">
        <v>25</v>
      </c>
      <c r="C63" s="32">
        <f t="shared" si="3"/>
        <v>1</v>
      </c>
      <c r="D63" s="32">
        <f t="shared" si="3"/>
        <v>1</v>
      </c>
      <c r="E63" s="32">
        <f t="shared" si="3"/>
        <v>1</v>
      </c>
      <c r="F63" s="32" t="str">
        <f t="shared" si="3"/>
        <v/>
      </c>
      <c r="G63" s="33" t="str">
        <f t="shared" si="3"/>
        <v/>
      </c>
      <c r="I63" s="14">
        <f t="shared" si="4"/>
        <v>1</v>
      </c>
    </row>
    <row r="64" spans="1:13" ht="24.95" customHeight="1" x14ac:dyDescent="0.25">
      <c r="A64" s="73">
        <f t="shared" si="2"/>
        <v>9</v>
      </c>
      <c r="B64" s="44" t="s">
        <v>7</v>
      </c>
      <c r="C64" s="32">
        <f t="shared" si="3"/>
        <v>3</v>
      </c>
      <c r="D64" s="32">
        <f t="shared" si="3"/>
        <v>3</v>
      </c>
      <c r="E64" s="32">
        <f t="shared" si="3"/>
        <v>3</v>
      </c>
      <c r="F64" s="32" t="str">
        <f t="shared" si="3"/>
        <v/>
      </c>
      <c r="G64" s="33" t="str">
        <f t="shared" si="3"/>
        <v/>
      </c>
      <c r="I64" s="14">
        <f t="shared" si="4"/>
        <v>3</v>
      </c>
    </row>
    <row r="65" spans="1:9" ht="24.95" customHeight="1" thickBot="1" x14ac:dyDescent="0.3">
      <c r="A65" s="73">
        <f>SUM(C65:G65)</f>
        <v>0</v>
      </c>
      <c r="B65" s="45"/>
      <c r="C65" s="36" t="str">
        <f t="shared" si="3"/>
        <v/>
      </c>
      <c r="D65" s="36" t="str">
        <f t="shared" si="3"/>
        <v/>
      </c>
      <c r="E65" s="36" t="str">
        <f t="shared" si="3"/>
        <v/>
      </c>
      <c r="F65" s="36" t="str">
        <f t="shared" si="3"/>
        <v/>
      </c>
      <c r="G65" s="37" t="str">
        <f t="shared" si="3"/>
        <v/>
      </c>
      <c r="I65" s="14">
        <f t="shared" si="4"/>
        <v>0</v>
      </c>
    </row>
    <row r="66" spans="1:9" ht="9.9499999999999993" customHeight="1" thickBot="1" x14ac:dyDescent="0.3">
      <c r="A66" s="46"/>
    </row>
    <row r="67" spans="1:9" ht="15.95" customHeight="1" x14ac:dyDescent="0.25">
      <c r="A67" s="73">
        <f>SUM(C67:G67)</f>
        <v>0</v>
      </c>
      <c r="B67" s="47" t="s">
        <v>75</v>
      </c>
      <c r="C67" s="29"/>
      <c r="D67" s="29"/>
      <c r="E67" s="29"/>
      <c r="F67" s="29"/>
      <c r="G67" s="30"/>
    </row>
    <row r="68" spans="1:9" ht="15.95" customHeight="1" thickBot="1" x14ac:dyDescent="0.3">
      <c r="A68" s="73">
        <f>SUM(C68:G68)</f>
        <v>0</v>
      </c>
      <c r="B68" s="48" t="s">
        <v>78</v>
      </c>
      <c r="C68" s="36"/>
      <c r="D68" s="36"/>
      <c r="E68" s="36"/>
      <c r="F68" s="36"/>
      <c r="G68" s="37"/>
    </row>
    <row r="69" spans="1:9" s="51" customFormat="1" ht="9.9499999999999993" customHeight="1" thickBot="1" x14ac:dyDescent="0.3">
      <c r="A69" s="38"/>
      <c r="B69" s="49"/>
      <c r="C69" s="50"/>
      <c r="D69" s="50"/>
      <c r="E69" s="50"/>
      <c r="F69" s="50"/>
      <c r="G69" s="50"/>
    </row>
    <row r="70" spans="1:9" s="51" customFormat="1" ht="15.95" customHeight="1" x14ac:dyDescent="0.25">
      <c r="A70" s="52">
        <f>SUM(C70:G70)</f>
        <v>3</v>
      </c>
      <c r="B70" s="47" t="s">
        <v>76</v>
      </c>
      <c r="C70" s="29">
        <v>1</v>
      </c>
      <c r="D70" s="29">
        <v>1</v>
      </c>
      <c r="E70" s="29">
        <v>1</v>
      </c>
      <c r="F70" s="29"/>
      <c r="G70" s="29"/>
    </row>
    <row r="71" spans="1:9" ht="15.95" customHeight="1" x14ac:dyDescent="0.25">
      <c r="A71" s="52">
        <f t="shared" ref="A71:A76" si="5">SUM(C71:G71)</f>
        <v>2</v>
      </c>
      <c r="B71" s="53" t="s">
        <v>88</v>
      </c>
      <c r="C71" s="32"/>
      <c r="D71" s="32">
        <v>1</v>
      </c>
      <c r="E71" s="32">
        <v>1</v>
      </c>
      <c r="F71" s="32"/>
      <c r="G71" s="33"/>
    </row>
    <row r="72" spans="1:9" ht="15.95" customHeight="1" x14ac:dyDescent="0.25">
      <c r="A72" s="52">
        <f t="shared" si="5"/>
        <v>1</v>
      </c>
      <c r="B72" s="53" t="s">
        <v>97</v>
      </c>
      <c r="C72" s="32"/>
      <c r="D72" s="32"/>
      <c r="E72" s="32">
        <v>1</v>
      </c>
      <c r="F72" s="32"/>
      <c r="G72" s="33"/>
    </row>
    <row r="73" spans="1:9" ht="15.95" customHeight="1" x14ac:dyDescent="0.25">
      <c r="A73" s="52">
        <f t="shared" si="5"/>
        <v>1</v>
      </c>
      <c r="B73" s="53" t="s">
        <v>92</v>
      </c>
      <c r="C73" s="32"/>
      <c r="D73" s="32">
        <v>1</v>
      </c>
      <c r="E73" s="32"/>
      <c r="F73" s="32"/>
      <c r="G73" s="33"/>
    </row>
    <row r="74" spans="1:9" ht="15.95" customHeight="1" x14ac:dyDescent="0.25">
      <c r="A74" s="52">
        <f t="shared" si="5"/>
        <v>0</v>
      </c>
      <c r="B74" s="53" t="s">
        <v>96</v>
      </c>
      <c r="C74" s="32"/>
      <c r="D74" s="32"/>
      <c r="E74" s="32"/>
      <c r="F74" s="32"/>
      <c r="G74" s="33"/>
    </row>
    <row r="75" spans="1:9" ht="15.95" customHeight="1" x14ac:dyDescent="0.25">
      <c r="A75" s="52">
        <f t="shared" si="5"/>
        <v>0</v>
      </c>
      <c r="B75" s="53" t="s">
        <v>84</v>
      </c>
      <c r="C75" s="32"/>
      <c r="D75" s="32"/>
      <c r="E75" s="32"/>
      <c r="F75" s="32"/>
      <c r="G75" s="33"/>
    </row>
    <row r="76" spans="1:9" ht="15.95" customHeight="1" thickBot="1" x14ac:dyDescent="0.3">
      <c r="A76" s="52">
        <f t="shared" si="5"/>
        <v>0</v>
      </c>
      <c r="B76" s="48" t="s">
        <v>83</v>
      </c>
      <c r="C76" s="36"/>
      <c r="D76" s="36"/>
      <c r="E76" s="36"/>
      <c r="F76" s="36"/>
      <c r="G76" s="37"/>
    </row>
    <row r="77" spans="1:9" ht="9.9499999999999993" customHeight="1" thickBot="1" x14ac:dyDescent="0.3">
      <c r="A77" s="13"/>
      <c r="B77" s="49"/>
      <c r="C77" s="50"/>
      <c r="D77" s="50"/>
      <c r="E77" s="50"/>
      <c r="F77" s="50"/>
      <c r="G77" s="50"/>
    </row>
    <row r="78" spans="1:9" ht="15.95" customHeight="1" x14ac:dyDescent="0.25">
      <c r="A78" s="73">
        <f t="shared" ref="A78:A81" si="6">SUM(C78:G78)</f>
        <v>1</v>
      </c>
      <c r="B78" s="47" t="s">
        <v>61</v>
      </c>
      <c r="C78" s="29"/>
      <c r="D78" s="29"/>
      <c r="E78" s="29">
        <v>1</v>
      </c>
      <c r="F78" s="29"/>
      <c r="G78" s="30"/>
    </row>
    <row r="79" spans="1:9" ht="15.95" customHeight="1" x14ac:dyDescent="0.25">
      <c r="A79" s="73">
        <f t="shared" si="6"/>
        <v>3</v>
      </c>
      <c r="B79" s="53" t="s">
        <v>79</v>
      </c>
      <c r="C79" s="32">
        <v>1</v>
      </c>
      <c r="D79" s="32">
        <v>1</v>
      </c>
      <c r="E79" s="32">
        <v>1</v>
      </c>
      <c r="F79" s="32"/>
      <c r="G79" s="33"/>
    </row>
    <row r="80" spans="1:9" ht="15.95" customHeight="1" x14ac:dyDescent="0.25">
      <c r="A80" s="73">
        <f t="shared" si="6"/>
        <v>2</v>
      </c>
      <c r="B80" s="53" t="s">
        <v>80</v>
      </c>
      <c r="C80" s="32">
        <v>1</v>
      </c>
      <c r="D80" s="32">
        <v>0</v>
      </c>
      <c r="E80" s="32">
        <v>1</v>
      </c>
      <c r="F80" s="32"/>
      <c r="G80" s="33"/>
    </row>
    <row r="81" spans="1:7" ht="15.95" customHeight="1" x14ac:dyDescent="0.25">
      <c r="A81" s="73">
        <f t="shared" si="6"/>
        <v>0</v>
      </c>
      <c r="B81" s="53" t="s">
        <v>81</v>
      </c>
      <c r="C81" s="32"/>
      <c r="D81" s="32"/>
      <c r="E81" s="32"/>
      <c r="F81" s="32"/>
      <c r="G81" s="33"/>
    </row>
    <row r="82" spans="1:7" ht="15.95" customHeight="1" thickBot="1" x14ac:dyDescent="0.3">
      <c r="A82" s="73">
        <f>SUM(C82:G82)</f>
        <v>6</v>
      </c>
      <c r="B82" s="54" t="s">
        <v>82</v>
      </c>
      <c r="C82" s="36">
        <f>SUM(C78:C81)</f>
        <v>2</v>
      </c>
      <c r="D82" s="36">
        <f t="shared" ref="D82:G82" si="7">SUM(D78:D81)</f>
        <v>1</v>
      </c>
      <c r="E82" s="36">
        <f t="shared" si="7"/>
        <v>3</v>
      </c>
      <c r="F82" s="36">
        <f t="shared" si="7"/>
        <v>0</v>
      </c>
      <c r="G82" s="37">
        <f t="shared" si="7"/>
        <v>0</v>
      </c>
    </row>
    <row r="83" spans="1:7" s="51" customFormat="1" ht="9.9499999999999993" customHeight="1" thickBot="1" x14ac:dyDescent="0.3">
      <c r="A83" s="55"/>
      <c r="B83" s="56"/>
      <c r="C83" s="50"/>
      <c r="D83" s="50"/>
      <c r="E83" s="50"/>
      <c r="F83" s="50"/>
      <c r="G83" s="50"/>
    </row>
    <row r="84" spans="1:7" ht="15.95" customHeight="1" thickBot="1" x14ac:dyDescent="0.3">
      <c r="A84" s="73">
        <f t="shared" ref="A84" si="8">SUM(C84:G84)</f>
        <v>0</v>
      </c>
      <c r="B84" s="57" t="s">
        <v>77</v>
      </c>
      <c r="C84" s="58">
        <f>COUNTIF(C6:C52,"E")</f>
        <v>0</v>
      </c>
      <c r="D84" s="58">
        <f>COUNTIF(D6:D52,"E")</f>
        <v>0</v>
      </c>
      <c r="E84" s="58">
        <f>COUNTIF(E6:E52,"E")</f>
        <v>0</v>
      </c>
      <c r="F84" s="58">
        <f>COUNTIF(F6:F52,"E")</f>
        <v>0</v>
      </c>
      <c r="G84" s="59">
        <f>COUNTIF(G6:G52,"E")</f>
        <v>0</v>
      </c>
    </row>
    <row r="85" spans="1:7" ht="9.9499999999999993" customHeight="1" thickBot="1" x14ac:dyDescent="0.3">
      <c r="A85" s="46"/>
    </row>
    <row r="86" spans="1:7" ht="24.95" customHeight="1" thickBot="1" x14ac:dyDescent="0.3">
      <c r="A86" s="73">
        <f>SUM(C86:G86)</f>
        <v>90</v>
      </c>
      <c r="B86" s="76" t="s">
        <v>100</v>
      </c>
      <c r="C86" s="72">
        <f>SUM(C58:C81)</f>
        <v>29</v>
      </c>
      <c r="D86" s="72">
        <f t="shared" ref="D86:G86" si="9">SUM(D58:D81)</f>
        <v>30</v>
      </c>
      <c r="E86" s="72">
        <f t="shared" si="9"/>
        <v>31</v>
      </c>
      <c r="F86" s="72">
        <f t="shared" si="9"/>
        <v>0</v>
      </c>
      <c r="G86" s="72">
        <f t="shared" si="9"/>
        <v>0</v>
      </c>
    </row>
    <row r="87" spans="1:7" ht="20.100000000000001" customHeight="1" thickBot="1" x14ac:dyDescent="0.3">
      <c r="A87" s="66">
        <f t="shared" ref="A87:A88" si="10">SUM(C87:G87)</f>
        <v>86</v>
      </c>
      <c r="B87" s="60" t="s">
        <v>91</v>
      </c>
      <c r="C87" s="68">
        <v>28</v>
      </c>
      <c r="D87" s="69">
        <v>29</v>
      </c>
      <c r="E87" s="69">
        <v>29</v>
      </c>
      <c r="F87" s="69">
        <v>0</v>
      </c>
      <c r="G87" s="69">
        <v>0</v>
      </c>
    </row>
    <row r="88" spans="1:7" ht="20.100000000000001" customHeight="1" thickBot="1" x14ac:dyDescent="0.3">
      <c r="A88" s="73">
        <f t="shared" si="10"/>
        <v>86</v>
      </c>
      <c r="B88" s="61" t="s">
        <v>90</v>
      </c>
      <c r="C88" s="70">
        <v>29</v>
      </c>
      <c r="D88" s="71">
        <v>29</v>
      </c>
      <c r="E88" s="71">
        <v>28</v>
      </c>
      <c r="F88" s="71">
        <v>0</v>
      </c>
      <c r="G88" s="71">
        <v>0</v>
      </c>
    </row>
    <row r="89" spans="1:7" ht="9.9499999999999993" customHeight="1" thickBot="1" x14ac:dyDescent="0.3">
      <c r="A89" s="46"/>
    </row>
    <row r="90" spans="1:7" ht="20.100000000000001" customHeight="1" thickBot="1" x14ac:dyDescent="0.3">
      <c r="A90" s="46"/>
      <c r="C90" s="109" t="s">
        <v>94</v>
      </c>
      <c r="D90" s="110"/>
      <c r="E90" s="111">
        <f ca="1">WEEKNUM(C57,21)+1</f>
        <v>19</v>
      </c>
      <c r="F90" s="112"/>
      <c r="G90" s="113"/>
    </row>
    <row r="91" spans="1:7" ht="20.100000000000001" customHeight="1" thickBot="1" x14ac:dyDescent="0.3">
      <c r="A91" s="73">
        <f>SUM(C91:G91)</f>
        <v>217</v>
      </c>
      <c r="B91" s="62" t="s">
        <v>101</v>
      </c>
      <c r="C91" s="63">
        <v>43</v>
      </c>
      <c r="D91" s="64">
        <v>44</v>
      </c>
      <c r="E91" s="65">
        <v>46</v>
      </c>
      <c r="F91" s="65">
        <v>42</v>
      </c>
      <c r="G91" s="65">
        <v>42</v>
      </c>
    </row>
    <row r="92" spans="1:7" ht="9.9499999999999993" customHeight="1" thickBot="1" x14ac:dyDescent="0.3">
      <c r="A92" s="46"/>
    </row>
    <row r="93" spans="1:7" ht="15.75" thickBot="1" x14ac:dyDescent="0.3">
      <c r="A93" s="46"/>
      <c r="C93" s="109" t="s">
        <v>94</v>
      </c>
      <c r="D93" s="110"/>
      <c r="E93" s="111">
        <f ca="1">WEEKNUM(C57,21)+2</f>
        <v>20</v>
      </c>
      <c r="F93" s="112"/>
      <c r="G93" s="113"/>
    </row>
    <row r="94" spans="1:7" ht="15.75" thickBot="1" x14ac:dyDescent="0.3">
      <c r="A94" s="75">
        <f>SUM(C94:G94)</f>
        <v>0</v>
      </c>
      <c r="B94" s="62" t="s">
        <v>102</v>
      </c>
      <c r="C94" s="63"/>
      <c r="D94" s="64"/>
      <c r="E94" s="65"/>
      <c r="F94" s="65"/>
      <c r="G94" s="65"/>
    </row>
  </sheetData>
  <mergeCells count="11">
    <mergeCell ref="C55:G55"/>
    <mergeCell ref="C2:G2"/>
    <mergeCell ref="C3:G3"/>
    <mergeCell ref="A6:A52"/>
    <mergeCell ref="C53:G53"/>
    <mergeCell ref="C54:G54"/>
    <mergeCell ref="C93:D93"/>
    <mergeCell ref="E93:G93"/>
    <mergeCell ref="A56:A57"/>
    <mergeCell ref="C90:D90"/>
    <mergeCell ref="E90:G90"/>
  </mergeCells>
  <conditionalFormatting sqref="C56:G57 A3 B4:XFD5">
    <cfRule type="expression" dxfId="71" priority="7">
      <formula>(A3&lt;&gt;"")*(WEEKDAY(A3,2)&gt;5)</formula>
    </cfRule>
  </conditionalFormatting>
  <conditionalFormatting sqref="C6:G52">
    <cfRule type="cellIs" dxfId="70" priority="2" operator="equal">
      <formula>"E"</formula>
    </cfRule>
    <cfRule type="cellIs" dxfId="69" priority="3" operator="equal">
      <formula>"A"</formula>
    </cfRule>
    <cfRule type="expression" dxfId="68" priority="6">
      <formula>C6=""</formula>
    </cfRule>
  </conditionalFormatting>
  <conditionalFormatting sqref="C58:G65">
    <cfRule type="expression" dxfId="67" priority="5">
      <formula>C58=""</formula>
    </cfRule>
  </conditionalFormatting>
  <conditionalFormatting sqref="C4:G5 C56:G57">
    <cfRule type="expression" dxfId="66" priority="4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topLeftCell="A25" zoomScaleNormal="100" workbookViewId="0">
      <selection activeCell="B31" sqref="B31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19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42499</v>
      </c>
      <c r="D4" s="19">
        <f ca="1">D5</f>
        <v>42500</v>
      </c>
      <c r="E4" s="19">
        <f ca="1">E5</f>
        <v>42501</v>
      </c>
      <c r="F4" s="19">
        <f t="shared" ref="F4:G4" ca="1" si="0">F5</f>
        <v>42502</v>
      </c>
      <c r="G4" s="20">
        <f t="shared" ca="1" si="0"/>
        <v>42503</v>
      </c>
    </row>
    <row r="5" spans="1:13" ht="15.75" thickBot="1" x14ac:dyDescent="0.3">
      <c r="A5" s="22"/>
      <c r="B5" s="23" t="s">
        <v>5</v>
      </c>
      <c r="C5" s="24">
        <f ca="1">7*C3+DATE(B2,1,3)-WEEKDAY(DATE(B2,1,3))-5</f>
        <v>42499</v>
      </c>
      <c r="D5" s="25">
        <f ca="1">C5+1</f>
        <v>42500</v>
      </c>
      <c r="E5" s="25">
        <f ca="1">D5+1</f>
        <v>42501</v>
      </c>
      <c r="F5" s="25">
        <f ca="1">E5+1</f>
        <v>42502</v>
      </c>
      <c r="G5" s="26">
        <f ca="1">F5+1</f>
        <v>42503</v>
      </c>
    </row>
    <row r="6" spans="1:13" ht="14.1" customHeight="1" x14ac:dyDescent="0.25">
      <c r="A6" s="121"/>
      <c r="B6" s="27" t="str">
        <f>BDD!A2</f>
        <v>AIT SAID A</v>
      </c>
      <c r="C6" s="28" t="s">
        <v>89</v>
      </c>
      <c r="D6" s="29" t="s">
        <v>89</v>
      </c>
      <c r="E6" s="29" t="s">
        <v>89</v>
      </c>
      <c r="F6" s="29" t="s">
        <v>89</v>
      </c>
      <c r="G6" s="30" t="s">
        <v>89</v>
      </c>
      <c r="I6" s="14" t="str">
        <f>IF(C6="P",INDEX(BDD!$A$2:$B$52,MATCH('19'!$B6,BDD!$A$2:$A$52,0),2),"")</f>
        <v>SANS PORC</v>
      </c>
      <c r="J6" s="14" t="str">
        <f>IF(D6="P",INDEX(BDD!$A$2:$B$52,MATCH('19'!$B6,BDD!$A$2:$A$52,0),2),"")</f>
        <v>SANS PORC</v>
      </c>
      <c r="K6" s="14" t="str">
        <f>IF(E6="P",INDEX(BDD!$A$2:$B$52,MATCH('19'!$B6,BDD!$A$2:$A$52,0),2),"")</f>
        <v>SANS PORC</v>
      </c>
      <c r="L6" s="14" t="str">
        <f>IF(F6="P",INDEX(BDD!$A$2:$B$52,MATCH('19'!$B6,BDD!$A$2:$A$52,0),2),"")</f>
        <v>SANS PORC</v>
      </c>
      <c r="M6" s="14" t="str">
        <f>IF(G6="P",INDEX(BDD!$A$2:$B$52,MATCH('19'!$B6,BDD!$A$2:$A$52,0),2),"")</f>
        <v>SANS PORC</v>
      </c>
    </row>
    <row r="7" spans="1:13" ht="14.1" customHeight="1" x14ac:dyDescent="0.25">
      <c r="A7" s="121"/>
      <c r="B7" s="27" t="str">
        <f>BDD!A3</f>
        <v>ALVES F</v>
      </c>
      <c r="C7" s="31" t="s">
        <v>89</v>
      </c>
      <c r="D7" s="32" t="s">
        <v>89</v>
      </c>
      <c r="E7" s="32" t="s">
        <v>89</v>
      </c>
      <c r="F7" s="32" t="s">
        <v>89</v>
      </c>
      <c r="G7" s="33" t="s">
        <v>89</v>
      </c>
      <c r="I7" s="14" t="str">
        <f>IF(C7="P",INDEX(BDD!$A$2:$B$52,MATCH('19'!$B7,BDD!$A$2:$A$52,0),2),"")</f>
        <v>NORMAL</v>
      </c>
      <c r="J7" s="14" t="str">
        <f>IF(D7="P",INDEX(BDD!$A$2:$B$52,MATCH('19'!$B7,BDD!$A$2:$A$52,0),2),"")</f>
        <v>NORMAL</v>
      </c>
      <c r="K7" s="14" t="str">
        <f>IF(E7="P",INDEX(BDD!$A$2:$B$52,MATCH('19'!$B7,BDD!$A$2:$A$52,0),2),"")</f>
        <v>NORMAL</v>
      </c>
      <c r="L7" s="14" t="str">
        <f>IF(F7="P",INDEX(BDD!$A$2:$B$52,MATCH('19'!$B7,BDD!$A$2:$A$52,0),2),"")</f>
        <v>NORMAL</v>
      </c>
      <c r="M7" s="14" t="str">
        <f>IF(G7="P",INDEX(BDD!$A$2:$B$52,MATCH('19'!$B7,BDD!$A$2:$A$52,0),2),"")</f>
        <v>NORMAL</v>
      </c>
    </row>
    <row r="8" spans="1:13" ht="14.1" customHeight="1" x14ac:dyDescent="0.25">
      <c r="A8" s="121"/>
      <c r="B8" s="27" t="str">
        <f>BDD!A4</f>
        <v>AUBASPEYRAS Y</v>
      </c>
      <c r="C8" s="31" t="s">
        <v>89</v>
      </c>
      <c r="D8" s="32" t="s">
        <v>89</v>
      </c>
      <c r="E8" s="32" t="s">
        <v>89</v>
      </c>
      <c r="F8" s="32" t="s">
        <v>89</v>
      </c>
      <c r="G8" s="33" t="s">
        <v>89</v>
      </c>
      <c r="I8" s="14" t="str">
        <f>IF(C8="P",INDEX(BDD!$A$2:$B$52,MATCH('19'!$B8,BDD!$A$2:$A$52,0),2),"")</f>
        <v>NORMAL</v>
      </c>
      <c r="J8" s="14" t="str">
        <f>IF(D8="P",INDEX(BDD!$A$2:$B$52,MATCH('19'!$B8,BDD!$A$2:$A$52,0),2),"")</f>
        <v>NORMAL</v>
      </c>
      <c r="K8" s="14" t="str">
        <f>IF(E8="P",INDEX(BDD!$A$2:$B$52,MATCH('19'!$B8,BDD!$A$2:$A$52,0),2),"")</f>
        <v>NORMAL</v>
      </c>
      <c r="L8" s="14" t="str">
        <f>IF(F8="P",INDEX(BDD!$A$2:$B$52,MATCH('19'!$B8,BDD!$A$2:$A$52,0),2),"")</f>
        <v>NORMAL</v>
      </c>
      <c r="M8" s="14" t="str">
        <f>IF(G8="P",INDEX(BDD!$A$2:$B$52,MATCH('19'!$B8,BDD!$A$2:$A$52,0),2),"")</f>
        <v>NORMAL</v>
      </c>
    </row>
    <row r="9" spans="1:13" ht="14.1" customHeight="1" x14ac:dyDescent="0.25">
      <c r="A9" s="121"/>
      <c r="B9" s="27" t="str">
        <f>BDD!A5</f>
        <v>AUDY M</v>
      </c>
      <c r="C9" s="31" t="s">
        <v>85</v>
      </c>
      <c r="D9" s="32" t="s">
        <v>85</v>
      </c>
      <c r="E9" s="32" t="s">
        <v>85</v>
      </c>
      <c r="F9" s="32" t="s">
        <v>85</v>
      </c>
      <c r="G9" s="33" t="s">
        <v>85</v>
      </c>
      <c r="I9" s="14" t="str">
        <f>IF(C9="P",INDEX(BDD!$A$2:$B$52,MATCH('19'!$B9,BDD!$A$2:$A$52,0),2),"")</f>
        <v/>
      </c>
      <c r="J9" s="14" t="str">
        <f>IF(D9="P",INDEX(BDD!$A$2:$B$52,MATCH('19'!$B9,BDD!$A$2:$A$52,0),2),"")</f>
        <v/>
      </c>
      <c r="K9" s="14" t="str">
        <f>IF(E9="P",INDEX(BDD!$A$2:$B$52,MATCH('19'!$B9,BDD!$A$2:$A$52,0),2),"")</f>
        <v/>
      </c>
      <c r="L9" s="14" t="str">
        <f>IF(F9="P",INDEX(BDD!$A$2:$B$52,MATCH('19'!$B9,BDD!$A$2:$A$52,0),2),"")</f>
        <v/>
      </c>
      <c r="M9" s="14" t="str">
        <f>IF(G9="P",INDEX(BDD!$A$2:$B$52,MATCH('19'!$B9,BDD!$A$2:$A$52,0),2),"")</f>
        <v/>
      </c>
    </row>
    <row r="10" spans="1:13" ht="14.1" customHeight="1" x14ac:dyDescent="0.25">
      <c r="A10" s="121"/>
      <c r="B10" s="27" t="str">
        <f>BDD!A6</f>
        <v>BRAUD J</v>
      </c>
      <c r="C10" s="78" t="s">
        <v>89</v>
      </c>
      <c r="D10" s="32" t="s">
        <v>89</v>
      </c>
      <c r="E10" s="32" t="s">
        <v>89</v>
      </c>
      <c r="F10" s="32" t="s">
        <v>89</v>
      </c>
      <c r="G10" s="79" t="s">
        <v>89</v>
      </c>
      <c r="I10" s="14" t="str">
        <f>IF(C10="P",INDEX(BDD!$A$2:$B$52,MATCH('19'!$B10,BDD!$A$2:$A$52,0),2),"")</f>
        <v>NORMAL</v>
      </c>
      <c r="J10" s="14" t="str">
        <f>IF(D10="P",INDEX(BDD!$A$2:$B$52,MATCH('19'!$B10,BDD!$A$2:$A$52,0),2),"")</f>
        <v>NORMAL</v>
      </c>
      <c r="K10" s="14" t="str">
        <f>IF(E10="P",INDEX(BDD!$A$2:$B$52,MATCH('19'!$B10,BDD!$A$2:$A$52,0),2),"")</f>
        <v>NORMAL</v>
      </c>
      <c r="L10" s="14" t="str">
        <f>IF(F10="P",INDEX(BDD!$A$2:$B$52,MATCH('19'!$B10,BDD!$A$2:$A$52,0),2),"")</f>
        <v>NORMAL</v>
      </c>
      <c r="M10" s="14" t="str">
        <f>IF(G10="P",INDEX(BDD!$A$2:$B$52,MATCH('19'!$B10,BDD!$A$2:$A$52,0),2),"")</f>
        <v>NORMAL</v>
      </c>
    </row>
    <row r="11" spans="1:13" ht="14.1" customHeight="1" x14ac:dyDescent="0.25">
      <c r="A11" s="121"/>
      <c r="B11" s="27" t="str">
        <f>BDD!A7</f>
        <v>BAZETOUX V</v>
      </c>
      <c r="C11" s="78" t="s">
        <v>89</v>
      </c>
      <c r="D11" s="32" t="s">
        <v>89</v>
      </c>
      <c r="E11" s="32" t="s">
        <v>89</v>
      </c>
      <c r="F11" s="32" t="s">
        <v>89</v>
      </c>
      <c r="G11" s="79" t="s">
        <v>89</v>
      </c>
      <c r="I11" s="14" t="str">
        <f>IF(C11="P",INDEX(BDD!$A$2:$B$52,MATCH('19'!$B11,BDD!$A$2:$A$52,0),2),"")</f>
        <v>NORMAL</v>
      </c>
      <c r="J11" s="14" t="str">
        <f>IF(D11="P",INDEX(BDD!$A$2:$B$52,MATCH('19'!$B11,BDD!$A$2:$A$52,0),2),"")</f>
        <v>NORMAL</v>
      </c>
      <c r="K11" s="14" t="str">
        <f>IF(E11="P",INDEX(BDD!$A$2:$B$52,MATCH('19'!$B11,BDD!$A$2:$A$52,0),2),"")</f>
        <v>NORMAL</v>
      </c>
      <c r="L11" s="14" t="str">
        <f>IF(F11="P",INDEX(BDD!$A$2:$B$52,MATCH('19'!$B11,BDD!$A$2:$A$52,0),2),"")</f>
        <v>NORMAL</v>
      </c>
      <c r="M11" s="14" t="str">
        <f>IF(G11="P",INDEX(BDD!$A$2:$B$52,MATCH('19'!$B11,BDD!$A$2:$A$52,0),2),"")</f>
        <v>NORMAL</v>
      </c>
    </row>
    <row r="12" spans="1:13" ht="14.1" customHeight="1" x14ac:dyDescent="0.25">
      <c r="A12" s="121"/>
      <c r="B12" s="27" t="str">
        <f>BDD!A8</f>
        <v>BOKALO E</v>
      </c>
      <c r="C12" s="78" t="s">
        <v>85</v>
      </c>
      <c r="D12" s="32" t="s">
        <v>85</v>
      </c>
      <c r="E12" s="32" t="s">
        <v>85</v>
      </c>
      <c r="F12" s="32" t="s">
        <v>85</v>
      </c>
      <c r="G12" s="80" t="s">
        <v>85</v>
      </c>
      <c r="I12" s="14" t="str">
        <f>IF(C12="P",INDEX(BDD!$A$2:$B$52,MATCH('19'!$B12,BDD!$A$2:$A$52,0),2),"")</f>
        <v/>
      </c>
      <c r="J12" s="14" t="str">
        <f>IF(D12="P",INDEX(BDD!$A$2:$B$52,MATCH('19'!$B12,BDD!$A$2:$A$52,0),2),"")</f>
        <v/>
      </c>
      <c r="K12" s="14" t="str">
        <f>IF(E12="P",INDEX(BDD!$A$2:$B$52,MATCH('19'!$B12,BDD!$A$2:$A$52,0),2),"")</f>
        <v/>
      </c>
      <c r="L12" s="14" t="str">
        <f>IF(F12="P",INDEX(BDD!$A$2:$B$52,MATCH('19'!$B12,BDD!$A$2:$A$52,0),2),"")</f>
        <v/>
      </c>
      <c r="M12" s="14" t="str">
        <f>IF(G12="P",INDEX(BDD!$A$2:$B$52,MATCH('19'!$B12,BDD!$A$2:$A$52,0),2),"")</f>
        <v/>
      </c>
    </row>
    <row r="13" spans="1:13" ht="14.1" customHeight="1" x14ac:dyDescent="0.25">
      <c r="A13" s="121"/>
      <c r="B13" s="27" t="str">
        <f>BDD!A9</f>
        <v>BRIOUAL Z</v>
      </c>
      <c r="C13" s="78" t="s">
        <v>89</v>
      </c>
      <c r="D13" s="32" t="s">
        <v>89</v>
      </c>
      <c r="E13" s="32" t="s">
        <v>89</v>
      </c>
      <c r="F13" s="32" t="s">
        <v>89</v>
      </c>
      <c r="G13" s="80" t="s">
        <v>89</v>
      </c>
      <c r="I13" s="14" t="str">
        <f>IF(C13="P",INDEX(BDD!$A$2:$B$52,MATCH('19'!$B13,BDD!$A$2:$A$52,0),2),"")</f>
        <v>HYPOCHOLESTEROMIANT SANS PORC</v>
      </c>
      <c r="J13" s="14" t="str">
        <f>IF(D13="P",INDEX(BDD!$A$2:$B$52,MATCH('19'!$B13,BDD!$A$2:$A$52,0),2),"")</f>
        <v>HYPOCHOLESTEROMIANT SANS PORC</v>
      </c>
      <c r="K13" s="14" t="str">
        <f>IF(E13="P",INDEX(BDD!$A$2:$B$52,MATCH('19'!$B13,BDD!$A$2:$A$52,0),2),"")</f>
        <v>HYPOCHOLESTEROMIANT SANS PORC</v>
      </c>
      <c r="L13" s="14" t="str">
        <f>IF(F13="P",INDEX(BDD!$A$2:$B$52,MATCH('19'!$B13,BDD!$A$2:$A$52,0),2),"")</f>
        <v>HYPOCHOLESTEROMIANT SANS PORC</v>
      </c>
      <c r="M13" s="14" t="str">
        <f>IF(G13="P",INDEX(BDD!$A$2:$B$52,MATCH('19'!$B13,BDD!$A$2:$A$52,0),2),"")</f>
        <v>HYPOCHOLESTEROMIANT SANS PORC</v>
      </c>
    </row>
    <row r="14" spans="1:13" ht="14.1" customHeight="1" x14ac:dyDescent="0.25">
      <c r="A14" s="121"/>
      <c r="B14" s="27" t="str">
        <f>BDD!A10</f>
        <v>CERISUELA S</v>
      </c>
      <c r="C14" s="78" t="s">
        <v>89</v>
      </c>
      <c r="D14" s="32" t="s">
        <v>89</v>
      </c>
      <c r="E14" s="32" t="s">
        <v>89</v>
      </c>
      <c r="F14" s="32" t="s">
        <v>89</v>
      </c>
      <c r="G14" s="79" t="s">
        <v>89</v>
      </c>
      <c r="I14" s="14" t="str">
        <f>IF(C14="P",INDEX(BDD!$A$2:$B$52,MATCH('19'!$B14,BDD!$A$2:$A$52,0),2),"")</f>
        <v>HYPOCALORIQUE</v>
      </c>
      <c r="J14" s="14" t="str">
        <f>IF(D14="P",INDEX(BDD!$A$2:$B$52,MATCH('19'!$B14,BDD!$A$2:$A$52,0),2),"")</f>
        <v>HYPOCALORIQUE</v>
      </c>
      <c r="K14" s="14" t="str">
        <f>IF(E14="P",INDEX(BDD!$A$2:$B$52,MATCH('19'!$B14,BDD!$A$2:$A$52,0),2),"")</f>
        <v>HYPOCALORIQUE</v>
      </c>
      <c r="L14" s="14" t="str">
        <f>IF(F14="P",INDEX(BDD!$A$2:$B$52,MATCH('19'!$B14,BDD!$A$2:$A$52,0),2),"")</f>
        <v>HYPOCALORIQUE</v>
      </c>
      <c r="M14" s="14" t="str">
        <f>IF(G14="P",INDEX(BDD!$A$2:$B$52,MATCH('19'!$B14,BDD!$A$2:$A$52,0),2),"")</f>
        <v>HYPOCALORIQUE</v>
      </c>
    </row>
    <row r="15" spans="1:13" ht="14.1" customHeight="1" x14ac:dyDescent="0.25">
      <c r="A15" s="121"/>
      <c r="B15" s="27" t="str">
        <f>BDD!A11</f>
        <v>CHANUT B</v>
      </c>
      <c r="C15" s="78" t="s">
        <v>89</v>
      </c>
      <c r="D15" s="32" t="s">
        <v>89</v>
      </c>
      <c r="E15" s="32" t="s">
        <v>89</v>
      </c>
      <c r="F15" s="32" t="s">
        <v>89</v>
      </c>
      <c r="G15" s="79" t="s">
        <v>89</v>
      </c>
      <c r="I15" s="14" t="str">
        <f>IF(C15="P",INDEX(BDD!$A$2:$B$52,MATCH('19'!$B15,BDD!$A$2:$A$52,0),2),"")</f>
        <v>HYPOCHOLESTEROMIANT</v>
      </c>
      <c r="J15" s="14" t="str">
        <f>IF(D15="P",INDEX(BDD!$A$2:$B$52,MATCH('19'!$B15,BDD!$A$2:$A$52,0),2),"")</f>
        <v>HYPOCHOLESTEROMIANT</v>
      </c>
      <c r="K15" s="14" t="str">
        <f>IF(E15="P",INDEX(BDD!$A$2:$B$52,MATCH('19'!$B15,BDD!$A$2:$A$52,0),2),"")</f>
        <v>HYPOCHOLESTEROMIANT</v>
      </c>
      <c r="L15" s="14" t="str">
        <f>IF(F15="P",INDEX(BDD!$A$2:$B$52,MATCH('19'!$B15,BDD!$A$2:$A$52,0),2),"")</f>
        <v>HYPOCHOLESTEROMIANT</v>
      </c>
      <c r="M15" s="14" t="str">
        <f>IF(G15="P",INDEX(BDD!$A$2:$B$52,MATCH('19'!$B15,BDD!$A$2:$A$52,0),2),"")</f>
        <v>HYPOCHOLESTEROMIANT</v>
      </c>
    </row>
    <row r="16" spans="1:13" ht="14.1" customHeight="1" x14ac:dyDescent="0.25">
      <c r="A16" s="121"/>
      <c r="B16" s="27" t="str">
        <f>BDD!A12</f>
        <v>CHATTI A</v>
      </c>
      <c r="C16" s="78" t="s">
        <v>89</v>
      </c>
      <c r="D16" s="32" t="s">
        <v>89</v>
      </c>
      <c r="E16" s="32" t="s">
        <v>89</v>
      </c>
      <c r="F16" s="32" t="s">
        <v>89</v>
      </c>
      <c r="G16" s="79" t="s">
        <v>89</v>
      </c>
      <c r="I16" s="14" t="str">
        <f>IF(C16="P",INDEX(BDD!$A$2:$B$52,MATCH('19'!$B16,BDD!$A$2:$A$52,0),2),"")</f>
        <v>SANS PORC</v>
      </c>
      <c r="J16" s="14" t="str">
        <f>IF(D16="P",INDEX(BDD!$A$2:$B$52,MATCH('19'!$B16,BDD!$A$2:$A$52,0),2),"")</f>
        <v>SANS PORC</v>
      </c>
      <c r="K16" s="14" t="str">
        <f>IF(E16="P",INDEX(BDD!$A$2:$B$52,MATCH('19'!$B16,BDD!$A$2:$A$52,0),2),"")</f>
        <v>SANS PORC</v>
      </c>
      <c r="L16" s="14" t="str">
        <f>IF(F16="P",INDEX(BDD!$A$2:$B$52,MATCH('19'!$B16,BDD!$A$2:$A$52,0),2),"")</f>
        <v>SANS PORC</v>
      </c>
      <c r="M16" s="14" t="str">
        <f>IF(G16="P",INDEX(BDD!$A$2:$B$52,MATCH('19'!$B16,BDD!$A$2:$A$52,0),2),"")</f>
        <v>SANS PORC</v>
      </c>
    </row>
    <row r="17" spans="1:13" ht="14.1" customHeight="1" x14ac:dyDescent="0.25">
      <c r="A17" s="121"/>
      <c r="B17" s="27" t="str">
        <f>BDD!A13</f>
        <v>DELZOR N</v>
      </c>
      <c r="C17" s="31" t="s">
        <v>89</v>
      </c>
      <c r="D17" s="32" t="s">
        <v>89</v>
      </c>
      <c r="E17" s="32" t="s">
        <v>89</v>
      </c>
      <c r="F17" s="32" t="s">
        <v>89</v>
      </c>
      <c r="G17" s="33" t="s">
        <v>89</v>
      </c>
      <c r="I17" s="14" t="str">
        <f>IF(C17="P",INDEX(BDD!$A$2:$B$52,MATCH('19'!$B17,BDD!$A$2:$A$52,0),2),"")</f>
        <v>HYPO URICEMIANT</v>
      </c>
      <c r="J17" s="14" t="str">
        <f>IF(D17="P",INDEX(BDD!$A$2:$B$52,MATCH('19'!$B17,BDD!$A$2:$A$52,0),2),"")</f>
        <v>HYPO URICEMIANT</v>
      </c>
      <c r="K17" s="14" t="str">
        <f>IF(E17="P",INDEX(BDD!$A$2:$B$52,MATCH('19'!$B17,BDD!$A$2:$A$52,0),2),"")</f>
        <v>HYPO URICEMIANT</v>
      </c>
      <c r="L17" s="14" t="str">
        <f>IF(F17="P",INDEX(BDD!$A$2:$B$52,MATCH('19'!$B17,BDD!$A$2:$A$52,0),2),"")</f>
        <v>HYPO URICEMIANT</v>
      </c>
      <c r="M17" s="14" t="str">
        <f>IF(G17="P",INDEX(BDD!$A$2:$B$52,MATCH('19'!$B17,BDD!$A$2:$A$52,0),2),"")</f>
        <v>HYPO URICEMIANT</v>
      </c>
    </row>
    <row r="18" spans="1:13" ht="14.1" customHeight="1" x14ac:dyDescent="0.25">
      <c r="A18" s="121"/>
      <c r="B18" s="27" t="str">
        <f>BDD!A14</f>
        <v xml:space="preserve">DEMICHEL A </v>
      </c>
      <c r="C18" s="31" t="s">
        <v>89</v>
      </c>
      <c r="D18" s="32" t="s">
        <v>89</v>
      </c>
      <c r="E18" s="32" t="s">
        <v>89</v>
      </c>
      <c r="F18" s="32" t="s">
        <v>89</v>
      </c>
      <c r="G18" s="33" t="s">
        <v>89</v>
      </c>
      <c r="I18" s="14" t="str">
        <f>IF(C18="P",INDEX(BDD!$A$2:$B$52,MATCH('19'!$B18,BDD!$A$2:$A$52,0),2),"")</f>
        <v>NORMAL</v>
      </c>
      <c r="J18" s="14" t="str">
        <f>IF(D18="P",INDEX(BDD!$A$2:$B$52,MATCH('19'!$B18,BDD!$A$2:$A$52,0),2),"")</f>
        <v>NORMAL</v>
      </c>
      <c r="K18" s="14" t="str">
        <f>IF(E18="P",INDEX(BDD!$A$2:$B$52,MATCH('19'!$B18,BDD!$A$2:$A$52,0),2),"")</f>
        <v>NORMAL</v>
      </c>
      <c r="L18" s="14" t="str">
        <f>IF(F18="P",INDEX(BDD!$A$2:$B$52,MATCH('19'!$B18,BDD!$A$2:$A$52,0),2),"")</f>
        <v>NORMAL</v>
      </c>
      <c r="M18" s="14" t="str">
        <f>IF(G18="P",INDEX(BDD!$A$2:$B$52,MATCH('19'!$B18,BDD!$A$2:$A$52,0),2),"")</f>
        <v>NORMAL</v>
      </c>
    </row>
    <row r="19" spans="1:13" ht="14.1" customHeight="1" x14ac:dyDescent="0.25">
      <c r="A19" s="121"/>
      <c r="B19" s="27" t="str">
        <f>BDD!A15</f>
        <v>DENIS P</v>
      </c>
      <c r="C19" s="31" t="s">
        <v>85</v>
      </c>
      <c r="D19" s="32" t="s">
        <v>85</v>
      </c>
      <c r="E19" s="32" t="s">
        <v>85</v>
      </c>
      <c r="F19" s="32" t="s">
        <v>85</v>
      </c>
      <c r="G19" s="33" t="s">
        <v>85</v>
      </c>
      <c r="I19" s="14" t="str">
        <f>IF(C19="P",INDEX(BDD!$A$2:$B$52,MATCH('19'!$B19,BDD!$A$2:$A$52,0),2),"")</f>
        <v/>
      </c>
      <c r="J19" s="14" t="str">
        <f>IF(D19="P",INDEX(BDD!$A$2:$B$52,MATCH('19'!$B19,BDD!$A$2:$A$52,0),2),"")</f>
        <v/>
      </c>
      <c r="K19" s="14" t="str">
        <f>IF(E19="P",INDEX(BDD!$A$2:$B$52,MATCH('19'!$B19,BDD!$A$2:$A$52,0),2),"")</f>
        <v/>
      </c>
      <c r="L19" s="14" t="str">
        <f>IF(F19="P",INDEX(BDD!$A$2:$B$52,MATCH('19'!$B19,BDD!$A$2:$A$52,0),2),"")</f>
        <v/>
      </c>
      <c r="M19" s="14" t="str">
        <f>IF(G19="P",INDEX(BDD!$A$2:$B$52,MATCH('19'!$B19,BDD!$A$2:$A$52,0),2),"")</f>
        <v/>
      </c>
    </row>
    <row r="20" spans="1:13" ht="14.1" customHeight="1" x14ac:dyDescent="0.25">
      <c r="A20" s="121"/>
      <c r="B20" s="27" t="e">
        <f>BDD!#REF!</f>
        <v>#REF!</v>
      </c>
      <c r="C20" s="31" t="s">
        <v>89</v>
      </c>
      <c r="D20" s="32" t="s">
        <v>89</v>
      </c>
      <c r="E20" s="32" t="s">
        <v>89</v>
      </c>
      <c r="F20" s="32" t="s">
        <v>89</v>
      </c>
      <c r="G20" s="33" t="s">
        <v>89</v>
      </c>
      <c r="I20" s="14" t="e">
        <f>IF(C20="P",INDEX(BDD!$A$2:$B$52,MATCH('19'!$B20,BDD!$A$2:$A$52,0),2),"")</f>
        <v>#REF!</v>
      </c>
      <c r="J20" s="14" t="e">
        <f>IF(D20="P",INDEX(BDD!$A$2:$B$52,MATCH('19'!$B20,BDD!$A$2:$A$52,0),2),"")</f>
        <v>#REF!</v>
      </c>
      <c r="K20" s="14" t="e">
        <f>IF(E20="P",INDEX(BDD!$A$2:$B$52,MATCH('19'!$B20,BDD!$A$2:$A$52,0),2),"")</f>
        <v>#REF!</v>
      </c>
      <c r="L20" s="14" t="e">
        <f>IF(F20="P",INDEX(BDD!$A$2:$B$52,MATCH('19'!$B20,BDD!$A$2:$A$52,0),2),"")</f>
        <v>#REF!</v>
      </c>
      <c r="M20" s="14" t="e">
        <f>IF(G20="P",INDEX(BDD!$A$2:$B$52,MATCH('19'!$B20,BDD!$A$2:$A$52,0),2),"")</f>
        <v>#REF!</v>
      </c>
    </row>
    <row r="21" spans="1:13" ht="14.1" customHeight="1" x14ac:dyDescent="0.25">
      <c r="A21" s="121"/>
      <c r="B21" s="27" t="str">
        <f>BDD!A16</f>
        <v>GAUTHIER JF</v>
      </c>
      <c r="C21" s="31" t="s">
        <v>85</v>
      </c>
      <c r="D21" s="32" t="s">
        <v>85</v>
      </c>
      <c r="E21" s="32" t="s">
        <v>85</v>
      </c>
      <c r="F21" s="32" t="s">
        <v>85</v>
      </c>
      <c r="G21" s="33" t="s">
        <v>85</v>
      </c>
      <c r="I21" s="14" t="str">
        <f>IF(C21="P",INDEX(BDD!$A$2:$B$52,MATCH('19'!$B21,BDD!$A$2:$A$52,0),2),"")</f>
        <v/>
      </c>
      <c r="J21" s="14" t="str">
        <f>IF(D21="P",INDEX(BDD!$A$2:$B$52,MATCH('19'!$B21,BDD!$A$2:$A$52,0),2),"")</f>
        <v/>
      </c>
      <c r="K21" s="14" t="str">
        <f>IF(E21="P",INDEX(BDD!$A$2:$B$52,MATCH('19'!$B21,BDD!$A$2:$A$52,0),2),"")</f>
        <v/>
      </c>
      <c r="L21" s="14" t="str">
        <f>IF(F21="P",INDEX(BDD!$A$2:$B$52,MATCH('19'!$B21,BDD!$A$2:$A$52,0),2),"")</f>
        <v/>
      </c>
      <c r="M21" s="14" t="str">
        <f>IF(G21="P",INDEX(BDD!$A$2:$B$52,MATCH('19'!$B21,BDD!$A$2:$A$52,0),2),"")</f>
        <v/>
      </c>
    </row>
    <row r="22" spans="1:13" ht="14.1" customHeight="1" x14ac:dyDescent="0.25">
      <c r="A22" s="121"/>
      <c r="B22" s="27" t="str">
        <f>BDD!A17</f>
        <v>GAUTIER Y</v>
      </c>
      <c r="C22" s="31" t="s">
        <v>89</v>
      </c>
      <c r="D22" s="32" t="s">
        <v>89</v>
      </c>
      <c r="E22" s="32" t="s">
        <v>89</v>
      </c>
      <c r="F22" s="32" t="s">
        <v>89</v>
      </c>
      <c r="G22" s="33" t="s">
        <v>89</v>
      </c>
      <c r="I22" s="14" t="str">
        <f>IF(C22="P",INDEX(BDD!$A$2:$B$52,MATCH('19'!$B22,BDD!$A$2:$A$52,0),2),"")</f>
        <v>NORMAL</v>
      </c>
      <c r="J22" s="14" t="str">
        <f>IF(D22="P",INDEX(BDD!$A$2:$B$52,MATCH('19'!$B22,BDD!$A$2:$A$52,0),2),"")</f>
        <v>NORMAL</v>
      </c>
      <c r="K22" s="14" t="str">
        <f>IF(E22="P",INDEX(BDD!$A$2:$B$52,MATCH('19'!$B22,BDD!$A$2:$A$52,0),2),"")</f>
        <v>NORMAL</v>
      </c>
      <c r="L22" s="14" t="str">
        <f>IF(F22="P",INDEX(BDD!$A$2:$B$52,MATCH('19'!$B22,BDD!$A$2:$A$52,0),2),"")</f>
        <v>NORMAL</v>
      </c>
      <c r="M22" s="14" t="str">
        <f>IF(G22="P",INDEX(BDD!$A$2:$B$52,MATCH('19'!$B22,BDD!$A$2:$A$52,0),2),"")</f>
        <v>NORMAL</v>
      </c>
    </row>
    <row r="23" spans="1:13" ht="14.1" customHeight="1" x14ac:dyDescent="0.25">
      <c r="A23" s="121"/>
      <c r="B23" s="27" t="str">
        <f>BDD!A18</f>
        <v>GOURDON F</v>
      </c>
      <c r="C23" s="31" t="s">
        <v>89</v>
      </c>
      <c r="D23" s="32" t="s">
        <v>89</v>
      </c>
      <c r="E23" s="32" t="s">
        <v>89</v>
      </c>
      <c r="F23" s="32" t="s">
        <v>89</v>
      </c>
      <c r="G23" s="33" t="s">
        <v>89</v>
      </c>
      <c r="I23" s="14" t="str">
        <f>IF(C23="P",INDEX(BDD!$A$2:$B$52,MATCH('19'!$B23,BDD!$A$2:$A$52,0),2),"")</f>
        <v>NORMAL</v>
      </c>
      <c r="J23" s="14" t="str">
        <f>IF(D23="P",INDEX(BDD!$A$2:$B$52,MATCH('19'!$B23,BDD!$A$2:$A$52,0),2),"")</f>
        <v>NORMAL</v>
      </c>
      <c r="K23" s="14" t="str">
        <f>IF(E23="P",INDEX(BDD!$A$2:$B$52,MATCH('19'!$B23,BDD!$A$2:$A$52,0),2),"")</f>
        <v>NORMAL</v>
      </c>
      <c r="L23" s="14" t="str">
        <f>IF(F23="P",INDEX(BDD!$A$2:$B$52,MATCH('19'!$B23,BDD!$A$2:$A$52,0),2),"")</f>
        <v>NORMAL</v>
      </c>
      <c r="M23" s="14" t="str">
        <f>IF(G23="P",INDEX(BDD!$A$2:$B$52,MATCH('19'!$B23,BDD!$A$2:$A$52,0),2),"")</f>
        <v>NORMAL</v>
      </c>
    </row>
    <row r="24" spans="1:13" ht="14.1" customHeight="1" x14ac:dyDescent="0.25">
      <c r="A24" s="121"/>
      <c r="B24" s="27" t="str">
        <f>BDD!A19</f>
        <v>GORDOGA K</v>
      </c>
      <c r="C24" s="31" t="s">
        <v>89</v>
      </c>
      <c r="D24" s="32" t="s">
        <v>89</v>
      </c>
      <c r="E24" s="32" t="s">
        <v>89</v>
      </c>
      <c r="F24" s="32" t="s">
        <v>89</v>
      </c>
      <c r="G24" s="33" t="s">
        <v>89</v>
      </c>
      <c r="I24" s="14" t="str">
        <f>IF(C24="P",INDEX(BDD!$A$2:$B$52,MATCH('19'!$B24,BDD!$A$2:$A$52,0),2),"")</f>
        <v>SANS PORC</v>
      </c>
      <c r="J24" s="14" t="str">
        <f>IF(D24="P",INDEX(BDD!$A$2:$B$52,MATCH('19'!$B24,BDD!$A$2:$A$52,0),2),"")</f>
        <v>SANS PORC</v>
      </c>
      <c r="K24" s="14" t="str">
        <f>IF(E24="P",INDEX(BDD!$A$2:$B$52,MATCH('19'!$B24,BDD!$A$2:$A$52,0),2),"")</f>
        <v>SANS PORC</v>
      </c>
      <c r="L24" s="14" t="str">
        <f>IF(F24="P",INDEX(BDD!$A$2:$B$52,MATCH('19'!$B24,BDD!$A$2:$A$52,0),2),"")</f>
        <v>SANS PORC</v>
      </c>
      <c r="M24" s="14" t="str">
        <f>IF(G24="P",INDEX(BDD!$A$2:$B$52,MATCH('19'!$B24,BDD!$A$2:$A$52,0),2),"")</f>
        <v>SANS PORC</v>
      </c>
    </row>
    <row r="25" spans="1:13" ht="14.1" customHeight="1" x14ac:dyDescent="0.25">
      <c r="A25" s="121"/>
      <c r="B25" s="27" t="str">
        <f>BDD!A20</f>
        <v>GRAVIERE JP</v>
      </c>
      <c r="C25" s="31" t="s">
        <v>89</v>
      </c>
      <c r="D25" s="32" t="s">
        <v>89</v>
      </c>
      <c r="E25" s="32" t="s">
        <v>89</v>
      </c>
      <c r="F25" s="32" t="s">
        <v>89</v>
      </c>
      <c r="G25" s="33" t="s">
        <v>89</v>
      </c>
      <c r="I25" s="14" t="str">
        <f>IF(C25="P",INDEX(BDD!$A$2:$B$52,MATCH('19'!$B25,BDD!$A$2:$A$52,0),2),"")</f>
        <v>NORMAL</v>
      </c>
      <c r="J25" s="14" t="str">
        <f>IF(D25="P",INDEX(BDD!$A$2:$B$52,MATCH('19'!$B25,BDD!$A$2:$A$52,0),2),"")</f>
        <v>NORMAL</v>
      </c>
      <c r="K25" s="14" t="str">
        <f>IF(E25="P",INDEX(BDD!$A$2:$B$52,MATCH('19'!$B25,BDD!$A$2:$A$52,0),2),"")</f>
        <v>NORMAL</v>
      </c>
      <c r="L25" s="14" t="str">
        <f>IF(F25="P",INDEX(BDD!$A$2:$B$52,MATCH('19'!$B25,BDD!$A$2:$A$52,0),2),"")</f>
        <v>NORMAL</v>
      </c>
      <c r="M25" s="14" t="str">
        <f>IF(G25="P",INDEX(BDD!$A$2:$B$52,MATCH('19'!$B25,BDD!$A$2:$A$52,0),2),"")</f>
        <v>NORMAL</v>
      </c>
    </row>
    <row r="26" spans="1:13" ht="14.1" customHeight="1" x14ac:dyDescent="0.25">
      <c r="A26" s="121"/>
      <c r="B26" s="27" t="str">
        <f>BDD!A21</f>
        <v>JULLIOT Y</v>
      </c>
      <c r="C26" s="31" t="s">
        <v>89</v>
      </c>
      <c r="D26" s="32" t="s">
        <v>89</v>
      </c>
      <c r="E26" s="32" t="s">
        <v>89</v>
      </c>
      <c r="F26" s="32" t="s">
        <v>89</v>
      </c>
      <c r="G26" s="33" t="s">
        <v>89</v>
      </c>
      <c r="I26" s="14" t="str">
        <f>IF(C26="P",INDEX(BDD!$A$2:$B$52,MATCH('19'!$B26,BDD!$A$2:$A$52,0),2),"")</f>
        <v>NORMAL</v>
      </c>
      <c r="J26" s="14" t="str">
        <f>IF(D26="P",INDEX(BDD!$A$2:$B$52,MATCH('19'!$B26,BDD!$A$2:$A$52,0),2),"")</f>
        <v>NORMAL</v>
      </c>
      <c r="K26" s="14" t="str">
        <f>IF(E26="P",INDEX(BDD!$A$2:$B$52,MATCH('19'!$B26,BDD!$A$2:$A$52,0),2),"")</f>
        <v>NORMAL</v>
      </c>
      <c r="L26" s="14" t="str">
        <f>IF(F26="P",INDEX(BDD!$A$2:$B$52,MATCH('19'!$B26,BDD!$A$2:$A$52,0),2),"")</f>
        <v>NORMAL</v>
      </c>
      <c r="M26" s="14" t="str">
        <f>IF(G26="P",INDEX(BDD!$A$2:$B$52,MATCH('19'!$B26,BDD!$A$2:$A$52,0),2),"")</f>
        <v>NORMAL</v>
      </c>
    </row>
    <row r="27" spans="1:13" ht="14.1" customHeight="1" x14ac:dyDescent="0.25">
      <c r="A27" s="121"/>
      <c r="B27" s="27" t="str">
        <f>BDD!A22</f>
        <v>LARBRE JM</v>
      </c>
      <c r="C27" s="31" t="s">
        <v>85</v>
      </c>
      <c r="D27" s="32" t="s">
        <v>85</v>
      </c>
      <c r="E27" s="32" t="s">
        <v>85</v>
      </c>
      <c r="F27" s="32" t="s">
        <v>85</v>
      </c>
      <c r="G27" s="33" t="s">
        <v>85</v>
      </c>
      <c r="I27" s="14" t="str">
        <f>IF(C27="P",INDEX(BDD!$A$2:$B$52,MATCH('19'!$B27,BDD!$A$2:$A$52,0),2),"")</f>
        <v/>
      </c>
      <c r="J27" s="14" t="str">
        <f>IF(D27="P",INDEX(BDD!$A$2:$B$52,MATCH('19'!$B27,BDD!$A$2:$A$52,0),2),"")</f>
        <v/>
      </c>
      <c r="K27" s="14" t="str">
        <f>IF(E27="P",INDEX(BDD!$A$2:$B$52,MATCH('19'!$B27,BDD!$A$2:$A$52,0),2),"")</f>
        <v/>
      </c>
      <c r="L27" s="14" t="str">
        <f>IF(F27="P",INDEX(BDD!$A$2:$B$52,MATCH('19'!$B27,BDD!$A$2:$A$52,0),2),"")</f>
        <v/>
      </c>
      <c r="M27" s="14" t="str">
        <f>IF(G27="P",INDEX(BDD!$A$2:$B$52,MATCH('19'!$B27,BDD!$A$2:$A$52,0),2),"")</f>
        <v/>
      </c>
    </row>
    <row r="28" spans="1:13" ht="14.1" customHeight="1" x14ac:dyDescent="0.25">
      <c r="A28" s="121"/>
      <c r="B28" s="27" t="str">
        <f>BDD!A23</f>
        <v>LAPLACE F</v>
      </c>
      <c r="C28" s="31" t="s">
        <v>89</v>
      </c>
      <c r="D28" s="32" t="s">
        <v>89</v>
      </c>
      <c r="E28" s="32" t="s">
        <v>89</v>
      </c>
      <c r="F28" s="32" t="s">
        <v>89</v>
      </c>
      <c r="G28" s="33" t="s">
        <v>89</v>
      </c>
      <c r="I28" s="14" t="str">
        <f>IF(C28="P",INDEX(BDD!$A$2:$B$52,MATCH('19'!$B28,BDD!$A$2:$A$52,0),2),"")</f>
        <v>NORMAL</v>
      </c>
      <c r="J28" s="14" t="str">
        <f>IF(D28="P",INDEX(BDD!$A$2:$B$52,MATCH('19'!$B28,BDD!$A$2:$A$52,0),2),"")</f>
        <v>NORMAL</v>
      </c>
      <c r="K28" s="14" t="str">
        <f>IF(E28="P",INDEX(BDD!$A$2:$B$52,MATCH('19'!$B28,BDD!$A$2:$A$52,0),2),"")</f>
        <v>NORMAL</v>
      </c>
      <c r="L28" s="14" t="str">
        <f>IF(F28="P",INDEX(BDD!$A$2:$B$52,MATCH('19'!$B28,BDD!$A$2:$A$52,0),2),"")</f>
        <v>NORMAL</v>
      </c>
      <c r="M28" s="14" t="str">
        <f>IF(G28="P",INDEX(BDD!$A$2:$B$52,MATCH('19'!$B28,BDD!$A$2:$A$52,0),2),"")</f>
        <v>NORMAL</v>
      </c>
    </row>
    <row r="29" spans="1:13" ht="14.1" customHeight="1" x14ac:dyDescent="0.25">
      <c r="A29" s="121"/>
      <c r="B29" s="27" t="s">
        <v>37</v>
      </c>
      <c r="C29" s="31" t="s">
        <v>85</v>
      </c>
      <c r="D29" s="32" t="s">
        <v>85</v>
      </c>
      <c r="E29" s="32" t="s">
        <v>85</v>
      </c>
      <c r="F29" s="32" t="s">
        <v>89</v>
      </c>
      <c r="G29" s="33" t="s">
        <v>89</v>
      </c>
    </row>
    <row r="30" spans="1:13" ht="14.1" customHeight="1" x14ac:dyDescent="0.25">
      <c r="A30" s="121"/>
      <c r="B30" s="27" t="str">
        <f>BDD!A24</f>
        <v>LARA C</v>
      </c>
      <c r="C30" s="31" t="s">
        <v>89</v>
      </c>
      <c r="D30" s="32" t="s">
        <v>89</v>
      </c>
      <c r="E30" s="32" t="s">
        <v>89</v>
      </c>
      <c r="F30" s="32" t="s">
        <v>89</v>
      </c>
      <c r="G30" s="33" t="s">
        <v>89</v>
      </c>
      <c r="I30" s="14" t="str">
        <f>IF(C30="P",INDEX(BDD!$A$2:$B$52,MATCH('19'!$B30,BDD!$A$2:$A$52,0),2),"")</f>
        <v>HYPOCALORIQUE</v>
      </c>
      <c r="J30" s="14" t="str">
        <f>IF(D30="P",INDEX(BDD!$A$2:$B$52,MATCH('19'!$B30,BDD!$A$2:$A$52,0),2),"")</f>
        <v>HYPOCALORIQUE</v>
      </c>
      <c r="K30" s="14" t="str">
        <f>IF(E30="P",INDEX(BDD!$A$2:$B$52,MATCH('19'!$B30,BDD!$A$2:$A$52,0),2),"")</f>
        <v>HYPOCALORIQUE</v>
      </c>
      <c r="L30" s="14" t="str">
        <f>IF(F30="P",INDEX(BDD!$A$2:$B$52,MATCH('19'!$B30,BDD!$A$2:$A$52,0),2),"")</f>
        <v>HYPOCALORIQUE</v>
      </c>
      <c r="M30" s="14" t="str">
        <f>IF(G30="P",INDEX(BDD!$A$2:$B$52,MATCH('19'!$B30,BDD!$A$2:$A$52,0),2),"")</f>
        <v>HYPOCALORIQUE</v>
      </c>
    </row>
    <row r="31" spans="1:13" ht="14.1" customHeight="1" x14ac:dyDescent="0.25">
      <c r="A31" s="121"/>
      <c r="B31" s="27" t="str">
        <f>BDD!A26</f>
        <v>LEBON Y</v>
      </c>
      <c r="C31" s="31" t="s">
        <v>89</v>
      </c>
      <c r="D31" s="32" t="s">
        <v>89</v>
      </c>
      <c r="E31" s="32" t="s">
        <v>89</v>
      </c>
      <c r="F31" s="32" t="s">
        <v>85</v>
      </c>
      <c r="G31" s="33" t="s">
        <v>85</v>
      </c>
      <c r="I31" s="14" t="str">
        <f>IF(C31="P",INDEX(BDD!$A$2:$B$52,MATCH('19'!$B31,BDD!$A$2:$A$52,0),2),"")</f>
        <v>NORMAL</v>
      </c>
      <c r="J31" s="14" t="str">
        <f>IF(D31="P",INDEX(BDD!$A$2:$B$52,MATCH('19'!$B31,BDD!$A$2:$A$52,0),2),"")</f>
        <v>NORMAL</v>
      </c>
      <c r="K31" s="14" t="str">
        <f>IF(E31="P",INDEX(BDD!$A$2:$B$52,MATCH('19'!$B31,BDD!$A$2:$A$52,0),2),"")</f>
        <v>NORMAL</v>
      </c>
      <c r="L31" s="14" t="str">
        <f>IF(F31="P",INDEX(BDD!$A$2:$B$52,MATCH('19'!$B31,BDD!$A$2:$A$52,0),2),"")</f>
        <v/>
      </c>
      <c r="M31" s="14" t="str">
        <f>IF(G31="P",INDEX(BDD!$A$2:$B$52,MATCH('19'!$B31,BDD!$A$2:$A$52,0),2),"")</f>
        <v/>
      </c>
    </row>
    <row r="32" spans="1:13" ht="14.1" customHeight="1" x14ac:dyDescent="0.25">
      <c r="A32" s="121"/>
      <c r="B32" s="27" t="str">
        <f>BDD!A27</f>
        <v>LECAM A</v>
      </c>
      <c r="C32" s="31" t="s">
        <v>89</v>
      </c>
      <c r="D32" s="32" t="s">
        <v>89</v>
      </c>
      <c r="E32" s="32" t="s">
        <v>89</v>
      </c>
      <c r="F32" s="32" t="s">
        <v>89</v>
      </c>
      <c r="G32" s="33" t="s">
        <v>89</v>
      </c>
      <c r="I32" s="14" t="str">
        <f>IF(C32="P",INDEX(BDD!$A$2:$B$52,MATCH('19'!$B32,BDD!$A$2:$A$52,0),2),"")</f>
        <v>NORMAL</v>
      </c>
      <c r="J32" s="14" t="str">
        <f>IF(D32="P",INDEX(BDD!$A$2:$B$52,MATCH('19'!$B32,BDD!$A$2:$A$52,0),2),"")</f>
        <v>NORMAL</v>
      </c>
      <c r="K32" s="14" t="str">
        <f>IF(E32="P",INDEX(BDD!$A$2:$B$52,MATCH('19'!$B32,BDD!$A$2:$A$52,0),2),"")</f>
        <v>NORMAL</v>
      </c>
      <c r="L32" s="14" t="str">
        <f>IF(F32="P",INDEX(BDD!$A$2:$B$52,MATCH('19'!$B32,BDD!$A$2:$A$52,0),2),"")</f>
        <v>NORMAL</v>
      </c>
      <c r="M32" s="14" t="str">
        <f>IF(G32="P",INDEX(BDD!$A$2:$B$52,MATCH('19'!$B32,BDD!$A$2:$A$52,0),2),"")</f>
        <v>NORMAL</v>
      </c>
    </row>
    <row r="33" spans="1:13" ht="14.1" customHeight="1" x14ac:dyDescent="0.25">
      <c r="A33" s="121"/>
      <c r="B33" s="27" t="str">
        <f>BDD!A28</f>
        <v>LEHON JL</v>
      </c>
      <c r="C33" s="31" t="s">
        <v>85</v>
      </c>
      <c r="D33" s="32" t="s">
        <v>85</v>
      </c>
      <c r="E33" s="32" t="s">
        <v>85</v>
      </c>
      <c r="F33" s="32" t="s">
        <v>85</v>
      </c>
      <c r="G33" s="33" t="s">
        <v>85</v>
      </c>
      <c r="I33" s="14" t="str">
        <f>IF(C33="P",INDEX(BDD!$A$2:$B$52,MATCH('19'!$B33,BDD!$A$2:$A$52,0),2),"")</f>
        <v/>
      </c>
      <c r="J33" s="14" t="str">
        <f>IF(D33="P",INDEX(BDD!$A$2:$B$52,MATCH('19'!$B33,BDD!$A$2:$A$52,0),2),"")</f>
        <v/>
      </c>
      <c r="K33" s="14" t="str">
        <f>IF(E33="P",INDEX(BDD!$A$2:$B$52,MATCH('19'!$B33,BDD!$A$2:$A$52,0),2),"")</f>
        <v/>
      </c>
      <c r="L33" s="14" t="str">
        <f>IF(F33="P",INDEX(BDD!$A$2:$B$52,MATCH('19'!$B33,BDD!$A$2:$A$52,0),2),"")</f>
        <v/>
      </c>
      <c r="M33" s="14" t="str">
        <f>IF(G33="P",INDEX(BDD!$A$2:$B$52,MATCH('19'!$B33,BDD!$A$2:$A$52,0),2),"")</f>
        <v/>
      </c>
    </row>
    <row r="34" spans="1:13" ht="14.1" customHeight="1" x14ac:dyDescent="0.25">
      <c r="A34" s="121"/>
      <c r="B34" s="27" t="str">
        <f>BDD!A29</f>
        <v>MALERGUE MC</v>
      </c>
      <c r="C34" s="31" t="s">
        <v>89</v>
      </c>
      <c r="D34" s="32" t="s">
        <v>89</v>
      </c>
      <c r="E34" s="32" t="s">
        <v>89</v>
      </c>
      <c r="F34" s="32" t="s">
        <v>89</v>
      </c>
      <c r="G34" s="33" t="s">
        <v>89</v>
      </c>
      <c r="I34" s="14" t="str">
        <f>IF(C34="P",INDEX(BDD!$A$2:$B$52,MATCH('19'!$B34,BDD!$A$2:$A$52,0),2),"")</f>
        <v>HYPOCALORIQUE</v>
      </c>
      <c r="J34" s="14" t="str">
        <f>IF(D34="P",INDEX(BDD!$A$2:$B$52,MATCH('19'!$B34,BDD!$A$2:$A$52,0),2),"")</f>
        <v>HYPOCALORIQUE</v>
      </c>
      <c r="K34" s="14" t="str">
        <f>IF(E34="P",INDEX(BDD!$A$2:$B$52,MATCH('19'!$B34,BDD!$A$2:$A$52,0),2),"")</f>
        <v>HYPOCALORIQUE</v>
      </c>
      <c r="L34" s="14" t="str">
        <f>IF(F34="P",INDEX(BDD!$A$2:$B$52,MATCH('19'!$B34,BDD!$A$2:$A$52,0),2),"")</f>
        <v>HYPOCALORIQUE</v>
      </c>
      <c r="M34" s="14" t="str">
        <f>IF(G34="P",INDEX(BDD!$A$2:$B$52,MATCH('19'!$B34,BDD!$A$2:$A$52,0),2),"")</f>
        <v>HYPOCALORIQUE</v>
      </c>
    </row>
    <row r="35" spans="1:13" ht="14.1" customHeight="1" x14ac:dyDescent="0.25">
      <c r="A35" s="121"/>
      <c r="B35" s="27" t="str">
        <f>BDD!A30</f>
        <v>MASSIAS JM</v>
      </c>
      <c r="C35" s="31" t="s">
        <v>89</v>
      </c>
      <c r="D35" s="32" t="s">
        <v>89</v>
      </c>
      <c r="E35" s="32" t="s">
        <v>89</v>
      </c>
      <c r="F35" s="32" t="s">
        <v>89</v>
      </c>
      <c r="G35" s="33" t="s">
        <v>89</v>
      </c>
      <c r="I35" s="14" t="str">
        <f>IF(C35="P",INDEX(BDD!$A$2:$B$52,MATCH('19'!$B35,BDD!$A$2:$A$52,0),2),"")</f>
        <v>NORMAL</v>
      </c>
      <c r="J35" s="14" t="str">
        <f>IF(D35="P",INDEX(BDD!$A$2:$B$52,MATCH('19'!$B35,BDD!$A$2:$A$52,0),2),"")</f>
        <v>NORMAL</v>
      </c>
      <c r="K35" s="14" t="str">
        <f>IF(E35="P",INDEX(BDD!$A$2:$B$52,MATCH('19'!$B35,BDD!$A$2:$A$52,0),2),"")</f>
        <v>NORMAL</v>
      </c>
      <c r="L35" s="14" t="str">
        <f>IF(F35="P",INDEX(BDD!$A$2:$B$52,MATCH('19'!$B35,BDD!$A$2:$A$52,0),2),"")</f>
        <v>NORMAL</v>
      </c>
      <c r="M35" s="14" t="str">
        <f>IF(G35="P",INDEX(BDD!$A$2:$B$52,MATCH('19'!$B35,BDD!$A$2:$A$52,0),2),"")</f>
        <v>NORMAL</v>
      </c>
    </row>
    <row r="36" spans="1:13" ht="14.1" customHeight="1" x14ac:dyDescent="0.25">
      <c r="A36" s="121"/>
      <c r="B36" s="27" t="str">
        <f>BDD!A31</f>
        <v>MAURY E</v>
      </c>
      <c r="C36" s="31" t="s">
        <v>89</v>
      </c>
      <c r="D36" s="32" t="s">
        <v>89</v>
      </c>
      <c r="E36" s="32" t="s">
        <v>89</v>
      </c>
      <c r="F36" s="32" t="s">
        <v>89</v>
      </c>
      <c r="G36" s="33" t="s">
        <v>89</v>
      </c>
      <c r="I36" s="14" t="str">
        <f>IF(C36="P",INDEX(BDD!$A$2:$B$52,MATCH('19'!$B36,BDD!$A$2:$A$52,0),2),"")</f>
        <v>NORMAL</v>
      </c>
      <c r="J36" s="14" t="str">
        <f>IF(D36="P",INDEX(BDD!$A$2:$B$52,MATCH('19'!$B36,BDD!$A$2:$A$52,0),2),"")</f>
        <v>NORMAL</v>
      </c>
      <c r="K36" s="14" t="str">
        <f>IF(E36="P",INDEX(BDD!$A$2:$B$52,MATCH('19'!$B36,BDD!$A$2:$A$52,0),2),"")</f>
        <v>NORMAL</v>
      </c>
      <c r="L36" s="14" t="str">
        <f>IF(F36="P",INDEX(BDD!$A$2:$B$52,MATCH('19'!$B36,BDD!$A$2:$A$52,0),2),"")</f>
        <v>NORMAL</v>
      </c>
      <c r="M36" s="14" t="str">
        <f>IF(G36="P",INDEX(BDD!$A$2:$B$52,MATCH('19'!$B36,BDD!$A$2:$A$52,0),2),"")</f>
        <v>NORMAL</v>
      </c>
    </row>
    <row r="37" spans="1:13" ht="14.1" customHeight="1" x14ac:dyDescent="0.25">
      <c r="A37" s="121"/>
      <c r="B37" s="27" t="str">
        <f>BDD!A32</f>
        <v>MICHELOU S</v>
      </c>
      <c r="C37" s="31" t="s">
        <v>89</v>
      </c>
      <c r="D37" s="32" t="s">
        <v>89</v>
      </c>
      <c r="E37" s="32" t="s">
        <v>89</v>
      </c>
      <c r="F37" s="32" t="s">
        <v>89</v>
      </c>
      <c r="G37" s="33" t="s">
        <v>89</v>
      </c>
      <c r="I37" s="14" t="str">
        <f>IF(C37="P",INDEX(BDD!$A$2:$B$52,MATCH('19'!$B37,BDD!$A$2:$A$52,0),2),"")</f>
        <v>NORMAL</v>
      </c>
      <c r="J37" s="14" t="str">
        <f>IF(D37="P",INDEX(BDD!$A$2:$B$52,MATCH('19'!$B37,BDD!$A$2:$A$52,0),2),"")</f>
        <v>NORMAL</v>
      </c>
      <c r="K37" s="14" t="str">
        <f>IF(E37="P",INDEX(BDD!$A$2:$B$52,MATCH('19'!$B37,BDD!$A$2:$A$52,0),2),"")</f>
        <v>NORMAL</v>
      </c>
      <c r="L37" s="14" t="str">
        <f>IF(F37="P",INDEX(BDD!$A$2:$B$52,MATCH('19'!$B37,BDD!$A$2:$A$52,0),2),"")</f>
        <v>NORMAL</v>
      </c>
      <c r="M37" s="14" t="str">
        <f>IF(G37="P",INDEX(BDD!$A$2:$B$52,MATCH('19'!$B37,BDD!$A$2:$A$52,0),2),"")</f>
        <v>NORMAL</v>
      </c>
    </row>
    <row r="38" spans="1:13" ht="14.1" customHeight="1" x14ac:dyDescent="0.25">
      <c r="A38" s="121"/>
      <c r="B38" s="27" t="str">
        <f>BDD!A33</f>
        <v>ORLIANGE O</v>
      </c>
      <c r="C38" s="31" t="s">
        <v>89</v>
      </c>
      <c r="D38" s="32" t="s">
        <v>89</v>
      </c>
      <c r="E38" s="32" t="s">
        <v>89</v>
      </c>
      <c r="F38" s="32" t="s">
        <v>89</v>
      </c>
      <c r="G38" s="33" t="s">
        <v>89</v>
      </c>
      <c r="I38" s="14" t="str">
        <f>IF(C38="P",INDEX(BDD!$A$2:$B$52,MATCH('19'!$B38,BDD!$A$2:$A$52,0),2),"")</f>
        <v>NORMAL</v>
      </c>
      <c r="J38" s="14" t="str">
        <f>IF(D38="P",INDEX(BDD!$A$2:$B$52,MATCH('19'!$B38,BDD!$A$2:$A$52,0),2),"")</f>
        <v>NORMAL</v>
      </c>
      <c r="K38" s="14" t="str">
        <f>IF(E38="P",INDEX(BDD!$A$2:$B$52,MATCH('19'!$B38,BDD!$A$2:$A$52,0),2),"")</f>
        <v>NORMAL</v>
      </c>
      <c r="L38" s="14" t="str">
        <f>IF(F38="P",INDEX(BDD!$A$2:$B$52,MATCH('19'!$B38,BDD!$A$2:$A$52,0),2),"")</f>
        <v>NORMAL</v>
      </c>
      <c r="M38" s="14" t="str">
        <f>IF(G38="P",INDEX(BDD!$A$2:$B$52,MATCH('19'!$B38,BDD!$A$2:$A$52,0),2),"")</f>
        <v>NORMAL</v>
      </c>
    </row>
    <row r="39" spans="1:13" ht="14.1" customHeight="1" x14ac:dyDescent="0.25">
      <c r="A39" s="121"/>
      <c r="B39" s="27" t="str">
        <f>BDD!A34</f>
        <v>PELISSIER J</v>
      </c>
      <c r="C39" s="31" t="s">
        <v>89</v>
      </c>
      <c r="D39" s="32" t="s">
        <v>89</v>
      </c>
      <c r="E39" s="32" t="s">
        <v>89</v>
      </c>
      <c r="F39" s="32" t="s">
        <v>89</v>
      </c>
      <c r="G39" s="33" t="s">
        <v>89</v>
      </c>
      <c r="I39" s="14" t="str">
        <f>IF(C39="P",INDEX(BDD!$A$2:$B$52,MATCH('19'!$B39,BDD!$A$2:$A$52,0),2),"")</f>
        <v>NORMAL</v>
      </c>
      <c r="J39" s="14" t="str">
        <f>IF(D39="P",INDEX(BDD!$A$2:$B$52,MATCH('19'!$B39,BDD!$A$2:$A$52,0),2),"")</f>
        <v>NORMAL</v>
      </c>
      <c r="K39" s="14" t="str">
        <f>IF(E39="P",INDEX(BDD!$A$2:$B$52,MATCH('19'!$B39,BDD!$A$2:$A$52,0),2),"")</f>
        <v>NORMAL</v>
      </c>
      <c r="L39" s="14" t="str">
        <f>IF(F39="P",INDEX(BDD!$A$2:$B$52,MATCH('19'!$B39,BDD!$A$2:$A$52,0),2),"")</f>
        <v>NORMAL</v>
      </c>
      <c r="M39" s="14" t="str">
        <f>IF(G39="P",INDEX(BDD!$A$2:$B$52,MATCH('19'!$B39,BDD!$A$2:$A$52,0),2),"")</f>
        <v>NORMAL</v>
      </c>
    </row>
    <row r="40" spans="1:13" ht="14.1" customHeight="1" x14ac:dyDescent="0.25">
      <c r="A40" s="121"/>
      <c r="B40" s="27" t="str">
        <f>BDD!A35</f>
        <v>PHIALIP Ch</v>
      </c>
      <c r="C40" s="31" t="s">
        <v>89</v>
      </c>
      <c r="D40" s="32" t="s">
        <v>89</v>
      </c>
      <c r="E40" s="32" t="s">
        <v>89</v>
      </c>
      <c r="F40" s="32" t="s">
        <v>89</v>
      </c>
      <c r="G40" s="33" t="s">
        <v>89</v>
      </c>
      <c r="I40" s="14" t="str">
        <f>IF(C40="P",INDEX(BDD!$A$2:$B$52,MATCH('19'!$B40,BDD!$A$2:$A$52,0),2),"")</f>
        <v>NORMAL</v>
      </c>
      <c r="J40" s="14" t="str">
        <f>IF(D40="P",INDEX(BDD!$A$2:$B$52,MATCH('19'!$B40,BDD!$A$2:$A$52,0),2),"")</f>
        <v>NORMAL</v>
      </c>
      <c r="K40" s="14" t="str">
        <f>IF(E40="P",INDEX(BDD!$A$2:$B$52,MATCH('19'!$B40,BDD!$A$2:$A$52,0),2),"")</f>
        <v>NORMAL</v>
      </c>
      <c r="L40" s="14" t="str">
        <f>IF(F40="P",INDEX(BDD!$A$2:$B$52,MATCH('19'!$B40,BDD!$A$2:$A$52,0),2),"")</f>
        <v>NORMAL</v>
      </c>
      <c r="M40" s="14" t="str">
        <f>IF(G40="P",INDEX(BDD!$A$2:$B$52,MATCH('19'!$B40,BDD!$A$2:$A$52,0),2),"")</f>
        <v>NORMAL</v>
      </c>
    </row>
    <row r="41" spans="1:13" ht="14.1" customHeight="1" x14ac:dyDescent="0.25">
      <c r="A41" s="121"/>
      <c r="B41" s="27" t="str">
        <f>BDD!A36</f>
        <v>PIGORREAU M</v>
      </c>
      <c r="C41" s="31" t="s">
        <v>85</v>
      </c>
      <c r="D41" s="32" t="s">
        <v>85</v>
      </c>
      <c r="E41" s="32" t="s">
        <v>85</v>
      </c>
      <c r="F41" s="32" t="s">
        <v>85</v>
      </c>
      <c r="G41" s="33" t="s">
        <v>85</v>
      </c>
      <c r="I41" s="14" t="str">
        <f>IF(C41="P",INDEX(BDD!$A$2:$B$52,MATCH('19'!$B41,BDD!$A$2:$A$52,0),2),"")</f>
        <v/>
      </c>
      <c r="J41" s="14" t="str">
        <f>IF(D41="P",INDEX(BDD!$A$2:$B$52,MATCH('19'!$B41,BDD!$A$2:$A$52,0),2),"")</f>
        <v/>
      </c>
      <c r="K41" s="14" t="str">
        <f>IF(E41="P",INDEX(BDD!$A$2:$B$52,MATCH('19'!$B41,BDD!$A$2:$A$52,0),2),"")</f>
        <v/>
      </c>
      <c r="L41" s="14" t="str">
        <f>IF(F41="P",INDEX(BDD!$A$2:$B$52,MATCH('19'!$B41,BDD!$A$2:$A$52,0),2),"")</f>
        <v/>
      </c>
      <c r="M41" s="14" t="str">
        <f>IF(G41="P",INDEX(BDD!$A$2:$B$52,MATCH('19'!$B41,BDD!$A$2:$A$52,0),2),"")</f>
        <v/>
      </c>
    </row>
    <row r="42" spans="1:13" ht="14.1" customHeight="1" x14ac:dyDescent="0.25">
      <c r="A42" s="121"/>
      <c r="B42" s="27" t="str">
        <f>BDD!A37</f>
        <v>PONT D</v>
      </c>
      <c r="C42" s="31" t="s">
        <v>99</v>
      </c>
      <c r="D42" s="32" t="s">
        <v>89</v>
      </c>
      <c r="E42" s="32" t="s">
        <v>89</v>
      </c>
      <c r="F42" s="32" t="s">
        <v>89</v>
      </c>
      <c r="G42" s="33" t="s">
        <v>89</v>
      </c>
      <c r="I42" s="14" t="str">
        <f>IF(C42="P",INDEX(BDD!$A$2:$B$52,MATCH('19'!$B42,BDD!$A$2:$A$52,0),2),"")</f>
        <v/>
      </c>
      <c r="J42" s="14" t="str">
        <f>IF(D42="P",INDEX(BDD!$A$2:$B$52,MATCH('19'!$B42,BDD!$A$2:$A$52,0),2),"")</f>
        <v>HYPOCHOLESTEROMIANT &amp; HYPOCALORIQUE</v>
      </c>
      <c r="K42" s="14" t="str">
        <f>IF(E42="P",INDEX(BDD!$A$2:$B$52,MATCH('19'!$B42,BDD!$A$2:$A$52,0),2),"")</f>
        <v>HYPOCHOLESTEROMIANT &amp; HYPOCALORIQUE</v>
      </c>
      <c r="L42" s="14" t="str">
        <f>IF(F42="P",INDEX(BDD!$A$2:$B$52,MATCH('19'!$B42,BDD!$A$2:$A$52,0),2),"")</f>
        <v>HYPOCHOLESTEROMIANT &amp; HYPOCALORIQUE</v>
      </c>
      <c r="M42" s="14" t="str">
        <f>IF(G42="P",INDEX(BDD!$A$2:$B$52,MATCH('19'!$B42,BDD!$A$2:$A$52,0),2),"")</f>
        <v>HYPOCHOLESTEROMIANT &amp; HYPOCALORIQUE</v>
      </c>
    </row>
    <row r="43" spans="1:13" ht="14.1" customHeight="1" x14ac:dyDescent="0.25">
      <c r="A43" s="121"/>
      <c r="B43" s="27" t="str">
        <f>BDD!A38</f>
        <v>PORTE V</v>
      </c>
      <c r="C43" s="78" t="s">
        <v>89</v>
      </c>
      <c r="D43" s="32" t="s">
        <v>89</v>
      </c>
      <c r="E43" s="32" t="s">
        <v>89</v>
      </c>
      <c r="F43" s="32" t="s">
        <v>89</v>
      </c>
      <c r="G43" s="79" t="s">
        <v>89</v>
      </c>
      <c r="I43" s="14" t="str">
        <f>IF(C43="P",INDEX(BDD!$A$2:$B$52,MATCH('19'!$B43,BDD!$A$2:$A$52,0),2),"")</f>
        <v>NORMAL</v>
      </c>
      <c r="J43" s="14" t="str">
        <f>IF(D43="P",INDEX(BDD!$A$2:$B$52,MATCH('19'!$B43,BDD!$A$2:$A$52,0),2),"")</f>
        <v>NORMAL</v>
      </c>
      <c r="K43" s="14" t="str">
        <f>IF(E43="P",INDEX(BDD!$A$2:$B$52,MATCH('19'!$B43,BDD!$A$2:$A$52,0),2),"")</f>
        <v>NORMAL</v>
      </c>
      <c r="L43" s="14" t="str">
        <f>IF(F43="P",INDEX(BDD!$A$2:$B$52,MATCH('19'!$B43,BDD!$A$2:$A$52,0),2),"")</f>
        <v>NORMAL</v>
      </c>
      <c r="M43" s="14" t="str">
        <f>IF(G43="P",INDEX(BDD!$A$2:$B$52,MATCH('19'!$B43,BDD!$A$2:$A$52,0),2),"")</f>
        <v>NORMAL</v>
      </c>
    </row>
    <row r="44" spans="1:13" ht="14.1" customHeight="1" x14ac:dyDescent="0.25">
      <c r="A44" s="121"/>
      <c r="B44" s="27" t="str">
        <f>BDD!A39</f>
        <v>SERRE C</v>
      </c>
      <c r="C44" s="78" t="s">
        <v>89</v>
      </c>
      <c r="D44" s="32" t="s">
        <v>89</v>
      </c>
      <c r="E44" s="32" t="s">
        <v>89</v>
      </c>
      <c r="F44" s="32" t="s">
        <v>89</v>
      </c>
      <c r="G44" s="79" t="s">
        <v>89</v>
      </c>
      <c r="I44" s="14" t="str">
        <f>IF(C44="P",INDEX(BDD!$A$2:$B$52,MATCH('19'!$B44,BDD!$A$2:$A$52,0),2),"")</f>
        <v>HYPOCHOLESTEROMIANT &amp; HYPOCALORIQUE</v>
      </c>
      <c r="J44" s="14" t="str">
        <f>IF(D44="P",INDEX(BDD!$A$2:$B$52,MATCH('19'!$B44,BDD!$A$2:$A$52,0),2),"")</f>
        <v>HYPOCHOLESTEROMIANT &amp; HYPOCALORIQUE</v>
      </c>
      <c r="K44" s="14" t="str">
        <f>IF(E44="P",INDEX(BDD!$A$2:$B$52,MATCH('19'!$B44,BDD!$A$2:$A$52,0),2),"")</f>
        <v>HYPOCHOLESTEROMIANT &amp; HYPOCALORIQUE</v>
      </c>
      <c r="L44" s="14" t="str">
        <f>IF(F44="P",INDEX(BDD!$A$2:$B$52,MATCH('19'!$B44,BDD!$A$2:$A$52,0),2),"")</f>
        <v>HYPOCHOLESTEROMIANT &amp; HYPOCALORIQUE</v>
      </c>
      <c r="M44" s="14" t="str">
        <f>IF(G44="P",INDEX(BDD!$A$2:$B$52,MATCH('19'!$B44,BDD!$A$2:$A$52,0),2),"")</f>
        <v>HYPOCHOLESTEROMIANT &amp; HYPOCALORIQUE</v>
      </c>
    </row>
    <row r="45" spans="1:13" ht="14.1" customHeight="1" x14ac:dyDescent="0.25">
      <c r="A45" s="121"/>
      <c r="B45" s="27" t="str">
        <f>BDD!A40</f>
        <v>SOLEILHAVOUP B</v>
      </c>
      <c r="C45" s="78" t="s">
        <v>85</v>
      </c>
      <c r="D45" s="32" t="s">
        <v>85</v>
      </c>
      <c r="E45" s="32" t="s">
        <v>85</v>
      </c>
      <c r="F45" s="32" t="s">
        <v>85</v>
      </c>
      <c r="G45" s="80" t="s">
        <v>85</v>
      </c>
      <c r="I45" s="14" t="str">
        <f>IF(C45="P",INDEX(BDD!$A$2:$B$52,MATCH('19'!$B45,BDD!$A$2:$A$52,0),2),"")</f>
        <v/>
      </c>
      <c r="J45" s="14" t="str">
        <f>IF(D45="P",INDEX(BDD!$A$2:$B$52,MATCH('19'!$B45,BDD!$A$2:$A$52,0),2),"")</f>
        <v/>
      </c>
      <c r="K45" s="14" t="str">
        <f>IF(E45="P",INDEX(BDD!$A$2:$B$52,MATCH('19'!$B45,BDD!$A$2:$A$52,0),2),"")</f>
        <v/>
      </c>
      <c r="L45" s="14" t="str">
        <f>IF(F45="P",INDEX(BDD!$A$2:$B$52,MATCH('19'!$B45,BDD!$A$2:$A$52,0),2),"")</f>
        <v/>
      </c>
      <c r="M45" s="14" t="str">
        <f>IF(G45="P",INDEX(BDD!$A$2:$B$52,MATCH('19'!$B45,BDD!$A$2:$A$52,0),2),"")</f>
        <v/>
      </c>
    </row>
    <row r="46" spans="1:13" ht="14.1" customHeight="1" x14ac:dyDescent="0.25">
      <c r="A46" s="121"/>
      <c r="B46" s="27" t="str">
        <f>BDD!A41</f>
        <v>SOURDEIX L</v>
      </c>
      <c r="C46" s="78" t="s">
        <v>89</v>
      </c>
      <c r="D46" s="32" t="s">
        <v>89</v>
      </c>
      <c r="E46" s="32" t="s">
        <v>89</v>
      </c>
      <c r="F46" s="32" t="s">
        <v>89</v>
      </c>
      <c r="G46" s="79" t="s">
        <v>89</v>
      </c>
      <c r="I46" s="14" t="str">
        <f>IF(C46="P",INDEX(BDD!$A$2:$B$52,MATCH('19'!$B46,BDD!$A$2:$A$52,0),2),"")</f>
        <v>NORMAL</v>
      </c>
      <c r="J46" s="14" t="str">
        <f>IF(D46="P",INDEX(BDD!$A$2:$B$52,MATCH('19'!$B46,BDD!$A$2:$A$52,0),2),"")</f>
        <v>NORMAL</v>
      </c>
      <c r="K46" s="14" t="str">
        <f>IF(E46="P",INDEX(BDD!$A$2:$B$52,MATCH('19'!$B46,BDD!$A$2:$A$52,0),2),"")</f>
        <v>NORMAL</v>
      </c>
      <c r="L46" s="14" t="str">
        <f>IF(F46="P",INDEX(BDD!$A$2:$B$52,MATCH('19'!$B46,BDD!$A$2:$A$52,0),2),"")</f>
        <v>NORMAL</v>
      </c>
      <c r="M46" s="14" t="str">
        <f>IF(G46="P",INDEX(BDD!$A$2:$B$52,MATCH('19'!$B46,BDD!$A$2:$A$52,0),2),"")</f>
        <v>NORMAL</v>
      </c>
    </row>
    <row r="47" spans="1:13" ht="14.1" customHeight="1" x14ac:dyDescent="0.25">
      <c r="A47" s="121"/>
      <c r="B47" s="27" t="str">
        <f>BDD!A42</f>
        <v>TAYSSE S</v>
      </c>
      <c r="C47" s="31" t="s">
        <v>89</v>
      </c>
      <c r="D47" s="32" t="s">
        <v>89</v>
      </c>
      <c r="E47" s="32" t="s">
        <v>89</v>
      </c>
      <c r="F47" s="32" t="s">
        <v>89</v>
      </c>
      <c r="G47" s="33" t="s">
        <v>89</v>
      </c>
      <c r="I47" s="14" t="str">
        <f>IF(C47="P",INDEX(BDD!$A$2:$B$52,MATCH('19'!$B47,BDD!$A$2:$A$52,0),2),"")</f>
        <v>NORMAL</v>
      </c>
      <c r="J47" s="14" t="str">
        <f>IF(D47="P",INDEX(BDD!$A$2:$B$52,MATCH('19'!$B47,BDD!$A$2:$A$52,0),2),"")</f>
        <v>NORMAL</v>
      </c>
      <c r="K47" s="14" t="str">
        <f>IF(E47="P",INDEX(BDD!$A$2:$B$52,MATCH('19'!$B47,BDD!$A$2:$A$52,0),2),"")</f>
        <v>NORMAL</v>
      </c>
      <c r="L47" s="14" t="str">
        <f>IF(F47="P",INDEX(BDD!$A$2:$B$52,MATCH('19'!$B47,BDD!$A$2:$A$52,0),2),"")</f>
        <v>NORMAL</v>
      </c>
      <c r="M47" s="14" t="str">
        <f>IF(G47="P",INDEX(BDD!$A$2:$B$52,MATCH('19'!$B47,BDD!$A$2:$A$52,0),2),"")</f>
        <v>NORMAL</v>
      </c>
    </row>
    <row r="48" spans="1:13" ht="14.1" customHeight="1" x14ac:dyDescent="0.25">
      <c r="A48" s="121"/>
      <c r="B48" s="27" t="str">
        <f>BDD!A43</f>
        <v>TINDILIERE M</v>
      </c>
      <c r="C48" s="31" t="s">
        <v>89</v>
      </c>
      <c r="D48" s="32" t="s">
        <v>85</v>
      </c>
      <c r="E48" s="32" t="s">
        <v>89</v>
      </c>
      <c r="F48" s="32" t="s">
        <v>89</v>
      </c>
      <c r="G48" s="33" t="s">
        <v>89</v>
      </c>
      <c r="I48" s="14" t="str">
        <f>IF(C48="P",INDEX(BDD!$A$2:$B$52,MATCH('19'!$B48,BDD!$A$2:$A$52,0),2),"")</f>
        <v>NORMAL</v>
      </c>
      <c r="J48" s="14" t="str">
        <f>IF(D48="P",INDEX(BDD!$A$2:$B$52,MATCH('19'!$B48,BDD!$A$2:$A$52,0),2),"")</f>
        <v/>
      </c>
      <c r="K48" s="14" t="str">
        <f>IF(E48="P",INDEX(BDD!$A$2:$B$52,MATCH('19'!$B48,BDD!$A$2:$A$52,0),2),"")</f>
        <v>NORMAL</v>
      </c>
      <c r="L48" s="14" t="str">
        <f>IF(F48="P",INDEX(BDD!$A$2:$B$52,MATCH('19'!$B48,BDD!$A$2:$A$52,0),2),"")</f>
        <v>NORMAL</v>
      </c>
      <c r="M48" s="14" t="str">
        <f>IF(G48="P",INDEX(BDD!$A$2:$B$52,MATCH('19'!$B48,BDD!$A$2:$A$52,0),2),"")</f>
        <v>NORMAL</v>
      </c>
    </row>
    <row r="49" spans="1:13" ht="14.1" customHeight="1" x14ac:dyDescent="0.25">
      <c r="A49" s="121"/>
      <c r="B49" s="27" t="str">
        <f>BDD!A44</f>
        <v>URSY A</v>
      </c>
      <c r="C49" s="31" t="s">
        <v>89</v>
      </c>
      <c r="D49" s="32" t="s">
        <v>89</v>
      </c>
      <c r="E49" s="32" t="s">
        <v>89</v>
      </c>
      <c r="F49" s="32" t="s">
        <v>89</v>
      </c>
      <c r="G49" s="33" t="s">
        <v>89</v>
      </c>
      <c r="I49" s="14" t="str">
        <f>IF(C49="P",INDEX(BDD!$A$2:$B$52,MATCH('19'!$B49,BDD!$A$2:$A$52,0),2),"")</f>
        <v>NORMAL</v>
      </c>
      <c r="J49" s="14" t="str">
        <f>IF(D49="P",INDEX(BDD!$A$2:$B$52,MATCH('19'!$B49,BDD!$A$2:$A$52,0),2),"")</f>
        <v>NORMAL</v>
      </c>
      <c r="K49" s="14" t="str">
        <f>IF(E49="P",INDEX(BDD!$A$2:$B$52,MATCH('19'!$B49,BDD!$A$2:$A$52,0),2),"")</f>
        <v>NORMAL</v>
      </c>
      <c r="L49" s="14" t="str">
        <f>IF(F49="P",INDEX(BDD!$A$2:$B$52,MATCH('19'!$B49,BDD!$A$2:$A$52,0),2),"")</f>
        <v>NORMAL</v>
      </c>
      <c r="M49" s="14" t="str">
        <f>IF(G49="P",INDEX(BDD!$A$2:$B$52,MATCH('19'!$B49,BDD!$A$2:$A$52,0),2),"")</f>
        <v>NORMAL</v>
      </c>
    </row>
    <row r="50" spans="1:13" ht="14.1" customHeight="1" x14ac:dyDescent="0.25">
      <c r="A50" s="121"/>
      <c r="B50" s="27" t="str">
        <f>BDD!A45</f>
        <v>VERGNY fr</v>
      </c>
      <c r="C50" s="31" t="s">
        <v>89</v>
      </c>
      <c r="D50" s="32" t="s">
        <v>89</v>
      </c>
      <c r="E50" s="32" t="s">
        <v>89</v>
      </c>
      <c r="F50" s="32" t="s">
        <v>89</v>
      </c>
      <c r="G50" s="33" t="s">
        <v>89</v>
      </c>
      <c r="I50" s="14" t="str">
        <f>IF(C50="P",INDEX(BDD!$A$2:$B$52,MATCH('19'!$B50,BDD!$A$2:$A$52,0),2),"")</f>
        <v>NORMAL</v>
      </c>
      <c r="J50" s="14" t="str">
        <f>IF(D50="P",INDEX(BDD!$A$2:$B$52,MATCH('19'!$B50,BDD!$A$2:$A$52,0),2),"")</f>
        <v>NORMAL</v>
      </c>
      <c r="K50" s="14" t="str">
        <f>IF(E50="P",INDEX(BDD!$A$2:$B$52,MATCH('19'!$B50,BDD!$A$2:$A$52,0),2),"")</f>
        <v>NORMAL</v>
      </c>
      <c r="L50" s="14" t="str">
        <f>IF(F50="P",INDEX(BDD!$A$2:$B$52,MATCH('19'!$B50,BDD!$A$2:$A$52,0),2),"")</f>
        <v>NORMAL</v>
      </c>
      <c r="M50" s="14" t="str">
        <f>IF(G50="P",INDEX(BDD!$A$2:$B$52,MATCH('19'!$B50,BDD!$A$2:$A$52,0),2),"")</f>
        <v>NORMAL</v>
      </c>
    </row>
    <row r="51" spans="1:13" ht="14.1" customHeight="1" x14ac:dyDescent="0.25">
      <c r="A51" s="121"/>
      <c r="B51" s="27"/>
      <c r="C51" s="31"/>
      <c r="D51" s="32"/>
      <c r="E51" s="32"/>
      <c r="F51" s="32"/>
      <c r="G51" s="33"/>
      <c r="I51" s="14" t="str">
        <f>IF(C51="P",INDEX(BDD!$A$2:$B$52,MATCH('19'!$B51,BDD!$A$2:$A$52,0),2),"")</f>
        <v/>
      </c>
      <c r="J51" s="14" t="str">
        <f>IF(D51="P",INDEX(BDD!$A$2:$B$52,MATCH('19'!$B51,BDD!$A$2:$A$52,0),2),"")</f>
        <v/>
      </c>
      <c r="K51" s="14" t="str">
        <f>IF(E51="P",INDEX(BDD!$A$2:$B$52,MATCH('19'!$B51,BDD!$A$2:$A$52,0),2),"")</f>
        <v/>
      </c>
      <c r="L51" s="14" t="str">
        <f>IF(F51="P",INDEX(BDD!$A$2:$B$52,MATCH('19'!$B51,BDD!$A$2:$A$52,0),2),"")</f>
        <v/>
      </c>
      <c r="M51" s="14" t="str">
        <f>IF(G51="P",INDEX(BDD!$A$2:$B$52,MATCH('19'!$B51,BDD!$A$2:$A$52,0),2),"")</f>
        <v/>
      </c>
    </row>
    <row r="52" spans="1:13" ht="14.1" customHeight="1" thickBot="1" x14ac:dyDescent="0.3">
      <c r="A52" s="121"/>
      <c r="B52" s="34" t="str">
        <f>BDD!A47</f>
        <v>STAGIAIRE</v>
      </c>
      <c r="C52" s="35"/>
      <c r="D52" s="36"/>
      <c r="E52" s="36"/>
      <c r="F52" s="36"/>
      <c r="G52" s="37"/>
      <c r="I52" s="14" t="str">
        <f>IF(C52="P",INDEX(BDD!$A$2:$B$52,MATCH('19'!$B52,BDD!$A$2:$A$52,0),2),"")</f>
        <v/>
      </c>
      <c r="J52" s="14" t="str">
        <f>IF(D52="P",INDEX(BDD!$A$2:$B$52,MATCH('19'!$B52,BDD!$A$2:$A$52,0),2),"")</f>
        <v/>
      </c>
      <c r="K52" s="14" t="str">
        <f>IF(E52="P",INDEX(BDD!$A$2:$B$52,MATCH('19'!$B52,BDD!$A$2:$A$52,0),2),"")</f>
        <v/>
      </c>
      <c r="L52" s="14" t="str">
        <f>IF(F52="P",INDEX(BDD!$A$2:$B$52,MATCH('19'!$B52,BDD!$A$2:$A$52,0),2),"")</f>
        <v/>
      </c>
      <c r="M52" s="14" t="str">
        <f>IF(G52="P",INDEX(BDD!$A$2:$B$52,MATCH('19'!$B52,BDD!$A$2:$A$52,0),2),"")</f>
        <v/>
      </c>
    </row>
    <row r="53" spans="1:13" ht="15.75" thickBot="1" x14ac:dyDescent="0.3">
      <c r="A53" s="13"/>
      <c r="B53" s="38"/>
      <c r="C53" s="122"/>
      <c r="D53" s="122"/>
      <c r="E53" s="122"/>
      <c r="F53" s="122"/>
      <c r="G53" s="122"/>
    </row>
    <row r="54" spans="1:13" x14ac:dyDescent="0.25">
      <c r="A54" s="13"/>
      <c r="B54" s="13"/>
      <c r="C54" s="118" t="s">
        <v>74</v>
      </c>
      <c r="D54" s="119"/>
      <c r="E54" s="119"/>
      <c r="F54" s="119"/>
      <c r="G54" s="120"/>
    </row>
    <row r="55" spans="1:13" ht="15.75" thickBot="1" x14ac:dyDescent="0.3">
      <c r="A55" s="13"/>
      <c r="B55" s="13"/>
      <c r="C55" s="114" t="str">
        <f ca="1">MID(CELL("nomfichier",$A$1),FIND("]",CELL("nomfichier",$A$1))+1,50)</f>
        <v>19</v>
      </c>
      <c r="D55" s="115"/>
      <c r="E55" s="115"/>
      <c r="F55" s="115"/>
      <c r="G55" s="116"/>
    </row>
    <row r="56" spans="1:13" x14ac:dyDescent="0.25">
      <c r="A56" s="117" t="s">
        <v>95</v>
      </c>
      <c r="B56" s="13"/>
      <c r="C56" s="39">
        <f ca="1">C57</f>
        <v>42499</v>
      </c>
      <c r="D56" s="39">
        <f ca="1">D57</f>
        <v>42500</v>
      </c>
      <c r="E56" s="39">
        <f ca="1">E57</f>
        <v>42501</v>
      </c>
      <c r="F56" s="39">
        <f t="shared" ref="F56:G56" ca="1" si="1">F57</f>
        <v>42502</v>
      </c>
      <c r="G56" s="20">
        <f t="shared" ca="1" si="1"/>
        <v>42503</v>
      </c>
    </row>
    <row r="57" spans="1:13" ht="15.75" thickBot="1" x14ac:dyDescent="0.3">
      <c r="A57" s="117"/>
      <c r="B57" s="13"/>
      <c r="C57" s="40">
        <f ca="1">7*C55+DATE(B2,1,3)-WEEKDAY(DATE(B2,1,3))-5</f>
        <v>42499</v>
      </c>
      <c r="D57" s="40">
        <f ca="1">C57+1</f>
        <v>42500</v>
      </c>
      <c r="E57" s="40">
        <f ca="1">D57+1</f>
        <v>42501</v>
      </c>
      <c r="F57" s="40">
        <f ca="1">E57+1</f>
        <v>42502</v>
      </c>
      <c r="G57" s="41">
        <f ca="1">F57+1</f>
        <v>42503</v>
      </c>
    </row>
    <row r="58" spans="1:13" ht="24.95" customHeight="1" x14ac:dyDescent="0.25">
      <c r="A58" s="73">
        <f t="shared" ref="A58:A64" si="2">SUM(C58:G58)</f>
        <v>117</v>
      </c>
      <c r="B58" s="43" t="s">
        <v>6</v>
      </c>
      <c r="C58" s="29">
        <f t="shared" ref="C58:G65" si="3">IF(COUNTIF(I$6:I$52,$B58)&gt;0,COUNTIF(I$6:I$52,$B58),"")</f>
        <v>24</v>
      </c>
      <c r="D58" s="29">
        <f t="shared" si="3"/>
        <v>23</v>
      </c>
      <c r="E58" s="29">
        <f t="shared" si="3"/>
        <v>24</v>
      </c>
      <c r="F58" s="29">
        <f t="shared" si="3"/>
        <v>23</v>
      </c>
      <c r="G58" s="30">
        <f t="shared" si="3"/>
        <v>23</v>
      </c>
    </row>
    <row r="59" spans="1:13" ht="24.95" customHeight="1" x14ac:dyDescent="0.25">
      <c r="A59" s="73">
        <f t="shared" si="2"/>
        <v>5</v>
      </c>
      <c r="B59" s="44" t="s">
        <v>22</v>
      </c>
      <c r="C59" s="32">
        <f t="shared" si="3"/>
        <v>1</v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>
        <f t="shared" si="3"/>
        <v>1</v>
      </c>
      <c r="I59" s="14">
        <f t="shared" ref="I59:I65" si="4">COUNTIF($I$6:$I$52,$B59)</f>
        <v>1</v>
      </c>
    </row>
    <row r="60" spans="1:13" ht="24.95" customHeight="1" x14ac:dyDescent="0.25">
      <c r="A60" s="73">
        <f t="shared" si="2"/>
        <v>5</v>
      </c>
      <c r="B60" s="44" t="s">
        <v>18</v>
      </c>
      <c r="C60" s="32">
        <f t="shared" si="3"/>
        <v>1</v>
      </c>
      <c r="D60" s="32">
        <f t="shared" si="3"/>
        <v>1</v>
      </c>
      <c r="E60" s="32">
        <f t="shared" si="3"/>
        <v>1</v>
      </c>
      <c r="F60" s="32">
        <f t="shared" si="3"/>
        <v>1</v>
      </c>
      <c r="G60" s="33">
        <f t="shared" si="3"/>
        <v>1</v>
      </c>
      <c r="I60" s="14">
        <f t="shared" si="4"/>
        <v>1</v>
      </c>
    </row>
    <row r="61" spans="1:13" ht="24.95" customHeight="1" x14ac:dyDescent="0.25">
      <c r="A61" s="73">
        <f t="shared" si="2"/>
        <v>9</v>
      </c>
      <c r="B61" s="44" t="s">
        <v>50</v>
      </c>
      <c r="C61" s="32">
        <f t="shared" si="3"/>
        <v>1</v>
      </c>
      <c r="D61" s="32">
        <f t="shared" si="3"/>
        <v>2</v>
      </c>
      <c r="E61" s="32">
        <f t="shared" si="3"/>
        <v>2</v>
      </c>
      <c r="F61" s="32">
        <f t="shared" si="3"/>
        <v>2</v>
      </c>
      <c r="G61" s="33">
        <f t="shared" si="3"/>
        <v>2</v>
      </c>
      <c r="I61" s="14">
        <f t="shared" si="4"/>
        <v>1</v>
      </c>
    </row>
    <row r="62" spans="1:13" ht="24.95" customHeight="1" x14ac:dyDescent="0.25">
      <c r="A62" s="73">
        <f t="shared" si="2"/>
        <v>15</v>
      </c>
      <c r="B62" s="44" t="s">
        <v>20</v>
      </c>
      <c r="C62" s="32">
        <f t="shared" si="3"/>
        <v>3</v>
      </c>
      <c r="D62" s="32">
        <f t="shared" si="3"/>
        <v>3</v>
      </c>
      <c r="E62" s="32">
        <f t="shared" si="3"/>
        <v>3</v>
      </c>
      <c r="F62" s="32">
        <f t="shared" si="3"/>
        <v>3</v>
      </c>
      <c r="G62" s="33">
        <f t="shared" si="3"/>
        <v>3</v>
      </c>
      <c r="I62" s="14">
        <f t="shared" si="4"/>
        <v>3</v>
      </c>
    </row>
    <row r="63" spans="1:13" ht="24.95" customHeight="1" x14ac:dyDescent="0.25">
      <c r="A63" s="73">
        <f t="shared" si="2"/>
        <v>5</v>
      </c>
      <c r="B63" s="44" t="s">
        <v>25</v>
      </c>
      <c r="C63" s="32">
        <f t="shared" si="3"/>
        <v>1</v>
      </c>
      <c r="D63" s="32">
        <f t="shared" si="3"/>
        <v>1</v>
      </c>
      <c r="E63" s="32">
        <f t="shared" si="3"/>
        <v>1</v>
      </c>
      <c r="F63" s="32">
        <f t="shared" si="3"/>
        <v>1</v>
      </c>
      <c r="G63" s="33">
        <f t="shared" si="3"/>
        <v>1</v>
      </c>
      <c r="I63" s="14">
        <f t="shared" si="4"/>
        <v>1</v>
      </c>
    </row>
    <row r="64" spans="1:13" ht="24.95" customHeight="1" x14ac:dyDescent="0.25">
      <c r="A64" s="73">
        <f t="shared" si="2"/>
        <v>15</v>
      </c>
      <c r="B64" s="44" t="s">
        <v>7</v>
      </c>
      <c r="C64" s="32">
        <f t="shared" si="3"/>
        <v>3</v>
      </c>
      <c r="D64" s="32">
        <f t="shared" si="3"/>
        <v>3</v>
      </c>
      <c r="E64" s="32">
        <f t="shared" si="3"/>
        <v>3</v>
      </c>
      <c r="F64" s="32">
        <f t="shared" si="3"/>
        <v>3</v>
      </c>
      <c r="G64" s="33">
        <f t="shared" si="3"/>
        <v>3</v>
      </c>
      <c r="I64" s="14">
        <f t="shared" si="4"/>
        <v>3</v>
      </c>
    </row>
    <row r="65" spans="1:9" ht="24.95" customHeight="1" thickBot="1" x14ac:dyDescent="0.3">
      <c r="A65" s="73">
        <f>SUM(C65:G65)</f>
        <v>0</v>
      </c>
      <c r="B65" s="45"/>
      <c r="C65" s="36" t="str">
        <f t="shared" si="3"/>
        <v/>
      </c>
      <c r="D65" s="36" t="str">
        <f t="shared" si="3"/>
        <v/>
      </c>
      <c r="E65" s="36" t="str">
        <f t="shared" si="3"/>
        <v/>
      </c>
      <c r="F65" s="36" t="str">
        <f t="shared" si="3"/>
        <v/>
      </c>
      <c r="G65" s="37" t="str">
        <f t="shared" si="3"/>
        <v/>
      </c>
      <c r="I65" s="14">
        <f t="shared" si="4"/>
        <v>0</v>
      </c>
    </row>
    <row r="66" spans="1:9" ht="9.9499999999999993" customHeight="1" thickBot="1" x14ac:dyDescent="0.3">
      <c r="A66" s="46"/>
    </row>
    <row r="67" spans="1:9" ht="15.95" customHeight="1" x14ac:dyDescent="0.25">
      <c r="A67" s="73">
        <f>SUM(C67:G67)</f>
        <v>0</v>
      </c>
      <c r="B67" s="47" t="s">
        <v>75</v>
      </c>
      <c r="C67" s="29"/>
      <c r="D67" s="29"/>
      <c r="E67" s="29"/>
      <c r="F67" s="29"/>
      <c r="G67" s="30"/>
    </row>
    <row r="68" spans="1:9" ht="15.95" customHeight="1" thickBot="1" x14ac:dyDescent="0.3">
      <c r="A68" s="73">
        <f>SUM(C68:G68)</f>
        <v>0</v>
      </c>
      <c r="B68" s="48" t="s">
        <v>78</v>
      </c>
      <c r="C68" s="36"/>
      <c r="D68" s="36"/>
      <c r="E68" s="36"/>
      <c r="F68" s="36"/>
      <c r="G68" s="37"/>
    </row>
    <row r="69" spans="1:9" s="51" customFormat="1" ht="9.9499999999999993" customHeight="1" thickBot="1" x14ac:dyDescent="0.3">
      <c r="A69" s="38"/>
      <c r="B69" s="49"/>
      <c r="C69" s="50"/>
      <c r="D69" s="50"/>
      <c r="E69" s="50"/>
      <c r="F69" s="50"/>
      <c r="G69" s="50"/>
    </row>
    <row r="70" spans="1:9" s="51" customFormat="1" ht="15.95" customHeight="1" x14ac:dyDescent="0.25">
      <c r="A70" s="52">
        <f>SUM(C70:G70)</f>
        <v>5</v>
      </c>
      <c r="B70" s="47" t="s">
        <v>76</v>
      </c>
      <c r="C70" s="29">
        <v>1</v>
      </c>
      <c r="D70" s="29">
        <v>1</v>
      </c>
      <c r="E70" s="29">
        <v>1</v>
      </c>
      <c r="F70" s="29">
        <v>1</v>
      </c>
      <c r="G70" s="29">
        <v>1</v>
      </c>
    </row>
    <row r="71" spans="1:9" ht="15.95" customHeight="1" x14ac:dyDescent="0.25">
      <c r="A71" s="52">
        <f t="shared" ref="A71:A76" si="5">SUM(C71:G71)</f>
        <v>0</v>
      </c>
      <c r="B71" s="53" t="s">
        <v>88</v>
      </c>
      <c r="C71" s="32"/>
      <c r="D71" s="32"/>
      <c r="E71" s="32"/>
      <c r="F71" s="32"/>
      <c r="G71" s="33"/>
    </row>
    <row r="72" spans="1:9" ht="15.95" customHeight="1" x14ac:dyDescent="0.25">
      <c r="A72" s="52">
        <f t="shared" si="5"/>
        <v>0</v>
      </c>
      <c r="B72" s="53" t="s">
        <v>97</v>
      </c>
      <c r="C72" s="32"/>
      <c r="D72" s="32"/>
      <c r="E72" s="32">
        <v>0</v>
      </c>
      <c r="F72" s="32"/>
      <c r="G72" s="33"/>
    </row>
    <row r="73" spans="1:9" ht="15.95" customHeight="1" x14ac:dyDescent="0.25">
      <c r="A73" s="52">
        <f t="shared" si="5"/>
        <v>1</v>
      </c>
      <c r="B73" s="53" t="s">
        <v>92</v>
      </c>
      <c r="C73" s="32"/>
      <c r="D73" s="32"/>
      <c r="E73" s="32">
        <v>1</v>
      </c>
      <c r="F73" s="32"/>
      <c r="G73" s="33"/>
    </row>
    <row r="74" spans="1:9" ht="15.95" customHeight="1" x14ac:dyDescent="0.25">
      <c r="A74" s="52">
        <f t="shared" si="5"/>
        <v>0</v>
      </c>
      <c r="B74" s="53" t="s">
        <v>96</v>
      </c>
      <c r="C74" s="32"/>
      <c r="D74" s="32"/>
      <c r="E74" s="32"/>
      <c r="F74" s="32"/>
      <c r="G74" s="33"/>
    </row>
    <row r="75" spans="1:9" ht="15.95" customHeight="1" x14ac:dyDescent="0.25">
      <c r="A75" s="52">
        <f t="shared" si="5"/>
        <v>0</v>
      </c>
      <c r="B75" s="53" t="s">
        <v>84</v>
      </c>
      <c r="C75" s="32"/>
      <c r="D75" s="32"/>
      <c r="E75" s="32"/>
      <c r="F75" s="32"/>
      <c r="G75" s="33"/>
    </row>
    <row r="76" spans="1:9" ht="15.95" customHeight="1" thickBot="1" x14ac:dyDescent="0.3">
      <c r="A76" s="52">
        <f t="shared" si="5"/>
        <v>0</v>
      </c>
      <c r="B76" s="48" t="s">
        <v>83</v>
      </c>
      <c r="C76" s="36"/>
      <c r="D76" s="36"/>
      <c r="E76" s="36"/>
      <c r="F76" s="36"/>
      <c r="G76" s="37"/>
    </row>
    <row r="77" spans="1:9" ht="9.9499999999999993" customHeight="1" thickBot="1" x14ac:dyDescent="0.3">
      <c r="A77" s="13"/>
      <c r="B77" s="49"/>
      <c r="C77" s="50"/>
      <c r="D77" s="50"/>
      <c r="E77" s="50"/>
      <c r="F77" s="50"/>
      <c r="G77" s="50"/>
    </row>
    <row r="78" spans="1:9" ht="15.95" customHeight="1" x14ac:dyDescent="0.25">
      <c r="A78" s="73">
        <f t="shared" ref="A78:A81" si="6">SUM(C78:G78)</f>
        <v>1</v>
      </c>
      <c r="B78" s="47" t="s">
        <v>61</v>
      </c>
      <c r="C78" s="29"/>
      <c r="D78" s="29"/>
      <c r="E78" s="29"/>
      <c r="F78" s="29"/>
      <c r="G78" s="30">
        <v>1</v>
      </c>
    </row>
    <row r="79" spans="1:9" ht="15.95" customHeight="1" x14ac:dyDescent="0.25">
      <c r="A79" s="73">
        <f t="shared" si="6"/>
        <v>5</v>
      </c>
      <c r="B79" s="53" t="s">
        <v>79</v>
      </c>
      <c r="C79" s="32">
        <v>1</v>
      </c>
      <c r="D79" s="32">
        <v>1</v>
      </c>
      <c r="E79" s="32">
        <v>1</v>
      </c>
      <c r="F79" s="32">
        <v>1</v>
      </c>
      <c r="G79" s="33">
        <v>1</v>
      </c>
    </row>
    <row r="80" spans="1:9" ht="15.95" customHeight="1" x14ac:dyDescent="0.25">
      <c r="A80" s="73">
        <f t="shared" si="6"/>
        <v>2</v>
      </c>
      <c r="B80" s="53" t="s">
        <v>80</v>
      </c>
      <c r="C80" s="32">
        <v>0</v>
      </c>
      <c r="D80" s="32">
        <v>1</v>
      </c>
      <c r="E80" s="32">
        <v>1</v>
      </c>
      <c r="F80" s="32"/>
      <c r="G80" s="33">
        <v>0</v>
      </c>
    </row>
    <row r="81" spans="1:7" ht="15.95" customHeight="1" x14ac:dyDescent="0.25">
      <c r="A81" s="73">
        <f t="shared" si="6"/>
        <v>0</v>
      </c>
      <c r="B81" s="53" t="s">
        <v>81</v>
      </c>
      <c r="C81" s="32"/>
      <c r="D81" s="32"/>
      <c r="E81" s="32"/>
      <c r="F81" s="32"/>
      <c r="G81" s="33"/>
    </row>
    <row r="82" spans="1:7" ht="15.95" customHeight="1" thickBot="1" x14ac:dyDescent="0.3">
      <c r="A82" s="73">
        <f>SUM(C82:G82)</f>
        <v>8</v>
      </c>
      <c r="B82" s="54" t="s">
        <v>82</v>
      </c>
      <c r="C82" s="36">
        <f>SUM(C78:C81)</f>
        <v>1</v>
      </c>
      <c r="D82" s="36">
        <f t="shared" ref="D82:G82" si="7">SUM(D78:D81)</f>
        <v>2</v>
      </c>
      <c r="E82" s="36">
        <f t="shared" si="7"/>
        <v>2</v>
      </c>
      <c r="F82" s="36">
        <f t="shared" si="7"/>
        <v>1</v>
      </c>
      <c r="G82" s="37">
        <f t="shared" si="7"/>
        <v>2</v>
      </c>
    </row>
    <row r="83" spans="1:7" s="51" customFormat="1" ht="9.9499999999999993" customHeight="1" thickBot="1" x14ac:dyDescent="0.3">
      <c r="A83" s="55"/>
      <c r="B83" s="56"/>
      <c r="C83" s="50"/>
      <c r="D83" s="50"/>
      <c r="E83" s="50"/>
      <c r="F83" s="50"/>
      <c r="G83" s="50"/>
    </row>
    <row r="84" spans="1:7" ht="15.95" customHeight="1" thickBot="1" x14ac:dyDescent="0.3">
      <c r="A84" s="73">
        <f t="shared" ref="A84" si="8">SUM(C84:G84)</f>
        <v>1</v>
      </c>
      <c r="B84" s="57" t="s">
        <v>77</v>
      </c>
      <c r="C84" s="58">
        <f>COUNTIF(C6:C52,"E")</f>
        <v>1</v>
      </c>
      <c r="D84" s="58">
        <f>COUNTIF(D6:D52,"E")</f>
        <v>0</v>
      </c>
      <c r="E84" s="58">
        <f>COUNTIF(E6:E52,"E")</f>
        <v>0</v>
      </c>
      <c r="F84" s="58">
        <f>COUNTIF(F6:F52,"E")</f>
        <v>0</v>
      </c>
      <c r="G84" s="59">
        <f>COUNTIF(G6:G52,"E")</f>
        <v>0</v>
      </c>
    </row>
    <row r="85" spans="1:7" ht="9.9499999999999993" customHeight="1" thickBot="1" x14ac:dyDescent="0.3">
      <c r="A85" s="46"/>
    </row>
    <row r="86" spans="1:7" ht="24.95" customHeight="1" thickBot="1" x14ac:dyDescent="0.3">
      <c r="A86" s="73">
        <f>SUM(C86:G86)</f>
        <v>185</v>
      </c>
      <c r="B86" s="76" t="s">
        <v>100</v>
      </c>
      <c r="C86" s="72">
        <f>SUM(C58:C81)</f>
        <v>36</v>
      </c>
      <c r="D86" s="72">
        <f t="shared" ref="D86:G86" si="9">SUM(D58:D81)</f>
        <v>37</v>
      </c>
      <c r="E86" s="72">
        <f t="shared" si="9"/>
        <v>39</v>
      </c>
      <c r="F86" s="72">
        <f t="shared" si="9"/>
        <v>36</v>
      </c>
      <c r="G86" s="72">
        <f t="shared" si="9"/>
        <v>37</v>
      </c>
    </row>
    <row r="87" spans="1:7" ht="20.100000000000001" customHeight="1" thickBot="1" x14ac:dyDescent="0.3">
      <c r="A87" s="66">
        <f t="shared" ref="A87:A88" si="10">SUM(C87:G87)</f>
        <v>185</v>
      </c>
      <c r="B87" s="60" t="s">
        <v>91</v>
      </c>
      <c r="C87" s="68">
        <v>37</v>
      </c>
      <c r="D87" s="69">
        <v>37</v>
      </c>
      <c r="E87" s="69">
        <v>39</v>
      </c>
      <c r="F87" s="69">
        <v>36</v>
      </c>
      <c r="G87" s="69">
        <v>36</v>
      </c>
    </row>
    <row r="88" spans="1:7" ht="20.100000000000001" customHeight="1" thickBot="1" x14ac:dyDescent="0.3">
      <c r="A88" s="73">
        <f t="shared" si="10"/>
        <v>197</v>
      </c>
      <c r="B88" s="61" t="s">
        <v>90</v>
      </c>
      <c r="C88" s="70">
        <v>38</v>
      </c>
      <c r="D88" s="71">
        <v>40</v>
      </c>
      <c r="E88" s="71">
        <v>42</v>
      </c>
      <c r="F88" s="71">
        <v>38</v>
      </c>
      <c r="G88" s="71">
        <v>39</v>
      </c>
    </row>
    <row r="89" spans="1:7" ht="9.9499999999999993" customHeight="1" thickBot="1" x14ac:dyDescent="0.3">
      <c r="A89" s="46"/>
    </row>
    <row r="90" spans="1:7" ht="20.100000000000001" customHeight="1" thickBot="1" x14ac:dyDescent="0.3">
      <c r="A90" s="46"/>
      <c r="C90" s="109" t="s">
        <v>94</v>
      </c>
      <c r="D90" s="110"/>
      <c r="E90" s="111">
        <f ca="1">WEEKNUM(C57,21)+1</f>
        <v>20</v>
      </c>
      <c r="F90" s="112"/>
      <c r="G90" s="113"/>
    </row>
    <row r="91" spans="1:7" ht="20.100000000000001" customHeight="1" thickBot="1" x14ac:dyDescent="0.3">
      <c r="A91" s="73">
        <f>SUM(C91:G91)</f>
        <v>210</v>
      </c>
      <c r="B91" s="62" t="s">
        <v>101</v>
      </c>
      <c r="C91" s="63">
        <v>45</v>
      </c>
      <c r="D91" s="64">
        <v>45</v>
      </c>
      <c r="E91" s="65">
        <v>46</v>
      </c>
      <c r="F91" s="65">
        <v>46</v>
      </c>
      <c r="G91" s="65">
        <v>28</v>
      </c>
    </row>
    <row r="92" spans="1:7" ht="9.9499999999999993" customHeight="1" thickBot="1" x14ac:dyDescent="0.3">
      <c r="A92" s="46"/>
    </row>
    <row r="93" spans="1:7" ht="15.75" thickBot="1" x14ac:dyDescent="0.3">
      <c r="A93" s="46"/>
      <c r="C93" s="109" t="s">
        <v>94</v>
      </c>
      <c r="D93" s="110"/>
      <c r="E93" s="111">
        <f ca="1">WEEKNUM(C57,21)+2</f>
        <v>21</v>
      </c>
      <c r="F93" s="112"/>
      <c r="G93" s="113"/>
    </row>
    <row r="94" spans="1:7" ht="15.75" thickBot="1" x14ac:dyDescent="0.3">
      <c r="A94" s="75">
        <f>SUM(C94:G94)</f>
        <v>0</v>
      </c>
      <c r="B94" s="62" t="s">
        <v>102</v>
      </c>
      <c r="C94" s="63"/>
      <c r="D94" s="64"/>
      <c r="E94" s="65"/>
      <c r="F94" s="65"/>
      <c r="G94" s="65"/>
    </row>
    <row r="96" spans="1:7" x14ac:dyDescent="0.25">
      <c r="A96" s="123"/>
      <c r="B96" s="123"/>
      <c r="C96" s="123"/>
      <c r="D96" s="123"/>
      <c r="E96" s="123"/>
      <c r="F96" s="123"/>
      <c r="G96" s="123"/>
    </row>
  </sheetData>
  <mergeCells count="12">
    <mergeCell ref="A96:G96"/>
    <mergeCell ref="C55:G55"/>
    <mergeCell ref="C2:G2"/>
    <mergeCell ref="C3:G3"/>
    <mergeCell ref="A6:A52"/>
    <mergeCell ref="C53:G53"/>
    <mergeCell ref="C54:G54"/>
    <mergeCell ref="C93:D93"/>
    <mergeCell ref="E93:G93"/>
    <mergeCell ref="A56:A57"/>
    <mergeCell ref="C90:D90"/>
    <mergeCell ref="E90:G90"/>
  </mergeCells>
  <conditionalFormatting sqref="C56:G57 A3 B4:XFD5">
    <cfRule type="expression" dxfId="65" priority="6">
      <formula>(A3&lt;&gt;"")*(WEEKDAY(A3,2)&gt;5)</formula>
    </cfRule>
  </conditionalFormatting>
  <conditionalFormatting sqref="C6:G52">
    <cfRule type="cellIs" dxfId="64" priority="1" operator="equal">
      <formula>"E"</formula>
    </cfRule>
    <cfRule type="cellIs" dxfId="63" priority="2" operator="equal">
      <formula>"A"</formula>
    </cfRule>
    <cfRule type="expression" dxfId="62" priority="5">
      <formula>C6=""</formula>
    </cfRule>
  </conditionalFormatting>
  <conditionalFormatting sqref="C58:G65">
    <cfRule type="expression" dxfId="61" priority="4">
      <formula>C58=""</formula>
    </cfRule>
  </conditionalFormatting>
  <conditionalFormatting sqref="C4:G5 C56:G57">
    <cfRule type="expression" dxfId="60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topLeftCell="A55" zoomScaleNormal="100" workbookViewId="0">
      <selection activeCell="G59" sqref="G59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20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42506</v>
      </c>
      <c r="D4" s="19">
        <f ca="1">D5</f>
        <v>42507</v>
      </c>
      <c r="E4" s="19">
        <f ca="1">E5</f>
        <v>42508</v>
      </c>
      <c r="F4" s="19">
        <f t="shared" ref="F4:G4" ca="1" si="0">F5</f>
        <v>42509</v>
      </c>
      <c r="G4" s="20">
        <f t="shared" ca="1" si="0"/>
        <v>42510</v>
      </c>
    </row>
    <row r="5" spans="1:13" ht="15.75" thickBot="1" x14ac:dyDescent="0.3">
      <c r="A5" s="22"/>
      <c r="B5" s="23" t="s">
        <v>5</v>
      </c>
      <c r="C5" s="24">
        <f ca="1">7*C3+DATE(B2,1,3)-WEEKDAY(DATE(B2,1,3))-5</f>
        <v>42506</v>
      </c>
      <c r="D5" s="25">
        <f ca="1">C5+1</f>
        <v>42507</v>
      </c>
      <c r="E5" s="25">
        <f ca="1">D5+1</f>
        <v>42508</v>
      </c>
      <c r="F5" s="25">
        <f ca="1">E5+1</f>
        <v>42509</v>
      </c>
      <c r="G5" s="26">
        <f ca="1">F5+1</f>
        <v>42510</v>
      </c>
    </row>
    <row r="6" spans="1:13" ht="14.1" customHeight="1" x14ac:dyDescent="0.25">
      <c r="A6" s="121"/>
      <c r="B6" s="83" t="str">
        <f>BDD!A2</f>
        <v>AIT SAID A</v>
      </c>
      <c r="C6" s="28" t="s">
        <v>85</v>
      </c>
      <c r="D6" s="29" t="s">
        <v>89</v>
      </c>
      <c r="E6" s="29" t="s">
        <v>89</v>
      </c>
      <c r="F6" s="29" t="s">
        <v>89</v>
      </c>
      <c r="G6" s="30" t="s">
        <v>89</v>
      </c>
      <c r="I6" s="14" t="str">
        <f>IF(C6="P",INDEX(BDD!$A$2:$B$52,MATCH('20'!$B6,BDD!$A$2:$A$52,0),2),"")</f>
        <v/>
      </c>
      <c r="J6" s="14" t="str">
        <f>IF(D6="P",INDEX(BDD!$A$2:$B$52,MATCH('20'!$B6,BDD!$A$2:$A$52,0),2),"")</f>
        <v>SANS PORC</v>
      </c>
      <c r="K6" s="14" t="str">
        <f>IF(E6="P",INDEX(BDD!$A$2:$B$52,MATCH('20'!$B6,BDD!$A$2:$A$52,0),2),"")</f>
        <v>SANS PORC</v>
      </c>
      <c r="L6" s="14" t="str">
        <f>IF(F6="P",INDEX(BDD!$A$2:$B$52,MATCH('20'!$B6,BDD!$A$2:$A$52,0),2),"")</f>
        <v>SANS PORC</v>
      </c>
      <c r="M6" s="14" t="str">
        <f>IF(G6="P",INDEX(BDD!$A$2:$B$52,MATCH('20'!$B6,BDD!$A$2:$A$52,0),2),"")</f>
        <v>SANS PORC</v>
      </c>
    </row>
    <row r="7" spans="1:13" ht="14.1" customHeight="1" x14ac:dyDescent="0.25">
      <c r="A7" s="121"/>
      <c r="B7" s="84" t="str">
        <f>BDD!A3</f>
        <v>ALVES F</v>
      </c>
      <c r="C7" s="31" t="s">
        <v>85</v>
      </c>
      <c r="D7" s="32" t="s">
        <v>89</v>
      </c>
      <c r="E7" s="32" t="s">
        <v>89</v>
      </c>
      <c r="F7" s="32" t="s">
        <v>89</v>
      </c>
      <c r="G7" s="33" t="s">
        <v>98</v>
      </c>
      <c r="I7" s="14" t="str">
        <f>IF(C7="P",INDEX(BDD!$A$2:$B$52,MATCH('20'!$B7,BDD!$A$2:$A$52,0),2),"")</f>
        <v/>
      </c>
      <c r="J7" s="14" t="str">
        <f>IF(D7="P",INDEX(BDD!$A$2:$B$52,MATCH('20'!$B7,BDD!$A$2:$A$52,0),2),"")</f>
        <v>NORMAL</v>
      </c>
      <c r="K7" s="14" t="str">
        <f>IF(E7="P",INDEX(BDD!$A$2:$B$52,MATCH('20'!$B7,BDD!$A$2:$A$52,0),2),"")</f>
        <v>NORMAL</v>
      </c>
      <c r="L7" s="14" t="str">
        <f>IF(F7="P",INDEX(BDD!$A$2:$B$52,MATCH('20'!$B7,BDD!$A$2:$A$52,0),2),"")</f>
        <v>NORMAL</v>
      </c>
      <c r="M7" s="14" t="str">
        <f>IF(G7="P",INDEX(BDD!$A$2:$B$52,MATCH('20'!$B7,BDD!$A$2:$A$52,0),2),"")</f>
        <v>NORMAL</v>
      </c>
    </row>
    <row r="8" spans="1:13" ht="14.1" customHeight="1" x14ac:dyDescent="0.25">
      <c r="A8" s="121"/>
      <c r="B8" s="83" t="str">
        <f>BDD!A4</f>
        <v>AUBASPEYRAS Y</v>
      </c>
      <c r="C8" s="31" t="s">
        <v>85</v>
      </c>
      <c r="D8" s="32" t="s">
        <v>89</v>
      </c>
      <c r="E8" s="32" t="s">
        <v>89</v>
      </c>
      <c r="F8" s="32" t="s">
        <v>89</v>
      </c>
      <c r="G8" s="33" t="s">
        <v>89</v>
      </c>
      <c r="I8" s="14" t="str">
        <f>IF(C8="P",INDEX(BDD!$A$2:$B$52,MATCH('20'!$B8,BDD!$A$2:$A$52,0),2),"")</f>
        <v/>
      </c>
      <c r="J8" s="14" t="str">
        <f>IF(D8="P",INDEX(BDD!$A$2:$B$52,MATCH('20'!$B8,BDD!$A$2:$A$52,0),2),"")</f>
        <v>NORMAL</v>
      </c>
      <c r="K8" s="14" t="str">
        <f>IF(E8="P",INDEX(BDD!$A$2:$B$52,MATCH('20'!$B8,BDD!$A$2:$A$52,0),2),"")</f>
        <v>NORMAL</v>
      </c>
      <c r="L8" s="14" t="str">
        <f>IF(F8="P",INDEX(BDD!$A$2:$B$52,MATCH('20'!$B8,BDD!$A$2:$A$52,0),2),"")</f>
        <v>NORMAL</v>
      </c>
      <c r="M8" s="14" t="str">
        <f>IF(G8="P",INDEX(BDD!$A$2:$B$52,MATCH('20'!$B8,BDD!$A$2:$A$52,0),2),"")</f>
        <v>NORMAL</v>
      </c>
    </row>
    <row r="9" spans="1:13" ht="14.1" customHeight="1" x14ac:dyDescent="0.25">
      <c r="A9" s="121"/>
      <c r="B9" s="84" t="str">
        <f>BDD!A5</f>
        <v>AUDY M</v>
      </c>
      <c r="C9" s="31" t="s">
        <v>85</v>
      </c>
      <c r="D9" s="32" t="s">
        <v>89</v>
      </c>
      <c r="E9" s="32" t="s">
        <v>89</v>
      </c>
      <c r="F9" s="32" t="s">
        <v>89</v>
      </c>
      <c r="G9" s="33" t="s">
        <v>85</v>
      </c>
      <c r="I9" s="14" t="str">
        <f>IF(C9="P",INDEX(BDD!$A$2:$B$52,MATCH('20'!$B9,BDD!$A$2:$A$52,0),2),"")</f>
        <v/>
      </c>
      <c r="J9" s="14" t="str">
        <f>IF(D9="P",INDEX(BDD!$A$2:$B$52,MATCH('20'!$B9,BDD!$A$2:$A$52,0),2),"")</f>
        <v>NORMAL</v>
      </c>
      <c r="K9" s="14" t="str">
        <f>IF(E9="P",INDEX(BDD!$A$2:$B$52,MATCH('20'!$B9,BDD!$A$2:$A$52,0),2),"")</f>
        <v>NORMAL</v>
      </c>
      <c r="L9" s="14" t="str">
        <f>IF(F9="P",INDEX(BDD!$A$2:$B$52,MATCH('20'!$B9,BDD!$A$2:$A$52,0),2),"")</f>
        <v>NORMAL</v>
      </c>
      <c r="M9" s="14" t="str">
        <f>IF(G9="P",INDEX(BDD!$A$2:$B$52,MATCH('20'!$B9,BDD!$A$2:$A$52,0),2),"")</f>
        <v/>
      </c>
    </row>
    <row r="10" spans="1:13" ht="14.1" customHeight="1" x14ac:dyDescent="0.25">
      <c r="A10" s="121"/>
      <c r="B10" s="83" t="str">
        <f>BDD!A6</f>
        <v>BRAUD J</v>
      </c>
      <c r="C10" s="78" t="s">
        <v>85</v>
      </c>
      <c r="D10" s="32" t="s">
        <v>89</v>
      </c>
      <c r="E10" s="32" t="s">
        <v>89</v>
      </c>
      <c r="F10" s="32" t="s">
        <v>89</v>
      </c>
      <c r="G10" s="79" t="s">
        <v>89</v>
      </c>
      <c r="I10" s="14" t="str">
        <f>IF(C10="P",INDEX(BDD!$A$2:$B$52,MATCH('20'!$B10,BDD!$A$2:$A$52,0),2),"")</f>
        <v/>
      </c>
      <c r="J10" s="14" t="str">
        <f>IF(D10="P",INDEX(BDD!$A$2:$B$52,MATCH('20'!$B10,BDD!$A$2:$A$52,0),2),"")</f>
        <v>NORMAL</v>
      </c>
      <c r="K10" s="14" t="str">
        <f>IF(E10="P",INDEX(BDD!$A$2:$B$52,MATCH('20'!$B10,BDD!$A$2:$A$52,0),2),"")</f>
        <v>NORMAL</v>
      </c>
      <c r="L10" s="14" t="str">
        <f>IF(F10="P",INDEX(BDD!$A$2:$B$52,MATCH('20'!$B10,BDD!$A$2:$A$52,0),2),"")</f>
        <v>NORMAL</v>
      </c>
      <c r="M10" s="14" t="str">
        <f>IF(G10="P",INDEX(BDD!$A$2:$B$52,MATCH('20'!$B10,BDD!$A$2:$A$52,0),2),"")</f>
        <v>NORMAL</v>
      </c>
    </row>
    <row r="11" spans="1:13" ht="14.1" customHeight="1" x14ac:dyDescent="0.25">
      <c r="A11" s="121"/>
      <c r="B11" s="84" t="str">
        <f>BDD!A7</f>
        <v>BAZETOUX V</v>
      </c>
      <c r="C11" s="78" t="s">
        <v>85</v>
      </c>
      <c r="D11" s="32" t="s">
        <v>89</v>
      </c>
      <c r="E11" s="32" t="s">
        <v>89</v>
      </c>
      <c r="F11" s="32" t="s">
        <v>89</v>
      </c>
      <c r="G11" s="79" t="s">
        <v>85</v>
      </c>
      <c r="I11" s="14" t="str">
        <f>IF(C11="P",INDEX(BDD!$A$2:$B$52,MATCH('20'!$B11,BDD!$A$2:$A$52,0),2),"")</f>
        <v/>
      </c>
      <c r="J11" s="14" t="str">
        <f>IF(D11="P",INDEX(BDD!$A$2:$B$52,MATCH('20'!$B11,BDD!$A$2:$A$52,0),2),"")</f>
        <v>NORMAL</v>
      </c>
      <c r="K11" s="14" t="str">
        <f>IF(E11="P",INDEX(BDD!$A$2:$B$52,MATCH('20'!$B11,BDD!$A$2:$A$52,0),2),"")</f>
        <v>NORMAL</v>
      </c>
      <c r="L11" s="14" t="str">
        <f>IF(F11="P",INDEX(BDD!$A$2:$B$52,MATCH('20'!$B11,BDD!$A$2:$A$52,0),2),"")</f>
        <v>NORMAL</v>
      </c>
      <c r="M11" s="14" t="str">
        <f>IF(G11="P",INDEX(BDD!$A$2:$B$52,MATCH('20'!$B11,BDD!$A$2:$A$52,0),2),"")</f>
        <v/>
      </c>
    </row>
    <row r="12" spans="1:13" ht="14.1" customHeight="1" x14ac:dyDescent="0.25">
      <c r="A12" s="121"/>
      <c r="B12" s="83" t="str">
        <f>BDD!A8</f>
        <v>BOKALO E</v>
      </c>
      <c r="C12" s="78" t="s">
        <v>85</v>
      </c>
      <c r="D12" s="32" t="s">
        <v>85</v>
      </c>
      <c r="E12" s="32" t="s">
        <v>85</v>
      </c>
      <c r="F12" s="32" t="s">
        <v>85</v>
      </c>
      <c r="G12" s="80" t="s">
        <v>85</v>
      </c>
      <c r="I12" s="14" t="str">
        <f>IF(C12="P",INDEX(BDD!$A$2:$B$52,MATCH('20'!$B12,BDD!$A$2:$A$52,0),2),"")</f>
        <v/>
      </c>
      <c r="J12" s="14" t="str">
        <f>IF(D12="P",INDEX(BDD!$A$2:$B$52,MATCH('20'!$B12,BDD!$A$2:$A$52,0),2),"")</f>
        <v/>
      </c>
      <c r="K12" s="14" t="str">
        <f>IF(E12="P",INDEX(BDD!$A$2:$B$52,MATCH('20'!$B12,BDD!$A$2:$A$52,0),2),"")</f>
        <v/>
      </c>
      <c r="L12" s="14" t="str">
        <f>IF(F12="P",INDEX(BDD!$A$2:$B$52,MATCH('20'!$B12,BDD!$A$2:$A$52,0),2),"")</f>
        <v/>
      </c>
      <c r="M12" s="14" t="str">
        <f>IF(G12="P",INDEX(BDD!$A$2:$B$52,MATCH('20'!$B12,BDD!$A$2:$A$52,0),2),"")</f>
        <v/>
      </c>
    </row>
    <row r="13" spans="1:13" ht="14.1" customHeight="1" x14ac:dyDescent="0.25">
      <c r="A13" s="121"/>
      <c r="B13" s="84" t="str">
        <f>BDD!A9</f>
        <v>BRIOUAL Z</v>
      </c>
      <c r="C13" s="78" t="s">
        <v>85</v>
      </c>
      <c r="D13" s="32" t="s">
        <v>89</v>
      </c>
      <c r="E13" s="32" t="s">
        <v>89</v>
      </c>
      <c r="F13" s="32" t="s">
        <v>89</v>
      </c>
      <c r="G13" s="80" t="s">
        <v>85</v>
      </c>
      <c r="I13" s="14" t="str">
        <f>IF(C13="P",INDEX(BDD!$A$2:$B$52,MATCH('20'!$B13,BDD!$A$2:$A$52,0),2),"")</f>
        <v/>
      </c>
      <c r="J13" s="14" t="str">
        <f>IF(D13="P",INDEX(BDD!$A$2:$B$52,MATCH('20'!$B13,BDD!$A$2:$A$52,0),2),"")</f>
        <v>HYPOCHOLESTEROMIANT SANS PORC</v>
      </c>
      <c r="K13" s="14" t="str">
        <f>IF(E13="P",INDEX(BDD!$A$2:$B$52,MATCH('20'!$B13,BDD!$A$2:$A$52,0),2),"")</f>
        <v>HYPOCHOLESTEROMIANT SANS PORC</v>
      </c>
      <c r="L13" s="14" t="str">
        <f>IF(F13="P",INDEX(BDD!$A$2:$B$52,MATCH('20'!$B13,BDD!$A$2:$A$52,0),2),"")</f>
        <v>HYPOCHOLESTEROMIANT SANS PORC</v>
      </c>
      <c r="M13" s="14" t="str">
        <f>IF(G13="P",INDEX(BDD!$A$2:$B$52,MATCH('20'!$B13,BDD!$A$2:$A$52,0),2),"")</f>
        <v/>
      </c>
    </row>
    <row r="14" spans="1:13" ht="14.1" customHeight="1" x14ac:dyDescent="0.25">
      <c r="A14" s="121"/>
      <c r="B14" s="84" t="str">
        <f>BDD!A10</f>
        <v>CERISUELA S</v>
      </c>
      <c r="C14" s="78" t="s">
        <v>85</v>
      </c>
      <c r="D14" s="32" t="s">
        <v>89</v>
      </c>
      <c r="E14" s="32" t="s">
        <v>89</v>
      </c>
      <c r="F14" s="32" t="s">
        <v>89</v>
      </c>
      <c r="G14" s="79" t="s">
        <v>85</v>
      </c>
      <c r="I14" s="14" t="str">
        <f>IF(C14="P",INDEX(BDD!$A$2:$B$52,MATCH('20'!$B14,BDD!$A$2:$A$52,0),2),"")</f>
        <v/>
      </c>
      <c r="J14" s="14" t="str">
        <f>IF(D14="P",INDEX(BDD!$A$2:$B$52,MATCH('20'!$B14,BDD!$A$2:$A$52,0),2),"")</f>
        <v>HYPOCALORIQUE</v>
      </c>
      <c r="K14" s="14" t="str">
        <f>IF(E14="P",INDEX(BDD!$A$2:$B$52,MATCH('20'!$B14,BDD!$A$2:$A$52,0),2),"")</f>
        <v>HYPOCALORIQUE</v>
      </c>
      <c r="L14" s="14" t="str">
        <f>IF(F14="P",INDEX(BDD!$A$2:$B$52,MATCH('20'!$B14,BDD!$A$2:$A$52,0),2),"")</f>
        <v>HYPOCALORIQUE</v>
      </c>
      <c r="M14" s="14" t="str">
        <f>IF(G14="P",INDEX(BDD!$A$2:$B$52,MATCH('20'!$B14,BDD!$A$2:$A$52,0),2),"")</f>
        <v/>
      </c>
    </row>
    <row r="15" spans="1:13" ht="14.1" customHeight="1" x14ac:dyDescent="0.25">
      <c r="A15" s="121"/>
      <c r="B15" s="83" t="str">
        <f>BDD!A11</f>
        <v>CHANUT B</v>
      </c>
      <c r="C15" s="78" t="s">
        <v>85</v>
      </c>
      <c r="D15" s="32" t="s">
        <v>89</v>
      </c>
      <c r="E15" s="32" t="s">
        <v>89</v>
      </c>
      <c r="F15" s="32" t="s">
        <v>89</v>
      </c>
      <c r="G15" s="79" t="s">
        <v>89</v>
      </c>
      <c r="I15" s="14" t="str">
        <f>IF(C15="P",INDEX(BDD!$A$2:$B$52,MATCH('20'!$B15,BDD!$A$2:$A$52,0),2),"")</f>
        <v/>
      </c>
      <c r="J15" s="14" t="str">
        <f>IF(D15="P",INDEX(BDD!$A$2:$B$52,MATCH('20'!$B15,BDD!$A$2:$A$52,0),2),"")</f>
        <v>HYPOCHOLESTEROMIANT</v>
      </c>
      <c r="K15" s="14" t="str">
        <f>IF(E15="P",INDEX(BDD!$A$2:$B$52,MATCH('20'!$B15,BDD!$A$2:$A$52,0),2),"")</f>
        <v>HYPOCHOLESTEROMIANT</v>
      </c>
      <c r="L15" s="14" t="str">
        <f>IF(F15="P",INDEX(BDD!$A$2:$B$52,MATCH('20'!$B15,BDD!$A$2:$A$52,0),2),"")</f>
        <v>HYPOCHOLESTEROMIANT</v>
      </c>
      <c r="M15" s="14" t="str">
        <f>IF(G15="P",INDEX(BDD!$A$2:$B$52,MATCH('20'!$B15,BDD!$A$2:$A$52,0),2),"")</f>
        <v>HYPOCHOLESTEROMIANT</v>
      </c>
    </row>
    <row r="16" spans="1:13" ht="14.1" customHeight="1" x14ac:dyDescent="0.25">
      <c r="A16" s="121"/>
      <c r="B16" s="84" t="str">
        <f>BDD!A12</f>
        <v>CHATTI A</v>
      </c>
      <c r="C16" s="78" t="s">
        <v>85</v>
      </c>
      <c r="D16" s="32" t="s">
        <v>89</v>
      </c>
      <c r="E16" s="32" t="s">
        <v>89</v>
      </c>
      <c r="F16" s="32" t="s">
        <v>89</v>
      </c>
      <c r="G16" s="79" t="s">
        <v>85</v>
      </c>
      <c r="I16" s="14" t="str">
        <f>IF(C16="P",INDEX(BDD!$A$2:$B$52,MATCH('20'!$B16,BDD!$A$2:$A$52,0),2),"")</f>
        <v/>
      </c>
      <c r="J16" s="14" t="str">
        <f>IF(D16="P",INDEX(BDD!$A$2:$B$52,MATCH('20'!$B16,BDD!$A$2:$A$52,0),2),"")</f>
        <v>SANS PORC</v>
      </c>
      <c r="K16" s="14" t="str">
        <f>IF(E16="P",INDEX(BDD!$A$2:$B$52,MATCH('20'!$B16,BDD!$A$2:$A$52,0),2),"")</f>
        <v>SANS PORC</v>
      </c>
      <c r="L16" s="14" t="str">
        <f>IF(F16="P",INDEX(BDD!$A$2:$B$52,MATCH('20'!$B16,BDD!$A$2:$A$52,0),2),"")</f>
        <v>SANS PORC</v>
      </c>
      <c r="M16" s="14" t="str">
        <f>IF(G16="P",INDEX(BDD!$A$2:$B$52,MATCH('20'!$B16,BDD!$A$2:$A$52,0),2),"")</f>
        <v/>
      </c>
    </row>
    <row r="17" spans="1:13" ht="14.1" customHeight="1" x14ac:dyDescent="0.25">
      <c r="A17" s="121"/>
      <c r="B17" s="83" t="str">
        <f>BDD!A13</f>
        <v>DELZOR N</v>
      </c>
      <c r="C17" s="31" t="s">
        <v>85</v>
      </c>
      <c r="D17" s="32" t="s">
        <v>89</v>
      </c>
      <c r="E17" s="32" t="s">
        <v>89</v>
      </c>
      <c r="F17" s="32" t="s">
        <v>89</v>
      </c>
      <c r="G17" s="33" t="s">
        <v>89</v>
      </c>
      <c r="I17" s="14" t="str">
        <f>IF(C17="P",INDEX(BDD!$A$2:$B$52,MATCH('20'!$B17,BDD!$A$2:$A$52,0),2),"")</f>
        <v/>
      </c>
      <c r="J17" s="14" t="str">
        <f>IF(D17="P",INDEX(BDD!$A$2:$B$52,MATCH('20'!$B17,BDD!$A$2:$A$52,0),2),"")</f>
        <v>HYPO URICEMIANT</v>
      </c>
      <c r="K17" s="14" t="str">
        <f>IF(E17="P",INDEX(BDD!$A$2:$B$52,MATCH('20'!$B17,BDD!$A$2:$A$52,0),2),"")</f>
        <v>HYPO URICEMIANT</v>
      </c>
      <c r="L17" s="14" t="str">
        <f>IF(F17="P",INDEX(BDD!$A$2:$B$52,MATCH('20'!$B17,BDD!$A$2:$A$52,0),2),"")</f>
        <v>HYPO URICEMIANT</v>
      </c>
      <c r="M17" s="14" t="str">
        <f>IF(G17="P",INDEX(BDD!$A$2:$B$52,MATCH('20'!$B17,BDD!$A$2:$A$52,0),2),"")</f>
        <v>HYPO URICEMIANT</v>
      </c>
    </row>
    <row r="18" spans="1:13" ht="14.1" customHeight="1" x14ac:dyDescent="0.25">
      <c r="A18" s="121"/>
      <c r="B18" s="83" t="str">
        <f>BDD!A14</f>
        <v xml:space="preserve">DEMICHEL A </v>
      </c>
      <c r="C18" s="31" t="s">
        <v>85</v>
      </c>
      <c r="D18" s="32" t="s">
        <v>89</v>
      </c>
      <c r="E18" s="32" t="s">
        <v>89</v>
      </c>
      <c r="F18" s="32" t="s">
        <v>89</v>
      </c>
      <c r="G18" s="33" t="s">
        <v>89</v>
      </c>
      <c r="I18" s="14" t="str">
        <f>IF(C18="P",INDEX(BDD!$A$2:$B$52,MATCH('20'!$B18,BDD!$A$2:$A$52,0),2),"")</f>
        <v/>
      </c>
      <c r="J18" s="14" t="str">
        <f>IF(D18="P",INDEX(BDD!$A$2:$B$52,MATCH('20'!$B18,BDD!$A$2:$A$52,0),2),"")</f>
        <v>NORMAL</v>
      </c>
      <c r="K18" s="14" t="str">
        <f>IF(E18="P",INDEX(BDD!$A$2:$B$52,MATCH('20'!$B18,BDD!$A$2:$A$52,0),2),"")</f>
        <v>NORMAL</v>
      </c>
      <c r="L18" s="14" t="str">
        <f>IF(F18="P",INDEX(BDD!$A$2:$B$52,MATCH('20'!$B18,BDD!$A$2:$A$52,0),2),"")</f>
        <v>NORMAL</v>
      </c>
      <c r="M18" s="14" t="str">
        <f>IF(G18="P",INDEX(BDD!$A$2:$B$52,MATCH('20'!$B18,BDD!$A$2:$A$52,0),2),"")</f>
        <v>NORMAL</v>
      </c>
    </row>
    <row r="19" spans="1:13" ht="14.1" customHeight="1" x14ac:dyDescent="0.25">
      <c r="A19" s="121"/>
      <c r="B19" s="83" t="str">
        <f>BDD!A15</f>
        <v>DENIS P</v>
      </c>
      <c r="C19" s="31" t="s">
        <v>85</v>
      </c>
      <c r="D19" s="32" t="s">
        <v>89</v>
      </c>
      <c r="E19" s="32" t="s">
        <v>89</v>
      </c>
      <c r="F19" s="32" t="s">
        <v>89</v>
      </c>
      <c r="G19" s="33" t="s">
        <v>89</v>
      </c>
      <c r="I19" s="14" t="str">
        <f>IF(C19="P",INDEX(BDD!$A$2:$B$52,MATCH('20'!$B19,BDD!$A$2:$A$52,0),2),"")</f>
        <v/>
      </c>
      <c r="J19" s="14" t="str">
        <f>IF(D19="P",INDEX(BDD!$A$2:$B$52,MATCH('20'!$B19,BDD!$A$2:$A$52,0),2),"")</f>
        <v>NORMAL</v>
      </c>
      <c r="K19" s="14" t="str">
        <f>IF(E19="P",INDEX(BDD!$A$2:$B$52,MATCH('20'!$B19,BDD!$A$2:$A$52,0),2),"")</f>
        <v>NORMAL</v>
      </c>
      <c r="L19" s="14" t="str">
        <f>IF(F19="P",INDEX(BDD!$A$2:$B$52,MATCH('20'!$B19,BDD!$A$2:$A$52,0),2),"")</f>
        <v>NORMAL</v>
      </c>
      <c r="M19" s="14" t="str">
        <f>IF(G19="P",INDEX(BDD!$A$2:$B$52,MATCH('20'!$B19,BDD!$A$2:$A$52,0),2),"")</f>
        <v>NORMAL</v>
      </c>
    </row>
    <row r="20" spans="1:13" ht="14.1" customHeight="1" x14ac:dyDescent="0.25">
      <c r="A20" s="121"/>
      <c r="B20" s="83" t="e">
        <f>BDD!#REF!</f>
        <v>#REF!</v>
      </c>
      <c r="C20" s="31" t="s">
        <v>85</v>
      </c>
      <c r="D20" s="32" t="s">
        <v>89</v>
      </c>
      <c r="E20" s="32" t="s">
        <v>89</v>
      </c>
      <c r="F20" s="32" t="s">
        <v>89</v>
      </c>
      <c r="G20" s="33" t="s">
        <v>89</v>
      </c>
      <c r="I20" s="14" t="str">
        <f>IF(C20="P",INDEX(BDD!$A$2:$B$52,MATCH('20'!$B20,BDD!$A$2:$A$52,0),2),"")</f>
        <v/>
      </c>
      <c r="J20" s="14" t="e">
        <f>IF(D20="P",INDEX(BDD!$A$2:$B$52,MATCH('20'!$B20,BDD!$A$2:$A$52,0),2),"")</f>
        <v>#REF!</v>
      </c>
      <c r="K20" s="14" t="e">
        <f>IF(E20="P",INDEX(BDD!$A$2:$B$52,MATCH('20'!$B20,BDD!$A$2:$A$52,0),2),"")</f>
        <v>#REF!</v>
      </c>
      <c r="L20" s="14" t="e">
        <f>IF(F20="P",INDEX(BDD!$A$2:$B$52,MATCH('20'!$B20,BDD!$A$2:$A$52,0),2),"")</f>
        <v>#REF!</v>
      </c>
      <c r="M20" s="14" t="e">
        <f>IF(G20="P",INDEX(BDD!$A$2:$B$52,MATCH('20'!$B20,BDD!$A$2:$A$52,0),2),"")</f>
        <v>#REF!</v>
      </c>
    </row>
    <row r="21" spans="1:13" ht="14.1" customHeight="1" x14ac:dyDescent="0.25">
      <c r="A21" s="121"/>
      <c r="B21" s="84" t="str">
        <f>BDD!A16</f>
        <v>GAUTHIER JF</v>
      </c>
      <c r="C21" s="31" t="s">
        <v>85</v>
      </c>
      <c r="D21" s="32" t="s">
        <v>85</v>
      </c>
      <c r="E21" s="32" t="s">
        <v>89</v>
      </c>
      <c r="F21" s="32" t="s">
        <v>89</v>
      </c>
      <c r="G21" s="33" t="s">
        <v>85</v>
      </c>
      <c r="I21" s="14" t="str">
        <f>IF(C21="P",INDEX(BDD!$A$2:$B$52,MATCH('20'!$B21,BDD!$A$2:$A$52,0),2),"")</f>
        <v/>
      </c>
      <c r="J21" s="14" t="str">
        <f>IF(D21="P",INDEX(BDD!$A$2:$B$52,MATCH('20'!$B21,BDD!$A$2:$A$52,0),2),"")</f>
        <v/>
      </c>
      <c r="K21" s="14" t="str">
        <f>IF(E21="P",INDEX(BDD!$A$2:$B$52,MATCH('20'!$B21,BDD!$A$2:$A$52,0),2),"")</f>
        <v>NORMAL</v>
      </c>
      <c r="L21" s="14" t="str">
        <f>IF(F21="P",INDEX(BDD!$A$2:$B$52,MATCH('20'!$B21,BDD!$A$2:$A$52,0),2),"")</f>
        <v>NORMAL</v>
      </c>
      <c r="M21" s="14" t="str">
        <f>IF(G21="P",INDEX(BDD!$A$2:$B$52,MATCH('20'!$B21,BDD!$A$2:$A$52,0),2),"")</f>
        <v/>
      </c>
    </row>
    <row r="22" spans="1:13" ht="14.1" customHeight="1" x14ac:dyDescent="0.25">
      <c r="A22" s="121"/>
      <c r="B22" s="84" t="str">
        <f>BDD!A17</f>
        <v>GAUTIER Y</v>
      </c>
      <c r="C22" s="31" t="s">
        <v>85</v>
      </c>
      <c r="D22" s="32" t="s">
        <v>89</v>
      </c>
      <c r="E22" s="32" t="s">
        <v>89</v>
      </c>
      <c r="F22" s="32" t="s">
        <v>89</v>
      </c>
      <c r="G22" s="33" t="s">
        <v>85</v>
      </c>
      <c r="I22" s="14" t="str">
        <f>IF(C22="P",INDEX(BDD!$A$2:$B$52,MATCH('20'!$B22,BDD!$A$2:$A$52,0),2),"")</f>
        <v/>
      </c>
      <c r="J22" s="14" t="str">
        <f>IF(D22="P",INDEX(BDD!$A$2:$B$52,MATCH('20'!$B22,BDD!$A$2:$A$52,0),2),"")</f>
        <v>NORMAL</v>
      </c>
      <c r="K22" s="14" t="str">
        <f>IF(E22="P",INDEX(BDD!$A$2:$B$52,MATCH('20'!$B22,BDD!$A$2:$A$52,0),2),"")</f>
        <v>NORMAL</v>
      </c>
      <c r="L22" s="14" t="str">
        <f>IF(F22="P",INDEX(BDD!$A$2:$B$52,MATCH('20'!$B22,BDD!$A$2:$A$52,0),2),"")</f>
        <v>NORMAL</v>
      </c>
      <c r="M22" s="14" t="str">
        <f>IF(G22="P",INDEX(BDD!$A$2:$B$52,MATCH('20'!$B22,BDD!$A$2:$A$52,0),2),"")</f>
        <v/>
      </c>
    </row>
    <row r="23" spans="1:13" ht="14.1" customHeight="1" x14ac:dyDescent="0.25">
      <c r="A23" s="121"/>
      <c r="B23" s="83" t="str">
        <f>BDD!A18</f>
        <v>GOURDON F</v>
      </c>
      <c r="C23" s="31" t="s">
        <v>85</v>
      </c>
      <c r="D23" s="32" t="s">
        <v>85</v>
      </c>
      <c r="E23" s="32" t="s">
        <v>85</v>
      </c>
      <c r="F23" s="32" t="s">
        <v>85</v>
      </c>
      <c r="G23" s="33" t="s">
        <v>85</v>
      </c>
      <c r="I23" s="14" t="str">
        <f>IF(C23="P",INDEX(BDD!$A$2:$B$52,MATCH('20'!$B23,BDD!$A$2:$A$52,0),2),"")</f>
        <v/>
      </c>
      <c r="J23" s="14" t="str">
        <f>IF(D23="P",INDEX(BDD!$A$2:$B$52,MATCH('20'!$B23,BDD!$A$2:$A$52,0),2),"")</f>
        <v/>
      </c>
      <c r="K23" s="14" t="str">
        <f>IF(E23="P",INDEX(BDD!$A$2:$B$52,MATCH('20'!$B23,BDD!$A$2:$A$52,0),2),"")</f>
        <v/>
      </c>
      <c r="L23" s="14" t="str">
        <f>IF(F23="P",INDEX(BDD!$A$2:$B$52,MATCH('20'!$B23,BDD!$A$2:$A$52,0),2),"")</f>
        <v/>
      </c>
      <c r="M23" s="14" t="str">
        <f>IF(G23="P",INDEX(BDD!$A$2:$B$52,MATCH('20'!$B23,BDD!$A$2:$A$52,0),2),"")</f>
        <v/>
      </c>
    </row>
    <row r="24" spans="1:13" ht="14.1" customHeight="1" x14ac:dyDescent="0.25">
      <c r="A24" s="121"/>
      <c r="B24" s="83" t="str">
        <f>BDD!A19</f>
        <v>GORDOGA K</v>
      </c>
      <c r="C24" s="31" t="s">
        <v>85</v>
      </c>
      <c r="D24" s="32" t="s">
        <v>89</v>
      </c>
      <c r="E24" s="32" t="s">
        <v>89</v>
      </c>
      <c r="F24" s="32" t="s">
        <v>89</v>
      </c>
      <c r="G24" s="33" t="s">
        <v>89</v>
      </c>
      <c r="I24" s="14" t="str">
        <f>IF(C24="P",INDEX(BDD!$A$2:$B$52,MATCH('20'!$B24,BDD!$A$2:$A$52,0),2),"")</f>
        <v/>
      </c>
      <c r="J24" s="14" t="str">
        <f>IF(D24="P",INDEX(BDD!$A$2:$B$52,MATCH('20'!$B24,BDD!$A$2:$A$52,0),2),"")</f>
        <v>SANS PORC</v>
      </c>
      <c r="K24" s="14" t="str">
        <f>IF(E24="P",INDEX(BDD!$A$2:$B$52,MATCH('20'!$B24,BDD!$A$2:$A$52,0),2),"")</f>
        <v>SANS PORC</v>
      </c>
      <c r="L24" s="14" t="str">
        <f>IF(F24="P",INDEX(BDD!$A$2:$B$52,MATCH('20'!$B24,BDD!$A$2:$A$52,0),2),"")</f>
        <v>SANS PORC</v>
      </c>
      <c r="M24" s="14" t="str">
        <f>IF(G24="P",INDEX(BDD!$A$2:$B$52,MATCH('20'!$B24,BDD!$A$2:$A$52,0),2),"")</f>
        <v>SANS PORC</v>
      </c>
    </row>
    <row r="25" spans="1:13" ht="14.1" customHeight="1" x14ac:dyDescent="0.25">
      <c r="A25" s="121"/>
      <c r="B25" s="84" t="str">
        <f>BDD!A20</f>
        <v>GRAVIERE JP</v>
      </c>
      <c r="C25" s="31" t="s">
        <v>85</v>
      </c>
      <c r="D25" s="32" t="s">
        <v>89</v>
      </c>
      <c r="E25" s="32" t="s">
        <v>89</v>
      </c>
      <c r="F25" s="32" t="s">
        <v>89</v>
      </c>
      <c r="G25" s="33" t="s">
        <v>85</v>
      </c>
      <c r="I25" s="14" t="str">
        <f>IF(C25="P",INDEX(BDD!$A$2:$B$52,MATCH('20'!$B25,BDD!$A$2:$A$52,0),2),"")</f>
        <v/>
      </c>
      <c r="J25" s="14" t="str">
        <f>IF(D25="P",INDEX(BDD!$A$2:$B$52,MATCH('20'!$B25,BDD!$A$2:$A$52,0),2),"")</f>
        <v>NORMAL</v>
      </c>
      <c r="K25" s="14" t="str">
        <f>IF(E25="P",INDEX(BDD!$A$2:$B$52,MATCH('20'!$B25,BDD!$A$2:$A$52,0),2),"")</f>
        <v>NORMAL</v>
      </c>
      <c r="L25" s="14" t="str">
        <f>IF(F25="P",INDEX(BDD!$A$2:$B$52,MATCH('20'!$B25,BDD!$A$2:$A$52,0),2),"")</f>
        <v>NORMAL</v>
      </c>
      <c r="M25" s="14" t="str">
        <f>IF(G25="P",INDEX(BDD!$A$2:$B$52,MATCH('20'!$B25,BDD!$A$2:$A$52,0),2),"")</f>
        <v/>
      </c>
    </row>
    <row r="26" spans="1:13" ht="14.1" customHeight="1" x14ac:dyDescent="0.25">
      <c r="A26" s="121"/>
      <c r="B26" s="84" t="str">
        <f>BDD!A21</f>
        <v>JULLIOT Y</v>
      </c>
      <c r="C26" s="31" t="s">
        <v>85</v>
      </c>
      <c r="D26" s="32" t="s">
        <v>85</v>
      </c>
      <c r="E26" s="32" t="s">
        <v>85</v>
      </c>
      <c r="F26" s="32" t="s">
        <v>85</v>
      </c>
      <c r="G26" s="33" t="s">
        <v>85</v>
      </c>
      <c r="I26" s="14" t="str">
        <f>IF(C26="P",INDEX(BDD!$A$2:$B$52,MATCH('20'!$B26,BDD!$A$2:$A$52,0),2),"")</f>
        <v/>
      </c>
      <c r="J26" s="14" t="str">
        <f>IF(D26="P",INDEX(BDD!$A$2:$B$52,MATCH('20'!$B26,BDD!$A$2:$A$52,0),2),"")</f>
        <v/>
      </c>
      <c r="K26" s="14" t="str">
        <f>IF(E26="P",INDEX(BDD!$A$2:$B$52,MATCH('20'!$B26,BDD!$A$2:$A$52,0),2),"")</f>
        <v/>
      </c>
      <c r="L26" s="14" t="str">
        <f>IF(F26="P",INDEX(BDD!$A$2:$B$52,MATCH('20'!$B26,BDD!$A$2:$A$52,0),2),"")</f>
        <v/>
      </c>
      <c r="M26" s="14" t="str">
        <f>IF(G26="P",INDEX(BDD!$A$2:$B$52,MATCH('20'!$B26,BDD!$A$2:$A$52,0),2),"")</f>
        <v/>
      </c>
    </row>
    <row r="27" spans="1:13" ht="14.1" customHeight="1" x14ac:dyDescent="0.25">
      <c r="A27" s="121"/>
      <c r="B27" s="84" t="str">
        <f>BDD!A22</f>
        <v>LARBRE JM</v>
      </c>
      <c r="C27" s="31" t="s">
        <v>85</v>
      </c>
      <c r="D27" s="32" t="s">
        <v>89</v>
      </c>
      <c r="E27" s="32" t="s">
        <v>89</v>
      </c>
      <c r="F27" s="32" t="s">
        <v>89</v>
      </c>
      <c r="G27" s="33" t="s">
        <v>85</v>
      </c>
      <c r="I27" s="14" t="str">
        <f>IF(C27="P",INDEX(BDD!$A$2:$B$52,MATCH('20'!$B27,BDD!$A$2:$A$52,0),2),"")</f>
        <v/>
      </c>
      <c r="J27" s="14" t="str">
        <f>IF(D27="P",INDEX(BDD!$A$2:$B$52,MATCH('20'!$B27,BDD!$A$2:$A$52,0),2),"")</f>
        <v>NORMAL</v>
      </c>
      <c r="K27" s="14" t="str">
        <f>IF(E27="P",INDEX(BDD!$A$2:$B$52,MATCH('20'!$B27,BDD!$A$2:$A$52,0),2),"")</f>
        <v>NORMAL</v>
      </c>
      <c r="L27" s="14" t="str">
        <f>IF(F27="P",INDEX(BDD!$A$2:$B$52,MATCH('20'!$B27,BDD!$A$2:$A$52,0),2),"")</f>
        <v>NORMAL</v>
      </c>
      <c r="M27" s="14" t="str">
        <f>IF(G27="P",INDEX(BDD!$A$2:$B$52,MATCH('20'!$B27,BDD!$A$2:$A$52,0),2),"")</f>
        <v/>
      </c>
    </row>
    <row r="28" spans="1:13" ht="14.1" customHeight="1" x14ac:dyDescent="0.25">
      <c r="A28" s="121"/>
      <c r="B28" s="83" t="str">
        <f>BDD!A23</f>
        <v>LAPLACE F</v>
      </c>
      <c r="C28" s="31" t="s">
        <v>85</v>
      </c>
      <c r="D28" s="32" t="s">
        <v>89</v>
      </c>
      <c r="E28" s="32" t="s">
        <v>89</v>
      </c>
      <c r="F28" s="32" t="s">
        <v>89</v>
      </c>
      <c r="G28" s="33" t="s">
        <v>89</v>
      </c>
      <c r="I28" s="14" t="str">
        <f>IF(C28="P",INDEX(BDD!$A$2:$B$52,MATCH('20'!$B28,BDD!$A$2:$A$52,0),2),"")</f>
        <v/>
      </c>
      <c r="J28" s="14" t="str">
        <f>IF(D28="P",INDEX(BDD!$A$2:$B$52,MATCH('20'!$B28,BDD!$A$2:$A$52,0),2),"")</f>
        <v>NORMAL</v>
      </c>
      <c r="K28" s="14" t="str">
        <f>IF(E28="P",INDEX(BDD!$A$2:$B$52,MATCH('20'!$B28,BDD!$A$2:$A$52,0),2),"")</f>
        <v>NORMAL</v>
      </c>
      <c r="L28" s="14" t="str">
        <f>IF(F28="P",INDEX(BDD!$A$2:$B$52,MATCH('20'!$B28,BDD!$A$2:$A$52,0),2),"")</f>
        <v>NORMAL</v>
      </c>
      <c r="M28" s="14" t="str">
        <f>IF(G28="P",INDEX(BDD!$A$2:$B$52,MATCH('20'!$B28,BDD!$A$2:$A$52,0),2),"")</f>
        <v>NORMAL</v>
      </c>
    </row>
    <row r="29" spans="1:13" ht="14.1" customHeight="1" x14ac:dyDescent="0.25">
      <c r="A29" s="121"/>
      <c r="B29" s="84" t="s">
        <v>37</v>
      </c>
      <c r="C29" s="31" t="s">
        <v>85</v>
      </c>
      <c r="D29" s="32" t="s">
        <v>89</v>
      </c>
      <c r="E29" s="32" t="s">
        <v>89</v>
      </c>
      <c r="F29" s="32" t="s">
        <v>89</v>
      </c>
      <c r="G29" s="33" t="s">
        <v>85</v>
      </c>
    </row>
    <row r="30" spans="1:13" ht="14.1" customHeight="1" x14ac:dyDescent="0.25">
      <c r="A30" s="121"/>
      <c r="B30" s="84" t="str">
        <f>BDD!A24</f>
        <v>LARA C</v>
      </c>
      <c r="C30" s="31" t="s">
        <v>85</v>
      </c>
      <c r="D30" s="32" t="s">
        <v>85</v>
      </c>
      <c r="E30" s="32" t="s">
        <v>89</v>
      </c>
      <c r="F30" s="32" t="s">
        <v>89</v>
      </c>
      <c r="G30" s="33" t="s">
        <v>85</v>
      </c>
      <c r="I30" s="14" t="str">
        <f>IF(C30="P",INDEX(BDD!$A$2:$B$52,MATCH('20'!$B30,BDD!$A$2:$A$52,0),2),"")</f>
        <v/>
      </c>
      <c r="J30" s="14" t="str">
        <f>IF(D30="P",INDEX(BDD!$A$2:$B$52,MATCH('20'!$B30,BDD!$A$2:$A$52,0),2),"")</f>
        <v/>
      </c>
      <c r="K30" s="14" t="str">
        <f>IF(E30="P",INDEX(BDD!$A$2:$B$52,MATCH('20'!$B30,BDD!$A$2:$A$52,0),2),"")</f>
        <v>HYPOCALORIQUE</v>
      </c>
      <c r="L30" s="14" t="str">
        <f>IF(F30="P",INDEX(BDD!$A$2:$B$52,MATCH('20'!$B30,BDD!$A$2:$A$52,0),2),"")</f>
        <v>HYPOCALORIQUE</v>
      </c>
      <c r="M30" s="14" t="str">
        <f>IF(G30="P",INDEX(BDD!$A$2:$B$52,MATCH('20'!$B30,BDD!$A$2:$A$52,0),2),"")</f>
        <v/>
      </c>
    </row>
    <row r="31" spans="1:13" ht="14.1" customHeight="1" x14ac:dyDescent="0.25">
      <c r="A31" s="121"/>
      <c r="B31" s="83" t="str">
        <f>BDD!A26</f>
        <v>LEBON Y</v>
      </c>
      <c r="C31" s="31" t="s">
        <v>85</v>
      </c>
      <c r="D31" s="32" t="s">
        <v>89</v>
      </c>
      <c r="E31" s="32" t="s">
        <v>89</v>
      </c>
      <c r="F31" s="32" t="s">
        <v>89</v>
      </c>
      <c r="G31" s="33" t="s">
        <v>89</v>
      </c>
      <c r="I31" s="14" t="str">
        <f>IF(C31="P",INDEX(BDD!$A$2:$B$52,MATCH('20'!$B31,BDD!$A$2:$A$52,0),2),"")</f>
        <v/>
      </c>
      <c r="J31" s="14" t="str">
        <f>IF(D31="P",INDEX(BDD!$A$2:$B$52,MATCH('20'!$B31,BDD!$A$2:$A$52,0),2),"")</f>
        <v>NORMAL</v>
      </c>
      <c r="K31" s="14" t="str">
        <f>IF(E31="P",INDEX(BDD!$A$2:$B$52,MATCH('20'!$B31,BDD!$A$2:$A$52,0),2),"")</f>
        <v>NORMAL</v>
      </c>
      <c r="L31" s="14" t="str">
        <f>IF(F31="P",INDEX(BDD!$A$2:$B$52,MATCH('20'!$B31,BDD!$A$2:$A$52,0),2),"")</f>
        <v>NORMAL</v>
      </c>
      <c r="M31" s="14" t="str">
        <f>IF(G31="P",INDEX(BDD!$A$2:$B$52,MATCH('20'!$B31,BDD!$A$2:$A$52,0),2),"")</f>
        <v>NORMAL</v>
      </c>
    </row>
    <row r="32" spans="1:13" ht="14.1" customHeight="1" x14ac:dyDescent="0.25">
      <c r="A32" s="121"/>
      <c r="B32" s="83" t="str">
        <f>BDD!A27</f>
        <v>LECAM A</v>
      </c>
      <c r="C32" s="31" t="s">
        <v>85</v>
      </c>
      <c r="D32" s="32" t="s">
        <v>89</v>
      </c>
      <c r="E32" s="32" t="s">
        <v>89</v>
      </c>
      <c r="F32" s="32" t="s">
        <v>89</v>
      </c>
      <c r="G32" s="33" t="s">
        <v>89</v>
      </c>
      <c r="I32" s="14" t="str">
        <f>IF(C32="P",INDEX(BDD!$A$2:$B$52,MATCH('20'!$B32,BDD!$A$2:$A$52,0),2),"")</f>
        <v/>
      </c>
      <c r="J32" s="14" t="str">
        <f>IF(D32="P",INDEX(BDD!$A$2:$B$52,MATCH('20'!$B32,BDD!$A$2:$A$52,0),2),"")</f>
        <v>NORMAL</v>
      </c>
      <c r="K32" s="14" t="str">
        <f>IF(E32="P",INDEX(BDD!$A$2:$B$52,MATCH('20'!$B32,BDD!$A$2:$A$52,0),2),"")</f>
        <v>NORMAL</v>
      </c>
      <c r="L32" s="14" t="str">
        <f>IF(F32="P",INDEX(BDD!$A$2:$B$52,MATCH('20'!$B32,BDD!$A$2:$A$52,0),2),"")</f>
        <v>NORMAL</v>
      </c>
      <c r="M32" s="14" t="str">
        <f>IF(G32="P",INDEX(BDD!$A$2:$B$52,MATCH('20'!$B32,BDD!$A$2:$A$52,0),2),"")</f>
        <v>NORMAL</v>
      </c>
    </row>
    <row r="33" spans="1:13" ht="14.1" customHeight="1" x14ac:dyDescent="0.25">
      <c r="A33" s="121"/>
      <c r="B33" s="84" t="str">
        <f>BDD!A28</f>
        <v>LEHON JL</v>
      </c>
      <c r="C33" s="31" t="s">
        <v>85</v>
      </c>
      <c r="D33" s="32" t="s">
        <v>85</v>
      </c>
      <c r="E33" s="32" t="s">
        <v>85</v>
      </c>
      <c r="F33" s="32" t="s">
        <v>85</v>
      </c>
      <c r="G33" s="33" t="s">
        <v>85</v>
      </c>
      <c r="I33" s="14" t="str">
        <f>IF(C33="P",INDEX(BDD!$A$2:$B$52,MATCH('20'!$B33,BDD!$A$2:$A$52,0),2),"")</f>
        <v/>
      </c>
      <c r="J33" s="14" t="str">
        <f>IF(D33="P",INDEX(BDD!$A$2:$B$52,MATCH('20'!$B33,BDD!$A$2:$A$52,0),2),"")</f>
        <v/>
      </c>
      <c r="K33" s="14" t="str">
        <f>IF(E33="P",INDEX(BDD!$A$2:$B$52,MATCH('20'!$B33,BDD!$A$2:$A$52,0),2),"")</f>
        <v/>
      </c>
      <c r="L33" s="14" t="str">
        <f>IF(F33="P",INDEX(BDD!$A$2:$B$52,MATCH('20'!$B33,BDD!$A$2:$A$52,0),2),"")</f>
        <v/>
      </c>
      <c r="M33" s="14" t="str">
        <f>IF(G33="P",INDEX(BDD!$A$2:$B$52,MATCH('20'!$B33,BDD!$A$2:$A$52,0),2),"")</f>
        <v/>
      </c>
    </row>
    <row r="34" spans="1:13" ht="14.1" customHeight="1" x14ac:dyDescent="0.25">
      <c r="A34" s="121"/>
      <c r="B34" s="83" t="str">
        <f>BDD!A29</f>
        <v>MALERGUE MC</v>
      </c>
      <c r="C34" s="31" t="s">
        <v>85</v>
      </c>
      <c r="D34" s="32" t="s">
        <v>89</v>
      </c>
      <c r="E34" s="32" t="s">
        <v>89</v>
      </c>
      <c r="F34" s="32" t="s">
        <v>89</v>
      </c>
      <c r="G34" s="33" t="s">
        <v>89</v>
      </c>
      <c r="I34" s="14" t="str">
        <f>IF(C34="P",INDEX(BDD!$A$2:$B$52,MATCH('20'!$B34,BDD!$A$2:$A$52,0),2),"")</f>
        <v/>
      </c>
      <c r="J34" s="14" t="str">
        <f>IF(D34="P",INDEX(BDD!$A$2:$B$52,MATCH('20'!$B34,BDD!$A$2:$A$52,0),2),"")</f>
        <v>HYPOCALORIQUE</v>
      </c>
      <c r="K34" s="14" t="str">
        <f>IF(E34="P",INDEX(BDD!$A$2:$B$52,MATCH('20'!$B34,BDD!$A$2:$A$52,0),2),"")</f>
        <v>HYPOCALORIQUE</v>
      </c>
      <c r="L34" s="14" t="str">
        <f>IF(F34="P",INDEX(BDD!$A$2:$B$52,MATCH('20'!$B34,BDD!$A$2:$A$52,0),2),"")</f>
        <v>HYPOCALORIQUE</v>
      </c>
      <c r="M34" s="14" t="str">
        <f>IF(G34="P",INDEX(BDD!$A$2:$B$52,MATCH('20'!$B34,BDD!$A$2:$A$52,0),2),"")</f>
        <v>HYPOCALORIQUE</v>
      </c>
    </row>
    <row r="35" spans="1:13" ht="14.1" customHeight="1" x14ac:dyDescent="0.25">
      <c r="A35" s="121"/>
      <c r="B35" s="84" t="str">
        <f>BDD!A30</f>
        <v>MASSIAS JM</v>
      </c>
      <c r="C35" s="31" t="s">
        <v>85</v>
      </c>
      <c r="D35" s="32" t="s">
        <v>89</v>
      </c>
      <c r="E35" s="32" t="s">
        <v>89</v>
      </c>
      <c r="F35" s="32" t="s">
        <v>89</v>
      </c>
      <c r="G35" s="33" t="s">
        <v>89</v>
      </c>
      <c r="I35" s="14" t="str">
        <f>IF(C35="P",INDEX(BDD!$A$2:$B$52,MATCH('20'!$B35,BDD!$A$2:$A$52,0),2),"")</f>
        <v/>
      </c>
      <c r="J35" s="14" t="str">
        <f>IF(D35="P",INDEX(BDD!$A$2:$B$52,MATCH('20'!$B35,BDD!$A$2:$A$52,0),2),"")</f>
        <v>NORMAL</v>
      </c>
      <c r="K35" s="14" t="str">
        <f>IF(E35="P",INDEX(BDD!$A$2:$B$52,MATCH('20'!$B35,BDD!$A$2:$A$52,0),2),"")</f>
        <v>NORMAL</v>
      </c>
      <c r="L35" s="14" t="str">
        <f>IF(F35="P",INDEX(BDD!$A$2:$B$52,MATCH('20'!$B35,BDD!$A$2:$A$52,0),2),"")</f>
        <v>NORMAL</v>
      </c>
      <c r="M35" s="14" t="str">
        <f>IF(G35="P",INDEX(BDD!$A$2:$B$52,MATCH('20'!$B35,BDD!$A$2:$A$52,0),2),"")</f>
        <v>NORMAL</v>
      </c>
    </row>
    <row r="36" spans="1:13" ht="14.1" customHeight="1" x14ac:dyDescent="0.25">
      <c r="A36" s="121"/>
      <c r="B36" s="83" t="str">
        <f>BDD!A31</f>
        <v>MAURY E</v>
      </c>
      <c r="C36" s="31" t="s">
        <v>85</v>
      </c>
      <c r="D36" s="32" t="s">
        <v>89</v>
      </c>
      <c r="E36" s="32" t="s">
        <v>89</v>
      </c>
      <c r="F36" s="32" t="s">
        <v>89</v>
      </c>
      <c r="G36" s="33" t="s">
        <v>85</v>
      </c>
      <c r="I36" s="14" t="str">
        <f>IF(C36="P",INDEX(BDD!$A$2:$B$52,MATCH('20'!$B36,BDD!$A$2:$A$52,0),2),"")</f>
        <v/>
      </c>
      <c r="J36" s="14" t="str">
        <f>IF(D36="P",INDEX(BDD!$A$2:$B$52,MATCH('20'!$B36,BDD!$A$2:$A$52,0),2),"")</f>
        <v>NORMAL</v>
      </c>
      <c r="K36" s="14" t="str">
        <f>IF(E36="P",INDEX(BDD!$A$2:$B$52,MATCH('20'!$B36,BDD!$A$2:$A$52,0),2),"")</f>
        <v>NORMAL</v>
      </c>
      <c r="L36" s="14" t="str">
        <f>IF(F36="P",INDEX(BDD!$A$2:$B$52,MATCH('20'!$B36,BDD!$A$2:$A$52,0),2),"")</f>
        <v>NORMAL</v>
      </c>
      <c r="M36" s="14" t="str">
        <f>IF(G36="P",INDEX(BDD!$A$2:$B$52,MATCH('20'!$B36,BDD!$A$2:$A$52,0),2),"")</f>
        <v/>
      </c>
    </row>
    <row r="37" spans="1:13" ht="14.1" customHeight="1" x14ac:dyDescent="0.25">
      <c r="A37" s="121"/>
      <c r="B37" s="83" t="str">
        <f>BDD!A32</f>
        <v>MICHELOU S</v>
      </c>
      <c r="C37" s="31" t="s">
        <v>85</v>
      </c>
      <c r="D37" s="32" t="s">
        <v>89</v>
      </c>
      <c r="E37" s="32" t="s">
        <v>89</v>
      </c>
      <c r="F37" s="32" t="s">
        <v>89</v>
      </c>
      <c r="G37" s="33" t="s">
        <v>89</v>
      </c>
      <c r="I37" s="14" t="str">
        <f>IF(C37="P",INDEX(BDD!$A$2:$B$52,MATCH('20'!$B37,BDD!$A$2:$A$52,0),2),"")</f>
        <v/>
      </c>
      <c r="J37" s="14" t="str">
        <f>IF(D37="P",INDEX(BDD!$A$2:$B$52,MATCH('20'!$B37,BDD!$A$2:$A$52,0),2),"")</f>
        <v>NORMAL</v>
      </c>
      <c r="K37" s="14" t="str">
        <f>IF(E37="P",INDEX(BDD!$A$2:$B$52,MATCH('20'!$B37,BDD!$A$2:$A$52,0),2),"")</f>
        <v>NORMAL</v>
      </c>
      <c r="L37" s="14" t="str">
        <f>IF(F37="P",INDEX(BDD!$A$2:$B$52,MATCH('20'!$B37,BDD!$A$2:$A$52,0),2),"")</f>
        <v>NORMAL</v>
      </c>
      <c r="M37" s="14" t="str">
        <f>IF(G37="P",INDEX(BDD!$A$2:$B$52,MATCH('20'!$B37,BDD!$A$2:$A$52,0),2),"")</f>
        <v>NORMAL</v>
      </c>
    </row>
    <row r="38" spans="1:13" ht="14.1" customHeight="1" x14ac:dyDescent="0.25">
      <c r="A38" s="121"/>
      <c r="B38" s="83" t="str">
        <f>BDD!A33</f>
        <v>ORLIANGE O</v>
      </c>
      <c r="C38" s="31" t="s">
        <v>85</v>
      </c>
      <c r="D38" s="32" t="s">
        <v>89</v>
      </c>
      <c r="E38" s="32" t="s">
        <v>89</v>
      </c>
      <c r="F38" s="32" t="s">
        <v>89</v>
      </c>
      <c r="G38" s="33" t="s">
        <v>89</v>
      </c>
      <c r="I38" s="14" t="str">
        <f>IF(C38="P",INDEX(BDD!$A$2:$B$52,MATCH('20'!$B38,BDD!$A$2:$A$52,0),2),"")</f>
        <v/>
      </c>
      <c r="J38" s="14" t="str">
        <f>IF(D38="P",INDEX(BDD!$A$2:$B$52,MATCH('20'!$B38,BDD!$A$2:$A$52,0),2),"")</f>
        <v>NORMAL</v>
      </c>
      <c r="K38" s="14" t="str">
        <f>IF(E38="P",INDEX(BDD!$A$2:$B$52,MATCH('20'!$B38,BDD!$A$2:$A$52,0),2),"")</f>
        <v>NORMAL</v>
      </c>
      <c r="L38" s="14" t="str">
        <f>IF(F38="P",INDEX(BDD!$A$2:$B$52,MATCH('20'!$B38,BDD!$A$2:$A$52,0),2),"")</f>
        <v>NORMAL</v>
      </c>
      <c r="M38" s="14" t="str">
        <f>IF(G38="P",INDEX(BDD!$A$2:$B$52,MATCH('20'!$B38,BDD!$A$2:$A$52,0),2),"")</f>
        <v>NORMAL</v>
      </c>
    </row>
    <row r="39" spans="1:13" ht="14.1" customHeight="1" x14ac:dyDescent="0.25">
      <c r="A39" s="121"/>
      <c r="B39" s="84" t="str">
        <f>BDD!A34</f>
        <v>PELISSIER J</v>
      </c>
      <c r="C39" s="31" t="s">
        <v>85</v>
      </c>
      <c r="D39" s="32" t="s">
        <v>89</v>
      </c>
      <c r="E39" s="32" t="s">
        <v>89</v>
      </c>
      <c r="F39" s="32" t="s">
        <v>89</v>
      </c>
      <c r="G39" s="33" t="s">
        <v>85</v>
      </c>
      <c r="I39" s="14" t="str">
        <f>IF(C39="P",INDEX(BDD!$A$2:$B$52,MATCH('20'!$B39,BDD!$A$2:$A$52,0),2),"")</f>
        <v/>
      </c>
      <c r="J39" s="14" t="str">
        <f>IF(D39="P",INDEX(BDD!$A$2:$B$52,MATCH('20'!$B39,BDD!$A$2:$A$52,0),2),"")</f>
        <v>NORMAL</v>
      </c>
      <c r="K39" s="14" t="str">
        <f>IF(E39="P",INDEX(BDD!$A$2:$B$52,MATCH('20'!$B39,BDD!$A$2:$A$52,0),2),"")</f>
        <v>NORMAL</v>
      </c>
      <c r="L39" s="14" t="str">
        <f>IF(F39="P",INDEX(BDD!$A$2:$B$52,MATCH('20'!$B39,BDD!$A$2:$A$52,0),2),"")</f>
        <v>NORMAL</v>
      </c>
      <c r="M39" s="14" t="str">
        <f>IF(G39="P",INDEX(BDD!$A$2:$B$52,MATCH('20'!$B39,BDD!$A$2:$A$52,0),2),"")</f>
        <v/>
      </c>
    </row>
    <row r="40" spans="1:13" ht="14.1" customHeight="1" x14ac:dyDescent="0.25">
      <c r="A40" s="121"/>
      <c r="B40" s="83" t="str">
        <f>BDD!A35</f>
        <v>PHIALIP Ch</v>
      </c>
      <c r="C40" s="31" t="s">
        <v>85</v>
      </c>
      <c r="D40" s="32" t="s">
        <v>89</v>
      </c>
      <c r="E40" s="32" t="s">
        <v>89</v>
      </c>
      <c r="F40" s="32" t="s">
        <v>89</v>
      </c>
      <c r="G40" s="33" t="s">
        <v>89</v>
      </c>
      <c r="I40" s="14" t="str">
        <f>IF(C40="P",INDEX(BDD!$A$2:$B$52,MATCH('20'!$B40,BDD!$A$2:$A$52,0),2),"")</f>
        <v/>
      </c>
      <c r="J40" s="14" t="str">
        <f>IF(D40="P",INDEX(BDD!$A$2:$B$52,MATCH('20'!$B40,BDD!$A$2:$A$52,0),2),"")</f>
        <v>NORMAL</v>
      </c>
      <c r="K40" s="14" t="str">
        <f>IF(E40="P",INDEX(BDD!$A$2:$B$52,MATCH('20'!$B40,BDD!$A$2:$A$52,0),2),"")</f>
        <v>NORMAL</v>
      </c>
      <c r="L40" s="14" t="str">
        <f>IF(F40="P",INDEX(BDD!$A$2:$B$52,MATCH('20'!$B40,BDD!$A$2:$A$52,0),2),"")</f>
        <v>NORMAL</v>
      </c>
      <c r="M40" s="14" t="str">
        <f>IF(G40="P",INDEX(BDD!$A$2:$B$52,MATCH('20'!$B40,BDD!$A$2:$A$52,0),2),"")</f>
        <v>NORMAL</v>
      </c>
    </row>
    <row r="41" spans="1:13" ht="14.1" customHeight="1" x14ac:dyDescent="0.25">
      <c r="A41" s="121"/>
      <c r="B41" s="83" t="str">
        <f>BDD!A36</f>
        <v>PIGORREAU M</v>
      </c>
      <c r="C41" s="31" t="s">
        <v>85</v>
      </c>
      <c r="D41" s="32" t="s">
        <v>85</v>
      </c>
      <c r="E41" s="32" t="s">
        <v>85</v>
      </c>
      <c r="F41" s="32" t="s">
        <v>85</v>
      </c>
      <c r="G41" s="33" t="s">
        <v>85</v>
      </c>
      <c r="I41" s="14" t="str">
        <f>IF(C41="P",INDEX(BDD!$A$2:$B$52,MATCH('20'!$B41,BDD!$A$2:$A$52,0),2),"")</f>
        <v/>
      </c>
      <c r="J41" s="14" t="str">
        <f>IF(D41="P",INDEX(BDD!$A$2:$B$52,MATCH('20'!$B41,BDD!$A$2:$A$52,0),2),"")</f>
        <v/>
      </c>
      <c r="K41" s="14" t="str">
        <f>IF(E41="P",INDEX(BDD!$A$2:$B$52,MATCH('20'!$B41,BDD!$A$2:$A$52,0),2),"")</f>
        <v/>
      </c>
      <c r="L41" s="14" t="str">
        <f>IF(F41="P",INDEX(BDD!$A$2:$B$52,MATCH('20'!$B41,BDD!$A$2:$A$52,0),2),"")</f>
        <v/>
      </c>
      <c r="M41" s="14" t="str">
        <f>IF(G41="P",INDEX(BDD!$A$2:$B$52,MATCH('20'!$B41,BDD!$A$2:$A$52,0),2),"")</f>
        <v/>
      </c>
    </row>
    <row r="42" spans="1:13" ht="14.1" customHeight="1" x14ac:dyDescent="0.25">
      <c r="A42" s="121"/>
      <c r="B42" s="83" t="str">
        <f>BDD!A37</f>
        <v>PONT D</v>
      </c>
      <c r="C42" s="31" t="s">
        <v>85</v>
      </c>
      <c r="D42" s="32" t="s">
        <v>89</v>
      </c>
      <c r="E42" s="32" t="s">
        <v>89</v>
      </c>
      <c r="F42" s="32" t="s">
        <v>89</v>
      </c>
      <c r="G42" s="33" t="s">
        <v>89</v>
      </c>
      <c r="I42" s="14" t="str">
        <f>IF(C42="P",INDEX(BDD!$A$2:$B$52,MATCH('20'!$B42,BDD!$A$2:$A$52,0),2),"")</f>
        <v/>
      </c>
      <c r="J42" s="14" t="str">
        <f>IF(D42="P",INDEX(BDD!$A$2:$B$52,MATCH('20'!$B42,BDD!$A$2:$A$52,0),2),"")</f>
        <v>HYPOCHOLESTEROMIANT &amp; HYPOCALORIQUE</v>
      </c>
      <c r="K42" s="14" t="str">
        <f>IF(E42="P",INDEX(BDD!$A$2:$B$52,MATCH('20'!$B42,BDD!$A$2:$A$52,0),2),"")</f>
        <v>HYPOCHOLESTEROMIANT &amp; HYPOCALORIQUE</v>
      </c>
      <c r="L42" s="14" t="str">
        <f>IF(F42="P",INDEX(BDD!$A$2:$B$52,MATCH('20'!$B42,BDD!$A$2:$A$52,0),2),"")</f>
        <v>HYPOCHOLESTEROMIANT &amp; HYPOCALORIQUE</v>
      </c>
      <c r="M42" s="14" t="str">
        <f>IF(G42="P",INDEX(BDD!$A$2:$B$52,MATCH('20'!$B42,BDD!$A$2:$A$52,0),2),"")</f>
        <v>HYPOCHOLESTEROMIANT &amp; HYPOCALORIQUE</v>
      </c>
    </row>
    <row r="43" spans="1:13" ht="14.1" customHeight="1" x14ac:dyDescent="0.25">
      <c r="A43" s="121"/>
      <c r="B43" s="84" t="str">
        <f>BDD!A38</f>
        <v>PORTE V</v>
      </c>
      <c r="C43" s="78" t="s">
        <v>85</v>
      </c>
      <c r="D43" s="32" t="s">
        <v>89</v>
      </c>
      <c r="E43" s="32" t="s">
        <v>89</v>
      </c>
      <c r="F43" s="32" t="s">
        <v>89</v>
      </c>
      <c r="G43" s="79" t="s">
        <v>85</v>
      </c>
      <c r="I43" s="14" t="str">
        <f>IF(C43="P",INDEX(BDD!$A$2:$B$52,MATCH('20'!$B43,BDD!$A$2:$A$52,0),2),"")</f>
        <v/>
      </c>
      <c r="J43" s="14" t="str">
        <f>IF(D43="P",INDEX(BDD!$A$2:$B$52,MATCH('20'!$B43,BDD!$A$2:$A$52,0),2),"")</f>
        <v>NORMAL</v>
      </c>
      <c r="K43" s="14" t="str">
        <f>IF(E43="P",INDEX(BDD!$A$2:$B$52,MATCH('20'!$B43,BDD!$A$2:$A$52,0),2),"")</f>
        <v>NORMAL</v>
      </c>
      <c r="L43" s="14" t="str">
        <f>IF(F43="P",INDEX(BDD!$A$2:$B$52,MATCH('20'!$B43,BDD!$A$2:$A$52,0),2),"")</f>
        <v>NORMAL</v>
      </c>
      <c r="M43" s="14" t="str">
        <f>IF(G43="P",INDEX(BDD!$A$2:$B$52,MATCH('20'!$B43,BDD!$A$2:$A$52,0),2),"")</f>
        <v/>
      </c>
    </row>
    <row r="44" spans="1:13" ht="14.1" customHeight="1" x14ac:dyDescent="0.25">
      <c r="A44" s="121"/>
      <c r="B44" s="83" t="str">
        <f>BDD!A39</f>
        <v>SERRE C</v>
      </c>
      <c r="C44" s="78" t="s">
        <v>85</v>
      </c>
      <c r="D44" s="32" t="s">
        <v>89</v>
      </c>
      <c r="E44" s="32" t="s">
        <v>89</v>
      </c>
      <c r="F44" s="32" t="s">
        <v>89</v>
      </c>
      <c r="G44" s="79" t="s">
        <v>89</v>
      </c>
      <c r="I44" s="14" t="str">
        <f>IF(C44="P",INDEX(BDD!$A$2:$B$52,MATCH('20'!$B44,BDD!$A$2:$A$52,0),2),"")</f>
        <v/>
      </c>
      <c r="J44" s="14" t="str">
        <f>IF(D44="P",INDEX(BDD!$A$2:$B$52,MATCH('20'!$B44,BDD!$A$2:$A$52,0),2),"")</f>
        <v>HYPOCHOLESTEROMIANT &amp; HYPOCALORIQUE</v>
      </c>
      <c r="K44" s="14" t="str">
        <f>IF(E44="P",INDEX(BDD!$A$2:$B$52,MATCH('20'!$B44,BDD!$A$2:$A$52,0),2),"")</f>
        <v>HYPOCHOLESTEROMIANT &amp; HYPOCALORIQUE</v>
      </c>
      <c r="L44" s="14" t="str">
        <f>IF(F44="P",INDEX(BDD!$A$2:$B$52,MATCH('20'!$B44,BDD!$A$2:$A$52,0),2),"")</f>
        <v>HYPOCHOLESTEROMIANT &amp; HYPOCALORIQUE</v>
      </c>
      <c r="M44" s="14" t="str">
        <f>IF(G44="P",INDEX(BDD!$A$2:$B$52,MATCH('20'!$B44,BDD!$A$2:$A$52,0),2),"")</f>
        <v>HYPOCHOLESTEROMIANT &amp; HYPOCALORIQUE</v>
      </c>
    </row>
    <row r="45" spans="1:13" ht="14.1" customHeight="1" x14ac:dyDescent="0.25">
      <c r="A45" s="121"/>
      <c r="B45" s="84" t="str">
        <f>BDD!A40</f>
        <v>SOLEILHAVOUP B</v>
      </c>
      <c r="C45" s="78" t="s">
        <v>85</v>
      </c>
      <c r="D45" s="32" t="s">
        <v>85</v>
      </c>
      <c r="E45" s="32" t="s">
        <v>85</v>
      </c>
      <c r="F45" s="32" t="s">
        <v>85</v>
      </c>
      <c r="G45" s="80" t="s">
        <v>85</v>
      </c>
      <c r="I45" s="14" t="str">
        <f>IF(C45="P",INDEX(BDD!$A$2:$B$52,MATCH('20'!$B45,BDD!$A$2:$A$52,0),2),"")</f>
        <v/>
      </c>
      <c r="J45" s="14" t="str">
        <f>IF(D45="P",INDEX(BDD!$A$2:$B$52,MATCH('20'!$B45,BDD!$A$2:$A$52,0),2),"")</f>
        <v/>
      </c>
      <c r="K45" s="14" t="str">
        <f>IF(E45="P",INDEX(BDD!$A$2:$B$52,MATCH('20'!$B45,BDD!$A$2:$A$52,0),2),"")</f>
        <v/>
      </c>
      <c r="L45" s="14" t="str">
        <f>IF(F45="P",INDEX(BDD!$A$2:$B$52,MATCH('20'!$B45,BDD!$A$2:$A$52,0),2),"")</f>
        <v/>
      </c>
      <c r="M45" s="14" t="str">
        <f>IF(G45="P",INDEX(BDD!$A$2:$B$52,MATCH('20'!$B45,BDD!$A$2:$A$52,0),2),"")</f>
        <v/>
      </c>
    </row>
    <row r="46" spans="1:13" ht="14.1" customHeight="1" x14ac:dyDescent="0.25">
      <c r="A46" s="121"/>
      <c r="B46" s="84" t="str">
        <f>BDD!A41</f>
        <v>SOURDEIX L</v>
      </c>
      <c r="C46" s="78" t="s">
        <v>85</v>
      </c>
      <c r="D46" s="32" t="s">
        <v>89</v>
      </c>
      <c r="E46" s="32" t="s">
        <v>89</v>
      </c>
      <c r="F46" s="32" t="s">
        <v>89</v>
      </c>
      <c r="G46" s="79" t="s">
        <v>85</v>
      </c>
      <c r="I46" s="14" t="str">
        <f>IF(C46="P",INDEX(BDD!$A$2:$B$52,MATCH('20'!$B46,BDD!$A$2:$A$52,0),2),"")</f>
        <v/>
      </c>
      <c r="J46" s="14" t="str">
        <f>IF(D46="P",INDEX(BDD!$A$2:$B$52,MATCH('20'!$B46,BDD!$A$2:$A$52,0),2),"")</f>
        <v>NORMAL</v>
      </c>
      <c r="K46" s="14" t="str">
        <f>IF(E46="P",INDEX(BDD!$A$2:$B$52,MATCH('20'!$B46,BDD!$A$2:$A$52,0),2),"")</f>
        <v>NORMAL</v>
      </c>
      <c r="L46" s="14" t="str">
        <f>IF(F46="P",INDEX(BDD!$A$2:$B$52,MATCH('20'!$B46,BDD!$A$2:$A$52,0),2),"")</f>
        <v>NORMAL</v>
      </c>
      <c r="M46" s="14" t="str">
        <f>IF(G46="P",INDEX(BDD!$A$2:$B$52,MATCH('20'!$B46,BDD!$A$2:$A$52,0),2),"")</f>
        <v/>
      </c>
    </row>
    <row r="47" spans="1:13" ht="14.1" customHeight="1" x14ac:dyDescent="0.25">
      <c r="A47" s="121"/>
      <c r="B47" s="84" t="str">
        <f>BDD!A42</f>
        <v>TAYSSE S</v>
      </c>
      <c r="C47" s="31" t="s">
        <v>85</v>
      </c>
      <c r="D47" s="32" t="s">
        <v>89</v>
      </c>
      <c r="E47" s="32" t="s">
        <v>89</v>
      </c>
      <c r="F47" s="32" t="s">
        <v>89</v>
      </c>
      <c r="G47" s="33" t="s">
        <v>89</v>
      </c>
      <c r="I47" s="14" t="str">
        <f>IF(C47="P",INDEX(BDD!$A$2:$B$52,MATCH('20'!$B47,BDD!$A$2:$A$52,0),2),"")</f>
        <v/>
      </c>
      <c r="J47" s="14" t="str">
        <f>IF(D47="P",INDEX(BDD!$A$2:$B$52,MATCH('20'!$B47,BDD!$A$2:$A$52,0),2),"")</f>
        <v>NORMAL</v>
      </c>
      <c r="K47" s="14" t="str">
        <f>IF(E47="P",INDEX(BDD!$A$2:$B$52,MATCH('20'!$B47,BDD!$A$2:$A$52,0),2),"")</f>
        <v>NORMAL</v>
      </c>
      <c r="L47" s="14" t="str">
        <f>IF(F47="P",INDEX(BDD!$A$2:$B$52,MATCH('20'!$B47,BDD!$A$2:$A$52,0),2),"")</f>
        <v>NORMAL</v>
      </c>
      <c r="M47" s="14" t="str">
        <f>IF(G47="P",INDEX(BDD!$A$2:$B$52,MATCH('20'!$B47,BDD!$A$2:$A$52,0),2),"")</f>
        <v>NORMAL</v>
      </c>
    </row>
    <row r="48" spans="1:13" ht="14.1" customHeight="1" x14ac:dyDescent="0.25">
      <c r="A48" s="121"/>
      <c r="B48" s="84" t="str">
        <f>BDD!A43</f>
        <v>TINDILIERE M</v>
      </c>
      <c r="C48" s="31" t="s">
        <v>85</v>
      </c>
      <c r="D48" s="32" t="s">
        <v>89</v>
      </c>
      <c r="E48" s="32" t="s">
        <v>89</v>
      </c>
      <c r="F48" s="32" t="s">
        <v>89</v>
      </c>
      <c r="G48" s="33" t="s">
        <v>85</v>
      </c>
      <c r="I48" s="14" t="str">
        <f>IF(C48="P",INDEX(BDD!$A$2:$B$52,MATCH('20'!$B48,BDD!$A$2:$A$52,0),2),"")</f>
        <v/>
      </c>
      <c r="J48" s="14" t="str">
        <f>IF(D48="P",INDEX(BDD!$A$2:$B$52,MATCH('20'!$B48,BDD!$A$2:$A$52,0),2),"")</f>
        <v>NORMAL</v>
      </c>
      <c r="K48" s="14" t="str">
        <f>IF(E48="P",INDEX(BDD!$A$2:$B$52,MATCH('20'!$B48,BDD!$A$2:$A$52,0),2),"")</f>
        <v>NORMAL</v>
      </c>
      <c r="L48" s="14" t="str">
        <f>IF(F48="P",INDEX(BDD!$A$2:$B$52,MATCH('20'!$B48,BDD!$A$2:$A$52,0),2),"")</f>
        <v>NORMAL</v>
      </c>
      <c r="M48" s="14" t="str">
        <f>IF(G48="P",INDEX(BDD!$A$2:$B$52,MATCH('20'!$B48,BDD!$A$2:$A$52,0),2),"")</f>
        <v/>
      </c>
    </row>
    <row r="49" spans="1:13" ht="14.1" customHeight="1" x14ac:dyDescent="0.25">
      <c r="A49" s="121"/>
      <c r="B49" s="84" t="str">
        <f>BDD!A44</f>
        <v>URSY A</v>
      </c>
      <c r="C49" s="31" t="s">
        <v>85</v>
      </c>
      <c r="D49" s="32" t="s">
        <v>89</v>
      </c>
      <c r="E49" s="32" t="s">
        <v>89</v>
      </c>
      <c r="F49" s="32" t="s">
        <v>89</v>
      </c>
      <c r="G49" s="33" t="s">
        <v>89</v>
      </c>
      <c r="I49" s="14" t="str">
        <f>IF(C49="P",INDEX(BDD!$A$2:$B$52,MATCH('20'!$B49,BDD!$A$2:$A$52,0),2),"")</f>
        <v/>
      </c>
      <c r="J49" s="14" t="str">
        <f>IF(D49="P",INDEX(BDD!$A$2:$B$52,MATCH('20'!$B49,BDD!$A$2:$A$52,0),2),"")</f>
        <v>NORMAL</v>
      </c>
      <c r="K49" s="14" t="str">
        <f>IF(E49="P",INDEX(BDD!$A$2:$B$52,MATCH('20'!$B49,BDD!$A$2:$A$52,0),2),"")</f>
        <v>NORMAL</v>
      </c>
      <c r="L49" s="14" t="str">
        <f>IF(F49="P",INDEX(BDD!$A$2:$B$52,MATCH('20'!$B49,BDD!$A$2:$A$52,0),2),"")</f>
        <v>NORMAL</v>
      </c>
      <c r="M49" s="14" t="str">
        <f>IF(G49="P",INDEX(BDD!$A$2:$B$52,MATCH('20'!$B49,BDD!$A$2:$A$52,0),2),"")</f>
        <v>NORMAL</v>
      </c>
    </row>
    <row r="50" spans="1:13" ht="14.1" customHeight="1" x14ac:dyDescent="0.25">
      <c r="A50" s="121"/>
      <c r="B50" s="83" t="str">
        <f>BDD!A45</f>
        <v>VERGNY fr</v>
      </c>
      <c r="C50" s="31" t="s">
        <v>85</v>
      </c>
      <c r="D50" s="32" t="s">
        <v>89</v>
      </c>
      <c r="E50" s="32" t="s">
        <v>89</v>
      </c>
      <c r="F50" s="32" t="s">
        <v>89</v>
      </c>
      <c r="G50" s="33" t="s">
        <v>89</v>
      </c>
      <c r="I50" s="14" t="str">
        <f>IF(C50="P",INDEX(BDD!$A$2:$B$52,MATCH('20'!$B50,BDD!$A$2:$A$52,0),2),"")</f>
        <v/>
      </c>
      <c r="J50" s="14" t="str">
        <f>IF(D50="P",INDEX(BDD!$A$2:$B$52,MATCH('20'!$B50,BDD!$A$2:$A$52,0),2),"")</f>
        <v>NORMAL</v>
      </c>
      <c r="K50" s="14" t="str">
        <f>IF(E50="P",INDEX(BDD!$A$2:$B$52,MATCH('20'!$B50,BDD!$A$2:$A$52,0),2),"")</f>
        <v>NORMAL</v>
      </c>
      <c r="L50" s="14" t="str">
        <f>IF(F50="P",INDEX(BDD!$A$2:$B$52,MATCH('20'!$B50,BDD!$A$2:$A$52,0),2),"")</f>
        <v>NORMAL</v>
      </c>
      <c r="M50" s="14" t="str">
        <f>IF(G50="P",INDEX(BDD!$A$2:$B$52,MATCH('20'!$B50,BDD!$A$2:$A$52,0),2),"")</f>
        <v>NORMAL</v>
      </c>
    </row>
    <row r="51" spans="1:13" ht="14.1" customHeight="1" x14ac:dyDescent="0.25">
      <c r="A51" s="121"/>
      <c r="B51" s="27"/>
      <c r="C51" s="31"/>
      <c r="D51" s="32"/>
      <c r="E51" s="32"/>
      <c r="F51" s="32"/>
      <c r="G51" s="33"/>
      <c r="I51" s="14" t="str">
        <f>IF(C51="P",INDEX(BDD!$A$2:$B$52,MATCH('20'!$B51,BDD!$A$2:$A$52,0),2),"")</f>
        <v/>
      </c>
      <c r="J51" s="14" t="str">
        <f>IF(D51="P",INDEX(BDD!$A$2:$B$52,MATCH('20'!$B51,BDD!$A$2:$A$52,0),2),"")</f>
        <v/>
      </c>
      <c r="K51" s="14" t="str">
        <f>IF(E51="P",INDEX(BDD!$A$2:$B$52,MATCH('20'!$B51,BDD!$A$2:$A$52,0),2),"")</f>
        <v/>
      </c>
      <c r="L51" s="14" t="str">
        <f>IF(F51="P",INDEX(BDD!$A$2:$B$52,MATCH('20'!$B51,BDD!$A$2:$A$52,0),2),"")</f>
        <v/>
      </c>
      <c r="M51" s="14" t="str">
        <f>IF(G51="P",INDEX(BDD!$A$2:$B$52,MATCH('20'!$B51,BDD!$A$2:$A$52,0),2),"")</f>
        <v/>
      </c>
    </row>
    <row r="52" spans="1:13" ht="14.1" customHeight="1" thickBot="1" x14ac:dyDescent="0.3">
      <c r="A52" s="121"/>
      <c r="B52" s="34" t="str">
        <f>BDD!A47</f>
        <v>STAGIAIRE</v>
      </c>
      <c r="C52" s="35"/>
      <c r="D52" s="36"/>
      <c r="E52" s="36"/>
      <c r="F52" s="36"/>
      <c r="G52" s="37"/>
      <c r="I52" s="14" t="str">
        <f>IF(C52="P",INDEX(BDD!$A$2:$B$52,MATCH('20'!$B52,BDD!$A$2:$A$52,0),2),"")</f>
        <v/>
      </c>
      <c r="J52" s="14" t="str">
        <f>IF(D52="P",INDEX(BDD!$A$2:$B$52,MATCH('20'!$B52,BDD!$A$2:$A$52,0),2),"")</f>
        <v/>
      </c>
      <c r="K52" s="14" t="str">
        <f>IF(E52="P",INDEX(BDD!$A$2:$B$52,MATCH('20'!$B52,BDD!$A$2:$A$52,0),2),"")</f>
        <v/>
      </c>
      <c r="L52" s="14" t="str">
        <f>IF(F52="P",INDEX(BDD!$A$2:$B$52,MATCH('20'!$B52,BDD!$A$2:$A$52,0),2),"")</f>
        <v/>
      </c>
      <c r="M52" s="14" t="str">
        <f>IF(G52="P",INDEX(BDD!$A$2:$B$52,MATCH('20'!$B52,BDD!$A$2:$A$52,0),2),"")</f>
        <v/>
      </c>
    </row>
    <row r="53" spans="1:13" ht="15.75" thickBot="1" x14ac:dyDescent="0.3">
      <c r="A53" s="13"/>
      <c r="B53" s="38"/>
      <c r="C53" s="122"/>
      <c r="D53" s="122"/>
      <c r="E53" s="122"/>
      <c r="F53" s="122"/>
      <c r="G53" s="122"/>
    </row>
    <row r="54" spans="1:13" x14ac:dyDescent="0.25">
      <c r="A54" s="13"/>
      <c r="B54" s="13"/>
      <c r="C54" s="118" t="s">
        <v>74</v>
      </c>
      <c r="D54" s="119"/>
      <c r="E54" s="119"/>
      <c r="F54" s="119"/>
      <c r="G54" s="120"/>
    </row>
    <row r="55" spans="1:13" ht="15.75" thickBot="1" x14ac:dyDescent="0.3">
      <c r="A55" s="13"/>
      <c r="B55" s="13"/>
      <c r="C55" s="114" t="str">
        <f ca="1">MID(CELL("nomfichier",$A$1),FIND("]",CELL("nomfichier",$A$1))+1,50)</f>
        <v>20</v>
      </c>
      <c r="D55" s="115"/>
      <c r="E55" s="115"/>
      <c r="F55" s="115"/>
      <c r="G55" s="116"/>
    </row>
    <row r="56" spans="1:13" x14ac:dyDescent="0.25">
      <c r="A56" s="117" t="s">
        <v>95</v>
      </c>
      <c r="B56" s="13"/>
      <c r="C56" s="39">
        <f ca="1">C57</f>
        <v>42506</v>
      </c>
      <c r="D56" s="39">
        <f ca="1">D57</f>
        <v>42507</v>
      </c>
      <c r="E56" s="39">
        <f ca="1">E57</f>
        <v>42508</v>
      </c>
      <c r="F56" s="39">
        <f t="shared" ref="F56:G56" ca="1" si="1">F57</f>
        <v>42509</v>
      </c>
      <c r="G56" s="20">
        <f t="shared" ca="1" si="1"/>
        <v>42510</v>
      </c>
    </row>
    <row r="57" spans="1:13" ht="15.75" thickBot="1" x14ac:dyDescent="0.3">
      <c r="A57" s="117"/>
      <c r="B57" s="13"/>
      <c r="C57" s="40">
        <f ca="1">7*C55+DATE(B2,1,3)-WEEKDAY(DATE(B2,1,3))-5</f>
        <v>42506</v>
      </c>
      <c r="D57" s="40">
        <f ca="1">C57+1</f>
        <v>42507</v>
      </c>
      <c r="E57" s="40">
        <f ca="1">D57+1</f>
        <v>42508</v>
      </c>
      <c r="F57" s="40">
        <f ca="1">E57+1</f>
        <v>42509</v>
      </c>
      <c r="G57" s="41">
        <f ca="1">F57+1</f>
        <v>42510</v>
      </c>
    </row>
    <row r="58" spans="1:13" ht="24.95" customHeight="1" x14ac:dyDescent="0.25">
      <c r="A58" s="81">
        <f t="shared" ref="A58:A64" si="2">SUM(C58:G58)</f>
        <v>92</v>
      </c>
      <c r="B58" s="43" t="s">
        <v>6</v>
      </c>
      <c r="C58" s="29" t="str">
        <f t="shared" ref="C58:G65" si="3">IF(COUNTIF(I$6:I$52,$B58)&gt;0,COUNTIF(I$6:I$52,$B58),"")</f>
        <v/>
      </c>
      <c r="D58" s="29">
        <f t="shared" si="3"/>
        <v>25</v>
      </c>
      <c r="E58" s="29">
        <f t="shared" si="3"/>
        <v>26</v>
      </c>
      <c r="F58" s="29">
        <f t="shared" si="3"/>
        <v>26</v>
      </c>
      <c r="G58" s="30">
        <f t="shared" si="3"/>
        <v>15</v>
      </c>
    </row>
    <row r="59" spans="1:13" ht="24.95" customHeight="1" x14ac:dyDescent="0.25">
      <c r="A59" s="81">
        <f t="shared" si="2"/>
        <v>4</v>
      </c>
      <c r="B59" s="44" t="s">
        <v>22</v>
      </c>
      <c r="C59" s="32" t="str">
        <f t="shared" si="3"/>
        <v/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>
        <f t="shared" si="3"/>
        <v>1</v>
      </c>
      <c r="I59" s="14">
        <f t="shared" ref="I59:I65" si="4">COUNTIF($I$6:$I$52,$B59)</f>
        <v>0</v>
      </c>
    </row>
    <row r="60" spans="1:13" ht="24.95" customHeight="1" x14ac:dyDescent="0.25">
      <c r="A60" s="81">
        <f t="shared" si="2"/>
        <v>3</v>
      </c>
      <c r="B60" s="44" t="s">
        <v>18</v>
      </c>
      <c r="C60" s="32" t="str">
        <f t="shared" si="3"/>
        <v/>
      </c>
      <c r="D60" s="32">
        <f t="shared" si="3"/>
        <v>1</v>
      </c>
      <c r="E60" s="32">
        <f t="shared" si="3"/>
        <v>1</v>
      </c>
      <c r="F60" s="32">
        <f t="shared" si="3"/>
        <v>1</v>
      </c>
      <c r="G60" s="33" t="str">
        <f t="shared" si="3"/>
        <v/>
      </c>
      <c r="I60" s="14">
        <f t="shared" si="4"/>
        <v>0</v>
      </c>
    </row>
    <row r="61" spans="1:13" ht="24.95" customHeight="1" x14ac:dyDescent="0.25">
      <c r="A61" s="81">
        <f t="shared" si="2"/>
        <v>8</v>
      </c>
      <c r="B61" s="44" t="s">
        <v>50</v>
      </c>
      <c r="C61" s="32" t="str">
        <f t="shared" si="3"/>
        <v/>
      </c>
      <c r="D61" s="32">
        <f t="shared" si="3"/>
        <v>2</v>
      </c>
      <c r="E61" s="32">
        <f t="shared" si="3"/>
        <v>2</v>
      </c>
      <c r="F61" s="32">
        <f t="shared" si="3"/>
        <v>2</v>
      </c>
      <c r="G61" s="33">
        <f t="shared" si="3"/>
        <v>2</v>
      </c>
      <c r="I61" s="14">
        <f t="shared" si="4"/>
        <v>0</v>
      </c>
    </row>
    <row r="62" spans="1:13" ht="24.95" customHeight="1" x14ac:dyDescent="0.25">
      <c r="A62" s="81">
        <f t="shared" si="2"/>
        <v>9</v>
      </c>
      <c r="B62" s="44" t="s">
        <v>20</v>
      </c>
      <c r="C62" s="32" t="str">
        <f t="shared" si="3"/>
        <v/>
      </c>
      <c r="D62" s="32">
        <f t="shared" si="3"/>
        <v>2</v>
      </c>
      <c r="E62" s="32">
        <f t="shared" si="3"/>
        <v>3</v>
      </c>
      <c r="F62" s="32">
        <f t="shared" si="3"/>
        <v>3</v>
      </c>
      <c r="G62" s="33">
        <f t="shared" si="3"/>
        <v>1</v>
      </c>
      <c r="I62" s="14">
        <f t="shared" si="4"/>
        <v>0</v>
      </c>
    </row>
    <row r="63" spans="1:13" ht="24.95" customHeight="1" x14ac:dyDescent="0.25">
      <c r="A63" s="81">
        <f t="shared" si="2"/>
        <v>4</v>
      </c>
      <c r="B63" s="44" t="s">
        <v>25</v>
      </c>
      <c r="C63" s="32" t="str">
        <f t="shared" si="3"/>
        <v/>
      </c>
      <c r="D63" s="32">
        <f t="shared" si="3"/>
        <v>1</v>
      </c>
      <c r="E63" s="32">
        <f t="shared" si="3"/>
        <v>1</v>
      </c>
      <c r="F63" s="32">
        <f t="shared" si="3"/>
        <v>1</v>
      </c>
      <c r="G63" s="33">
        <f t="shared" si="3"/>
        <v>1</v>
      </c>
      <c r="I63" s="14">
        <f t="shared" si="4"/>
        <v>0</v>
      </c>
    </row>
    <row r="64" spans="1:13" ht="24.95" customHeight="1" x14ac:dyDescent="0.25">
      <c r="A64" s="81">
        <f t="shared" si="2"/>
        <v>11</v>
      </c>
      <c r="B64" s="44" t="s">
        <v>7</v>
      </c>
      <c r="C64" s="32" t="str">
        <f t="shared" si="3"/>
        <v/>
      </c>
      <c r="D64" s="32">
        <f t="shared" si="3"/>
        <v>3</v>
      </c>
      <c r="E64" s="32">
        <f t="shared" si="3"/>
        <v>3</v>
      </c>
      <c r="F64" s="32">
        <f t="shared" si="3"/>
        <v>3</v>
      </c>
      <c r="G64" s="33">
        <f t="shared" si="3"/>
        <v>2</v>
      </c>
      <c r="I64" s="14">
        <f t="shared" si="4"/>
        <v>0</v>
      </c>
    </row>
    <row r="65" spans="1:9" ht="24.95" customHeight="1" thickBot="1" x14ac:dyDescent="0.3">
      <c r="A65" s="81">
        <f>SUM(C65:G65)</f>
        <v>0</v>
      </c>
      <c r="B65" s="45"/>
      <c r="C65" s="36" t="str">
        <f t="shared" si="3"/>
        <v/>
      </c>
      <c r="D65" s="36" t="str">
        <f t="shared" si="3"/>
        <v/>
      </c>
      <c r="E65" s="36" t="str">
        <f t="shared" si="3"/>
        <v/>
      </c>
      <c r="F65" s="36" t="str">
        <f t="shared" si="3"/>
        <v/>
      </c>
      <c r="G65" s="37" t="str">
        <f t="shared" si="3"/>
        <v/>
      </c>
      <c r="I65" s="14">
        <f t="shared" si="4"/>
        <v>0</v>
      </c>
    </row>
    <row r="66" spans="1:9" ht="9.9499999999999993" customHeight="1" thickBot="1" x14ac:dyDescent="0.3">
      <c r="A66" s="46"/>
    </row>
    <row r="67" spans="1:9" ht="15.95" customHeight="1" x14ac:dyDescent="0.25">
      <c r="A67" s="81">
        <f>SUM(C67:G67)</f>
        <v>0</v>
      </c>
      <c r="B67" s="47" t="s">
        <v>75</v>
      </c>
      <c r="C67" s="29"/>
      <c r="D67" s="29"/>
      <c r="E67" s="29"/>
      <c r="F67" s="29"/>
      <c r="G67" s="30"/>
    </row>
    <row r="68" spans="1:9" ht="15.95" customHeight="1" thickBot="1" x14ac:dyDescent="0.3">
      <c r="A68" s="81">
        <f>SUM(C68:G68)</f>
        <v>0</v>
      </c>
      <c r="B68" s="48" t="s">
        <v>78</v>
      </c>
      <c r="C68" s="36"/>
      <c r="D68" s="36"/>
      <c r="E68" s="36"/>
      <c r="F68" s="36"/>
      <c r="G68" s="37"/>
    </row>
    <row r="69" spans="1:9" s="51" customFormat="1" ht="9.9499999999999993" customHeight="1" thickBot="1" x14ac:dyDescent="0.3">
      <c r="A69" s="38"/>
      <c r="B69" s="49"/>
      <c r="C69" s="50"/>
      <c r="D69" s="50"/>
      <c r="E69" s="50"/>
      <c r="F69" s="50"/>
      <c r="G69" s="50"/>
    </row>
    <row r="70" spans="1:9" s="51" customFormat="1" ht="15.95" customHeight="1" x14ac:dyDescent="0.25">
      <c r="A70" s="52">
        <f>SUM(C70:G70)</f>
        <v>4</v>
      </c>
      <c r="B70" s="47" t="s">
        <v>76</v>
      </c>
      <c r="C70" s="29">
        <v>0</v>
      </c>
      <c r="D70" s="29">
        <v>1</v>
      </c>
      <c r="E70" s="29">
        <v>1</v>
      </c>
      <c r="F70" s="29">
        <v>1</v>
      </c>
      <c r="G70" s="29">
        <v>1</v>
      </c>
    </row>
    <row r="71" spans="1:9" ht="15.95" customHeight="1" x14ac:dyDescent="0.25">
      <c r="A71" s="52">
        <f t="shared" ref="A71:A76" si="5">SUM(C71:G71)</f>
        <v>0</v>
      </c>
      <c r="B71" s="53" t="s">
        <v>88</v>
      </c>
      <c r="C71" s="32"/>
      <c r="D71" s="32"/>
      <c r="E71" s="32"/>
      <c r="F71" s="32"/>
      <c r="G71" s="33"/>
    </row>
    <row r="72" spans="1:9" ht="15.95" customHeight="1" x14ac:dyDescent="0.25">
      <c r="A72" s="52">
        <f t="shared" si="5"/>
        <v>1</v>
      </c>
      <c r="B72" s="53" t="s">
        <v>97</v>
      </c>
      <c r="C72" s="32"/>
      <c r="D72" s="32"/>
      <c r="E72" s="32">
        <v>1</v>
      </c>
      <c r="F72" s="32"/>
      <c r="G72" s="33"/>
    </row>
    <row r="73" spans="1:9" ht="15.95" customHeight="1" x14ac:dyDescent="0.25">
      <c r="A73" s="52">
        <f t="shared" si="5"/>
        <v>1</v>
      </c>
      <c r="B73" s="53" t="s">
        <v>92</v>
      </c>
      <c r="C73" s="32"/>
      <c r="D73" s="32">
        <v>1</v>
      </c>
      <c r="E73" s="32">
        <v>0</v>
      </c>
      <c r="F73" s="32"/>
      <c r="G73" s="33"/>
    </row>
    <row r="74" spans="1:9" ht="15.95" customHeight="1" x14ac:dyDescent="0.25">
      <c r="A74" s="52">
        <f t="shared" si="5"/>
        <v>1</v>
      </c>
      <c r="B74" s="53" t="s">
        <v>96</v>
      </c>
      <c r="C74" s="32"/>
      <c r="D74" s="32">
        <v>1</v>
      </c>
      <c r="E74" s="32"/>
      <c r="F74" s="32"/>
      <c r="G74" s="33"/>
    </row>
    <row r="75" spans="1:9" ht="15.95" customHeight="1" x14ac:dyDescent="0.25">
      <c r="A75" s="52">
        <f t="shared" si="5"/>
        <v>0</v>
      </c>
      <c r="B75" s="53" t="s">
        <v>84</v>
      </c>
      <c r="C75" s="32"/>
      <c r="D75" s="32"/>
      <c r="E75" s="32"/>
      <c r="F75" s="32"/>
      <c r="G75" s="33"/>
    </row>
    <row r="76" spans="1:9" ht="15.95" customHeight="1" thickBot="1" x14ac:dyDescent="0.3">
      <c r="A76" s="52">
        <f t="shared" si="5"/>
        <v>0</v>
      </c>
      <c r="B76" s="48" t="s">
        <v>83</v>
      </c>
      <c r="C76" s="36"/>
      <c r="D76" s="36"/>
      <c r="E76" s="36"/>
      <c r="F76" s="36"/>
      <c r="G76" s="37"/>
    </row>
    <row r="77" spans="1:9" ht="9.9499999999999993" customHeight="1" thickBot="1" x14ac:dyDescent="0.3">
      <c r="A77" s="13"/>
      <c r="B77" s="49"/>
      <c r="C77" s="50"/>
      <c r="D77" s="50"/>
      <c r="E77" s="50"/>
      <c r="F77" s="50"/>
      <c r="G77" s="50"/>
    </row>
    <row r="78" spans="1:9" ht="15.95" customHeight="1" x14ac:dyDescent="0.25">
      <c r="A78" s="81">
        <f t="shared" ref="A78:A81" si="6">SUM(C78:G78)</f>
        <v>2</v>
      </c>
      <c r="B78" s="47" t="s">
        <v>61</v>
      </c>
      <c r="C78" s="29"/>
      <c r="D78" s="29"/>
      <c r="E78" s="29"/>
      <c r="F78" s="29">
        <v>1</v>
      </c>
      <c r="G78" s="30">
        <v>1</v>
      </c>
    </row>
    <row r="79" spans="1:9" ht="15.95" customHeight="1" x14ac:dyDescent="0.25">
      <c r="A79" s="81">
        <f t="shared" si="6"/>
        <v>2</v>
      </c>
      <c r="B79" s="53" t="s">
        <v>79</v>
      </c>
      <c r="C79" s="32">
        <v>0</v>
      </c>
      <c r="D79" s="32">
        <v>0</v>
      </c>
      <c r="E79" s="32">
        <v>0</v>
      </c>
      <c r="F79" s="32">
        <v>1</v>
      </c>
      <c r="G79" s="33">
        <v>1</v>
      </c>
    </row>
    <row r="80" spans="1:9" ht="15.95" customHeight="1" x14ac:dyDescent="0.25">
      <c r="A80" s="81">
        <f t="shared" si="6"/>
        <v>3</v>
      </c>
      <c r="B80" s="53" t="s">
        <v>80</v>
      </c>
      <c r="C80" s="32">
        <v>0</v>
      </c>
      <c r="D80" s="32">
        <v>1</v>
      </c>
      <c r="E80" s="32">
        <v>1</v>
      </c>
      <c r="F80" s="32"/>
      <c r="G80" s="33">
        <v>1</v>
      </c>
    </row>
    <row r="81" spans="1:7" ht="15.95" customHeight="1" x14ac:dyDescent="0.25">
      <c r="A81" s="81">
        <f t="shared" si="6"/>
        <v>0</v>
      </c>
      <c r="B81" s="53" t="s">
        <v>81</v>
      </c>
      <c r="C81" s="32"/>
      <c r="D81" s="32"/>
      <c r="E81" s="32"/>
      <c r="F81" s="32"/>
      <c r="G81" s="33"/>
    </row>
    <row r="82" spans="1:7" ht="15.95" customHeight="1" thickBot="1" x14ac:dyDescent="0.3">
      <c r="A82" s="81">
        <f>SUM(C82:G82)</f>
        <v>7</v>
      </c>
      <c r="B82" s="54" t="s">
        <v>82</v>
      </c>
      <c r="C82" s="36">
        <f>SUM(C78:C81)</f>
        <v>0</v>
      </c>
      <c r="D82" s="36">
        <f t="shared" ref="D82:G82" si="7">SUM(D78:D81)</f>
        <v>1</v>
      </c>
      <c r="E82" s="36">
        <f t="shared" si="7"/>
        <v>1</v>
      </c>
      <c r="F82" s="36">
        <f t="shared" si="7"/>
        <v>2</v>
      </c>
      <c r="G82" s="37">
        <f t="shared" si="7"/>
        <v>3</v>
      </c>
    </row>
    <row r="83" spans="1:7" s="51" customFormat="1" ht="9.9499999999999993" customHeight="1" thickBot="1" x14ac:dyDescent="0.3">
      <c r="A83" s="55"/>
      <c r="B83" s="56"/>
      <c r="C83" s="50"/>
      <c r="D83" s="50"/>
      <c r="E83" s="50"/>
      <c r="F83" s="50"/>
      <c r="G83" s="50"/>
    </row>
    <row r="84" spans="1:7" ht="15.95" customHeight="1" thickBot="1" x14ac:dyDescent="0.3">
      <c r="A84" s="81">
        <f t="shared" ref="A84" si="8">SUM(C84:G84)</f>
        <v>0</v>
      </c>
      <c r="B84" s="57" t="s">
        <v>77</v>
      </c>
      <c r="C84" s="58">
        <f>COUNTIF(C6:C52,"E")</f>
        <v>0</v>
      </c>
      <c r="D84" s="58">
        <f>COUNTIF(D6:D52,"E")</f>
        <v>0</v>
      </c>
      <c r="E84" s="58">
        <f>COUNTIF(E6:E52,"E")</f>
        <v>0</v>
      </c>
      <c r="F84" s="58">
        <f>COUNTIF(F6:F52,"E")</f>
        <v>0</v>
      </c>
      <c r="G84" s="59">
        <f>COUNTIF(G6:G52,"E")</f>
        <v>0</v>
      </c>
    </row>
    <row r="85" spans="1:7" ht="9.9499999999999993" customHeight="1" thickBot="1" x14ac:dyDescent="0.3">
      <c r="A85" s="46"/>
    </row>
    <row r="86" spans="1:7" ht="24.95" customHeight="1" thickBot="1" x14ac:dyDescent="0.3">
      <c r="A86" s="81">
        <f>SUM(C86:G86)</f>
        <v>145</v>
      </c>
      <c r="B86" s="76" t="s">
        <v>100</v>
      </c>
      <c r="C86" s="72">
        <f>SUM(C58:C81)</f>
        <v>0</v>
      </c>
      <c r="D86" s="72">
        <f t="shared" ref="D86:G86" si="9">SUM(D58:D81)</f>
        <v>39</v>
      </c>
      <c r="E86" s="72">
        <f t="shared" si="9"/>
        <v>40</v>
      </c>
      <c r="F86" s="72">
        <f t="shared" si="9"/>
        <v>40</v>
      </c>
      <c r="G86" s="72">
        <f t="shared" si="9"/>
        <v>26</v>
      </c>
    </row>
    <row r="87" spans="1:7" ht="20.100000000000001" customHeight="1" thickBot="1" x14ac:dyDescent="0.3">
      <c r="A87" s="66">
        <f t="shared" ref="A87:A88" si="10">SUM(C87:G87)</f>
        <v>138</v>
      </c>
      <c r="B87" s="60" t="s">
        <v>91</v>
      </c>
      <c r="C87" s="68">
        <v>0</v>
      </c>
      <c r="D87" s="69">
        <v>39</v>
      </c>
      <c r="E87" s="69">
        <v>39</v>
      </c>
      <c r="F87" s="69">
        <v>37</v>
      </c>
      <c r="G87" s="69">
        <v>23</v>
      </c>
    </row>
    <row r="88" spans="1:7" ht="20.100000000000001" customHeight="1" thickBot="1" x14ac:dyDescent="0.3">
      <c r="A88" s="81">
        <f t="shared" si="10"/>
        <v>148</v>
      </c>
      <c r="B88" s="61" t="s">
        <v>90</v>
      </c>
      <c r="C88" s="70">
        <v>0</v>
      </c>
      <c r="D88" s="71">
        <v>41</v>
      </c>
      <c r="E88" s="71">
        <v>43</v>
      </c>
      <c r="F88" s="71">
        <v>42</v>
      </c>
      <c r="G88" s="71">
        <v>22</v>
      </c>
    </row>
    <row r="89" spans="1:7" ht="9.9499999999999993" customHeight="1" thickBot="1" x14ac:dyDescent="0.3">
      <c r="A89" s="46"/>
    </row>
    <row r="90" spans="1:7" ht="20.100000000000001" customHeight="1" thickBot="1" x14ac:dyDescent="0.3">
      <c r="A90" s="46"/>
      <c r="C90" s="109" t="s">
        <v>94</v>
      </c>
      <c r="D90" s="110"/>
      <c r="E90" s="111">
        <f ca="1">WEEKNUM(C57,21)+1</f>
        <v>21</v>
      </c>
      <c r="F90" s="112"/>
      <c r="G90" s="113"/>
    </row>
    <row r="91" spans="1:7" ht="20.100000000000001" customHeight="1" thickBot="1" x14ac:dyDescent="0.3">
      <c r="A91" s="81">
        <f>SUM(C91:G91)</f>
        <v>210</v>
      </c>
      <c r="B91" s="62" t="s">
        <v>101</v>
      </c>
      <c r="C91" s="63">
        <v>45</v>
      </c>
      <c r="D91" s="64">
        <v>45</v>
      </c>
      <c r="E91" s="65">
        <v>46</v>
      </c>
      <c r="F91" s="65">
        <v>46</v>
      </c>
      <c r="G91" s="65">
        <v>28</v>
      </c>
    </row>
    <row r="92" spans="1:7" ht="9.9499999999999993" customHeight="1" thickBot="1" x14ac:dyDescent="0.3">
      <c r="A92" s="46"/>
    </row>
    <row r="93" spans="1:7" ht="15.75" thickBot="1" x14ac:dyDescent="0.3">
      <c r="A93" s="46"/>
      <c r="C93" s="109" t="s">
        <v>94</v>
      </c>
      <c r="D93" s="110"/>
      <c r="E93" s="111">
        <f ca="1">WEEKNUM(C57,21)+2</f>
        <v>22</v>
      </c>
      <c r="F93" s="112"/>
      <c r="G93" s="113"/>
    </row>
    <row r="94" spans="1:7" ht="15.75" thickBot="1" x14ac:dyDescent="0.3">
      <c r="A94" s="81">
        <f>SUM(C94:G94)</f>
        <v>0</v>
      </c>
      <c r="B94" s="62" t="s">
        <v>102</v>
      </c>
      <c r="C94" s="63"/>
      <c r="D94" s="64"/>
      <c r="E94" s="65"/>
      <c r="F94" s="65"/>
      <c r="G94" s="65"/>
    </row>
    <row r="96" spans="1:7" x14ac:dyDescent="0.25">
      <c r="A96" s="123" t="s">
        <v>103</v>
      </c>
      <c r="B96" s="123"/>
      <c r="C96" s="123"/>
      <c r="D96" s="123"/>
      <c r="E96" s="123"/>
      <c r="F96" s="123"/>
      <c r="G96" s="123"/>
    </row>
  </sheetData>
  <mergeCells count="12">
    <mergeCell ref="A96:G96"/>
    <mergeCell ref="C2:G2"/>
    <mergeCell ref="C3:G3"/>
    <mergeCell ref="A6:A52"/>
    <mergeCell ref="C53:G53"/>
    <mergeCell ref="C54:G54"/>
    <mergeCell ref="C55:G55"/>
    <mergeCell ref="A56:A57"/>
    <mergeCell ref="C90:D90"/>
    <mergeCell ref="E90:G90"/>
    <mergeCell ref="C93:D93"/>
    <mergeCell ref="E93:G93"/>
  </mergeCells>
  <conditionalFormatting sqref="C56:G57 A3 B4:XFD5">
    <cfRule type="expression" dxfId="59" priority="6">
      <formula>(A3&lt;&gt;"")*(WEEKDAY(A3,2)&gt;5)</formula>
    </cfRule>
  </conditionalFormatting>
  <conditionalFormatting sqref="C6:G52">
    <cfRule type="cellIs" dxfId="58" priority="1" operator="equal">
      <formula>"E"</formula>
    </cfRule>
    <cfRule type="cellIs" dxfId="57" priority="2" operator="equal">
      <formula>"A"</formula>
    </cfRule>
    <cfRule type="expression" dxfId="56" priority="5">
      <formula>C6=""</formula>
    </cfRule>
  </conditionalFormatting>
  <conditionalFormatting sqref="C58:G65">
    <cfRule type="expression" dxfId="55" priority="4">
      <formula>C58=""</formula>
    </cfRule>
  </conditionalFormatting>
  <conditionalFormatting sqref="C4:G5 C56:G57">
    <cfRule type="expression" dxfId="54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topLeftCell="A64" zoomScaleNormal="100" workbookViewId="0">
      <selection activeCell="G78" sqref="G78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21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42513</v>
      </c>
      <c r="D4" s="19">
        <f ca="1">D5</f>
        <v>42514</v>
      </c>
      <c r="E4" s="19">
        <f ca="1">E5</f>
        <v>42515</v>
      </c>
      <c r="F4" s="19">
        <f t="shared" ref="F4:G4" ca="1" si="0">F5</f>
        <v>42516</v>
      </c>
      <c r="G4" s="20">
        <f t="shared" ca="1" si="0"/>
        <v>42517</v>
      </c>
    </row>
    <row r="5" spans="1:13" ht="15.75" thickBot="1" x14ac:dyDescent="0.3">
      <c r="A5" s="22"/>
      <c r="B5" s="23" t="s">
        <v>5</v>
      </c>
      <c r="C5" s="24">
        <f ca="1">7*C3+DATE(B2,1,3)-WEEKDAY(DATE(B2,1,3))-5</f>
        <v>42513</v>
      </c>
      <c r="D5" s="25">
        <f ca="1">C5+1</f>
        <v>42514</v>
      </c>
      <c r="E5" s="25">
        <f ca="1">D5+1</f>
        <v>42515</v>
      </c>
      <c r="F5" s="25">
        <f ca="1">E5+1</f>
        <v>42516</v>
      </c>
      <c r="G5" s="26">
        <f ca="1">F5+1</f>
        <v>42517</v>
      </c>
    </row>
    <row r="6" spans="1:13" ht="14.1" customHeight="1" x14ac:dyDescent="0.25">
      <c r="A6" s="121"/>
      <c r="B6" s="83" t="str">
        <f>BDD!A2</f>
        <v>AIT SAID A</v>
      </c>
      <c r="C6" s="28" t="s">
        <v>89</v>
      </c>
      <c r="D6" s="29" t="s">
        <v>89</v>
      </c>
      <c r="E6" s="29" t="s">
        <v>89</v>
      </c>
      <c r="F6" s="29" t="s">
        <v>89</v>
      </c>
      <c r="G6" s="30" t="s">
        <v>85</v>
      </c>
      <c r="I6" s="14" t="str">
        <f>IF(C6="P",INDEX(BDD!$A$2:$B$52,MATCH('21'!$B6,BDD!$A$2:$A$52,0),2),"")</f>
        <v>SANS PORC</v>
      </c>
      <c r="J6" s="14" t="str">
        <f>IF(D6="P",INDEX(BDD!$A$2:$B$52,MATCH('21'!$B6,BDD!$A$2:$A$52,0),2),"")</f>
        <v>SANS PORC</v>
      </c>
      <c r="K6" s="14" t="str">
        <f>IF(E6="P",INDEX(BDD!$A$2:$B$52,MATCH('21'!$B6,BDD!$A$2:$A$52,0),2),"")</f>
        <v>SANS PORC</v>
      </c>
      <c r="L6" s="14" t="str">
        <f>IF(F6="P",INDEX(BDD!$A$2:$B$52,MATCH('21'!$B6,BDD!$A$2:$A$52,0),2),"")</f>
        <v>SANS PORC</v>
      </c>
      <c r="M6" s="14" t="str">
        <f>IF(G6="P",INDEX(BDD!$A$2:$B$52,MATCH('21'!$B6,BDD!$A$2:$A$52,0),2),"")</f>
        <v/>
      </c>
    </row>
    <row r="7" spans="1:13" ht="14.1" customHeight="1" x14ac:dyDescent="0.25">
      <c r="A7" s="121"/>
      <c r="B7" s="84" t="str">
        <f>BDD!A3</f>
        <v>ALVES F</v>
      </c>
      <c r="C7" s="31" t="s">
        <v>89</v>
      </c>
      <c r="D7" s="32" t="s">
        <v>89</v>
      </c>
      <c r="E7" s="32" t="s">
        <v>89</v>
      </c>
      <c r="F7" s="32" t="s">
        <v>89</v>
      </c>
      <c r="G7" s="33" t="s">
        <v>89</v>
      </c>
      <c r="I7" s="14" t="str">
        <f>IF(C7="P",INDEX(BDD!$A$2:$B$52,MATCH('21'!$B7,BDD!$A$2:$A$52,0),2),"")</f>
        <v>NORMAL</v>
      </c>
      <c r="J7" s="14" t="str">
        <f>IF(D7="P",INDEX(BDD!$A$2:$B$52,MATCH('21'!$B7,BDD!$A$2:$A$52,0),2),"")</f>
        <v>NORMAL</v>
      </c>
      <c r="K7" s="14" t="str">
        <f>IF(E7="P",INDEX(BDD!$A$2:$B$52,MATCH('21'!$B7,BDD!$A$2:$A$52,0),2),"")</f>
        <v>NORMAL</v>
      </c>
      <c r="L7" s="14" t="str">
        <f>IF(F7="P",INDEX(BDD!$A$2:$B$52,MATCH('21'!$B7,BDD!$A$2:$A$52,0),2),"")</f>
        <v>NORMAL</v>
      </c>
      <c r="M7" s="14" t="str">
        <f>IF(G7="P",INDEX(BDD!$A$2:$B$52,MATCH('21'!$B7,BDD!$A$2:$A$52,0),2),"")</f>
        <v>NORMAL</v>
      </c>
    </row>
    <row r="8" spans="1:13" ht="14.1" customHeight="1" x14ac:dyDescent="0.25">
      <c r="A8" s="121"/>
      <c r="B8" s="83" t="str">
        <f>BDD!A4</f>
        <v>AUBASPEYRAS Y</v>
      </c>
      <c r="C8" s="31" t="s">
        <v>89</v>
      </c>
      <c r="D8" s="32" t="s">
        <v>89</v>
      </c>
      <c r="E8" s="32" t="s">
        <v>89</v>
      </c>
      <c r="F8" s="32" t="s">
        <v>89</v>
      </c>
      <c r="G8" s="33" t="s">
        <v>85</v>
      </c>
      <c r="I8" s="14" t="str">
        <f>IF(C8="P",INDEX(BDD!$A$2:$B$52,MATCH('21'!$B8,BDD!$A$2:$A$52,0),2),"")</f>
        <v>NORMAL</v>
      </c>
      <c r="J8" s="14" t="str">
        <f>IF(D8="P",INDEX(BDD!$A$2:$B$52,MATCH('21'!$B8,BDD!$A$2:$A$52,0),2),"")</f>
        <v>NORMAL</v>
      </c>
      <c r="K8" s="14" t="str">
        <f>IF(E8="P",INDEX(BDD!$A$2:$B$52,MATCH('21'!$B8,BDD!$A$2:$A$52,0),2),"")</f>
        <v>NORMAL</v>
      </c>
      <c r="L8" s="14" t="str">
        <f>IF(F8="P",INDEX(BDD!$A$2:$B$52,MATCH('21'!$B8,BDD!$A$2:$A$52,0),2),"")</f>
        <v>NORMAL</v>
      </c>
      <c r="M8" s="14" t="str">
        <f>IF(G8="P",INDEX(BDD!$A$2:$B$52,MATCH('21'!$B8,BDD!$A$2:$A$52,0),2),"")</f>
        <v/>
      </c>
    </row>
    <row r="9" spans="1:13" ht="14.1" customHeight="1" x14ac:dyDescent="0.25">
      <c r="A9" s="121"/>
      <c r="B9" s="84" t="str">
        <f>BDD!A5</f>
        <v>AUDY M</v>
      </c>
      <c r="C9" s="31" t="s">
        <v>89</v>
      </c>
      <c r="D9" s="32" t="s">
        <v>89</v>
      </c>
      <c r="E9" s="32" t="s">
        <v>89</v>
      </c>
      <c r="F9" s="32" t="s">
        <v>89</v>
      </c>
      <c r="G9" s="33" t="s">
        <v>89</v>
      </c>
      <c r="I9" s="14" t="str">
        <f>IF(C9="P",INDEX(BDD!$A$2:$B$52,MATCH('21'!$B9,BDD!$A$2:$A$52,0),2),"")</f>
        <v>NORMAL</v>
      </c>
      <c r="J9" s="14" t="str">
        <f>IF(D9="P",INDEX(BDD!$A$2:$B$52,MATCH('21'!$B9,BDD!$A$2:$A$52,0),2),"")</f>
        <v>NORMAL</v>
      </c>
      <c r="K9" s="14" t="str">
        <f>IF(E9="P",INDEX(BDD!$A$2:$B$52,MATCH('21'!$B9,BDD!$A$2:$A$52,0),2),"")</f>
        <v>NORMAL</v>
      </c>
      <c r="L9" s="14" t="str">
        <f>IF(F9="P",INDEX(BDD!$A$2:$B$52,MATCH('21'!$B9,BDD!$A$2:$A$52,0),2),"")</f>
        <v>NORMAL</v>
      </c>
      <c r="M9" s="14" t="str">
        <f>IF(G9="P",INDEX(BDD!$A$2:$B$52,MATCH('21'!$B9,BDD!$A$2:$A$52,0),2),"")</f>
        <v>NORMAL</v>
      </c>
    </row>
    <row r="10" spans="1:13" ht="14.1" customHeight="1" x14ac:dyDescent="0.25">
      <c r="A10" s="121"/>
      <c r="B10" s="83" t="str">
        <f>BDD!A6</f>
        <v>BRAUD J</v>
      </c>
      <c r="C10" s="78" t="s">
        <v>89</v>
      </c>
      <c r="D10" s="32" t="s">
        <v>89</v>
      </c>
      <c r="E10" s="32" t="s">
        <v>99</v>
      </c>
      <c r="F10" s="32" t="s">
        <v>89</v>
      </c>
      <c r="G10" s="79" t="s">
        <v>85</v>
      </c>
      <c r="I10" s="14" t="str">
        <f>IF(C10="P",INDEX(BDD!$A$2:$B$52,MATCH('21'!$B10,BDD!$A$2:$A$52,0),2),"")</f>
        <v>NORMAL</v>
      </c>
      <c r="J10" s="14" t="str">
        <f>IF(D10="P",INDEX(BDD!$A$2:$B$52,MATCH('21'!$B10,BDD!$A$2:$A$52,0),2),"")</f>
        <v>NORMAL</v>
      </c>
      <c r="K10" s="14" t="str">
        <f>IF(E10="P",INDEX(BDD!$A$2:$B$52,MATCH('21'!$B10,BDD!$A$2:$A$52,0),2),"")</f>
        <v/>
      </c>
      <c r="L10" s="14" t="str">
        <f>IF(F10="P",INDEX(BDD!$A$2:$B$52,MATCH('21'!$B10,BDD!$A$2:$A$52,0),2),"")</f>
        <v>NORMAL</v>
      </c>
      <c r="M10" s="14" t="str">
        <f>IF(G10="P",INDEX(BDD!$A$2:$B$52,MATCH('21'!$B10,BDD!$A$2:$A$52,0),2),"")</f>
        <v/>
      </c>
    </row>
    <row r="11" spans="1:13" ht="14.1" customHeight="1" x14ac:dyDescent="0.25">
      <c r="A11" s="121"/>
      <c r="B11" s="84" t="str">
        <f>BDD!A7</f>
        <v>BAZETOUX V</v>
      </c>
      <c r="C11" s="78" t="s">
        <v>89</v>
      </c>
      <c r="D11" s="32" t="s">
        <v>89</v>
      </c>
      <c r="E11" s="32" t="s">
        <v>89</v>
      </c>
      <c r="F11" s="32" t="s">
        <v>89</v>
      </c>
      <c r="G11" s="79" t="s">
        <v>89</v>
      </c>
      <c r="I11" s="14" t="str">
        <f>IF(C11="P",INDEX(BDD!$A$2:$B$52,MATCH('21'!$B11,BDD!$A$2:$A$52,0),2),"")</f>
        <v>NORMAL</v>
      </c>
      <c r="J11" s="14" t="str">
        <f>IF(D11="P",INDEX(BDD!$A$2:$B$52,MATCH('21'!$B11,BDD!$A$2:$A$52,0),2),"")</f>
        <v>NORMAL</v>
      </c>
      <c r="K11" s="14" t="str">
        <f>IF(E11="P",INDEX(BDD!$A$2:$B$52,MATCH('21'!$B11,BDD!$A$2:$A$52,0),2),"")</f>
        <v>NORMAL</v>
      </c>
      <c r="L11" s="14" t="str">
        <f>IF(F11="P",INDEX(BDD!$A$2:$B$52,MATCH('21'!$B11,BDD!$A$2:$A$52,0),2),"")</f>
        <v>NORMAL</v>
      </c>
      <c r="M11" s="14" t="str">
        <f>IF(G11="P",INDEX(BDD!$A$2:$B$52,MATCH('21'!$B11,BDD!$A$2:$A$52,0),2),"")</f>
        <v>NORMAL</v>
      </c>
    </row>
    <row r="12" spans="1:13" ht="14.1" customHeight="1" x14ac:dyDescent="0.25">
      <c r="A12" s="121"/>
      <c r="B12" s="83" t="str">
        <f>BDD!A8</f>
        <v>BOKALO E</v>
      </c>
      <c r="C12" s="78" t="s">
        <v>85</v>
      </c>
      <c r="D12" s="32" t="s">
        <v>85</v>
      </c>
      <c r="E12" s="32" t="s">
        <v>85</v>
      </c>
      <c r="F12" s="32" t="s">
        <v>85</v>
      </c>
      <c r="G12" s="80" t="s">
        <v>85</v>
      </c>
      <c r="I12" s="14" t="str">
        <f>IF(C12="P",INDEX(BDD!$A$2:$B$52,MATCH('21'!$B12,BDD!$A$2:$A$52,0),2),"")</f>
        <v/>
      </c>
      <c r="J12" s="14" t="str">
        <f>IF(D12="P",INDEX(BDD!$A$2:$B$52,MATCH('21'!$B12,BDD!$A$2:$A$52,0),2),"")</f>
        <v/>
      </c>
      <c r="K12" s="14" t="str">
        <f>IF(E12="P",INDEX(BDD!$A$2:$B$52,MATCH('21'!$B12,BDD!$A$2:$A$52,0),2),"")</f>
        <v/>
      </c>
      <c r="L12" s="14" t="str">
        <f>IF(F12="P",INDEX(BDD!$A$2:$B$52,MATCH('21'!$B12,BDD!$A$2:$A$52,0),2),"")</f>
        <v/>
      </c>
      <c r="M12" s="14" t="str">
        <f>IF(G12="P",INDEX(BDD!$A$2:$B$52,MATCH('21'!$B12,BDD!$A$2:$A$52,0),2),"")</f>
        <v/>
      </c>
    </row>
    <row r="13" spans="1:13" ht="14.1" customHeight="1" x14ac:dyDescent="0.25">
      <c r="A13" s="121"/>
      <c r="B13" s="84" t="str">
        <f>BDD!A9</f>
        <v>BRIOUAL Z</v>
      </c>
      <c r="C13" s="78" t="s">
        <v>89</v>
      </c>
      <c r="D13" s="32" t="s">
        <v>89</v>
      </c>
      <c r="E13" s="32" t="s">
        <v>89</v>
      </c>
      <c r="F13" s="32" t="s">
        <v>89</v>
      </c>
      <c r="G13" s="80" t="s">
        <v>89</v>
      </c>
      <c r="I13" s="14" t="str">
        <f>IF(C13="P",INDEX(BDD!$A$2:$B$52,MATCH('21'!$B13,BDD!$A$2:$A$52,0),2),"")</f>
        <v>HYPOCHOLESTEROMIANT SANS PORC</v>
      </c>
      <c r="J13" s="14" t="str">
        <f>IF(D13="P",INDEX(BDD!$A$2:$B$52,MATCH('21'!$B13,BDD!$A$2:$A$52,0),2),"")</f>
        <v>HYPOCHOLESTEROMIANT SANS PORC</v>
      </c>
      <c r="K13" s="14" t="str">
        <f>IF(E13="P",INDEX(BDD!$A$2:$B$52,MATCH('21'!$B13,BDD!$A$2:$A$52,0),2),"")</f>
        <v>HYPOCHOLESTEROMIANT SANS PORC</v>
      </c>
      <c r="L13" s="14" t="str">
        <f>IF(F13="P",INDEX(BDD!$A$2:$B$52,MATCH('21'!$B13,BDD!$A$2:$A$52,0),2),"")</f>
        <v>HYPOCHOLESTEROMIANT SANS PORC</v>
      </c>
      <c r="M13" s="14" t="str">
        <f>IF(G13="P",INDEX(BDD!$A$2:$B$52,MATCH('21'!$B13,BDD!$A$2:$A$52,0),2),"")</f>
        <v>HYPOCHOLESTEROMIANT SANS PORC</v>
      </c>
    </row>
    <row r="14" spans="1:13" ht="14.1" customHeight="1" x14ac:dyDescent="0.25">
      <c r="A14" s="121"/>
      <c r="B14" s="84" t="str">
        <f>BDD!A10</f>
        <v>CERISUELA S</v>
      </c>
      <c r="C14" s="78" t="s">
        <v>89</v>
      </c>
      <c r="D14" s="32" t="s">
        <v>89</v>
      </c>
      <c r="E14" s="32" t="s">
        <v>89</v>
      </c>
      <c r="F14" s="32" t="s">
        <v>89</v>
      </c>
      <c r="G14" s="79" t="s">
        <v>89</v>
      </c>
      <c r="I14" s="14" t="str">
        <f>IF(C14="P",INDEX(BDD!$A$2:$B$52,MATCH('21'!$B14,BDD!$A$2:$A$52,0),2),"")</f>
        <v>HYPOCALORIQUE</v>
      </c>
      <c r="J14" s="14" t="str">
        <f>IF(D14="P",INDEX(BDD!$A$2:$B$52,MATCH('21'!$B14,BDD!$A$2:$A$52,0),2),"")</f>
        <v>HYPOCALORIQUE</v>
      </c>
      <c r="K14" s="14" t="str">
        <f>IF(E14="P",INDEX(BDD!$A$2:$B$52,MATCH('21'!$B14,BDD!$A$2:$A$52,0),2),"")</f>
        <v>HYPOCALORIQUE</v>
      </c>
      <c r="L14" s="14" t="str">
        <f>IF(F14="P",INDEX(BDD!$A$2:$B$52,MATCH('21'!$B14,BDD!$A$2:$A$52,0),2),"")</f>
        <v>HYPOCALORIQUE</v>
      </c>
      <c r="M14" s="14" t="str">
        <f>IF(G14="P",INDEX(BDD!$A$2:$B$52,MATCH('21'!$B14,BDD!$A$2:$A$52,0),2),"")</f>
        <v>HYPOCALORIQUE</v>
      </c>
    </row>
    <row r="15" spans="1:13" ht="14.1" customHeight="1" x14ac:dyDescent="0.25">
      <c r="A15" s="121"/>
      <c r="B15" s="83" t="str">
        <f>BDD!A11</f>
        <v>CHANUT B</v>
      </c>
      <c r="C15" s="78" t="s">
        <v>89</v>
      </c>
      <c r="D15" s="32" t="s">
        <v>89</v>
      </c>
      <c r="E15" s="32" t="s">
        <v>89</v>
      </c>
      <c r="F15" s="32" t="s">
        <v>89</v>
      </c>
      <c r="G15" s="79" t="s">
        <v>85</v>
      </c>
      <c r="I15" s="14" t="str">
        <f>IF(C15="P",INDEX(BDD!$A$2:$B$52,MATCH('21'!$B15,BDD!$A$2:$A$52,0),2),"")</f>
        <v>HYPOCHOLESTEROMIANT</v>
      </c>
      <c r="J15" s="14" t="str">
        <f>IF(D15="P",INDEX(BDD!$A$2:$B$52,MATCH('21'!$B15,BDD!$A$2:$A$52,0),2),"")</f>
        <v>HYPOCHOLESTEROMIANT</v>
      </c>
      <c r="K15" s="14" t="str">
        <f>IF(E15="P",INDEX(BDD!$A$2:$B$52,MATCH('21'!$B15,BDD!$A$2:$A$52,0),2),"")</f>
        <v>HYPOCHOLESTEROMIANT</v>
      </c>
      <c r="L15" s="14" t="str">
        <f>IF(F15="P",INDEX(BDD!$A$2:$B$52,MATCH('21'!$B15,BDD!$A$2:$A$52,0),2),"")</f>
        <v>HYPOCHOLESTEROMIANT</v>
      </c>
      <c r="M15" s="14" t="str">
        <f>IF(G15="P",INDEX(BDD!$A$2:$B$52,MATCH('21'!$B15,BDD!$A$2:$A$52,0),2),"")</f>
        <v/>
      </c>
    </row>
    <row r="16" spans="1:13" ht="14.1" customHeight="1" x14ac:dyDescent="0.25">
      <c r="A16" s="121"/>
      <c r="B16" s="84" t="str">
        <f>BDD!A12</f>
        <v>CHATTI A</v>
      </c>
      <c r="C16" s="78" t="s">
        <v>89</v>
      </c>
      <c r="D16" s="32" t="s">
        <v>89</v>
      </c>
      <c r="E16" s="32" t="s">
        <v>89</v>
      </c>
      <c r="F16" s="32" t="s">
        <v>89</v>
      </c>
      <c r="G16" s="79" t="s">
        <v>89</v>
      </c>
      <c r="I16" s="14" t="str">
        <f>IF(C16="P",INDEX(BDD!$A$2:$B$52,MATCH('21'!$B16,BDD!$A$2:$A$52,0),2),"")</f>
        <v>SANS PORC</v>
      </c>
      <c r="J16" s="14" t="str">
        <f>IF(D16="P",INDEX(BDD!$A$2:$B$52,MATCH('21'!$B16,BDD!$A$2:$A$52,0),2),"")</f>
        <v>SANS PORC</v>
      </c>
      <c r="K16" s="14" t="str">
        <f>IF(E16="P",INDEX(BDD!$A$2:$B$52,MATCH('21'!$B16,BDD!$A$2:$A$52,0),2),"")</f>
        <v>SANS PORC</v>
      </c>
      <c r="L16" s="14" t="str">
        <f>IF(F16="P",INDEX(BDD!$A$2:$B$52,MATCH('21'!$B16,BDD!$A$2:$A$52,0),2),"")</f>
        <v>SANS PORC</v>
      </c>
      <c r="M16" s="14" t="str">
        <f>IF(G16="P",INDEX(BDD!$A$2:$B$52,MATCH('21'!$B16,BDD!$A$2:$A$52,0),2),"")</f>
        <v>SANS PORC</v>
      </c>
    </row>
    <row r="17" spans="1:13" ht="14.1" customHeight="1" x14ac:dyDescent="0.25">
      <c r="A17" s="121"/>
      <c r="B17" s="83" t="str">
        <f>BDD!A13</f>
        <v>DELZOR N</v>
      </c>
      <c r="C17" s="31" t="s">
        <v>89</v>
      </c>
      <c r="D17" s="32" t="s">
        <v>89</v>
      </c>
      <c r="E17" s="32" t="s">
        <v>89</v>
      </c>
      <c r="F17" s="32" t="s">
        <v>89</v>
      </c>
      <c r="G17" s="33" t="s">
        <v>85</v>
      </c>
      <c r="I17" s="14" t="str">
        <f>IF(C17="P",INDEX(BDD!$A$2:$B$52,MATCH('21'!$B17,BDD!$A$2:$A$52,0),2),"")</f>
        <v>HYPO URICEMIANT</v>
      </c>
      <c r="J17" s="14" t="str">
        <f>IF(D17="P",INDEX(BDD!$A$2:$B$52,MATCH('21'!$B17,BDD!$A$2:$A$52,0),2),"")</f>
        <v>HYPO URICEMIANT</v>
      </c>
      <c r="K17" s="14" t="str">
        <f>IF(E17="P",INDEX(BDD!$A$2:$B$52,MATCH('21'!$B17,BDD!$A$2:$A$52,0),2),"")</f>
        <v>HYPO URICEMIANT</v>
      </c>
      <c r="L17" s="14" t="str">
        <f>IF(F17="P",INDEX(BDD!$A$2:$B$52,MATCH('21'!$B17,BDD!$A$2:$A$52,0),2),"")</f>
        <v>HYPO URICEMIANT</v>
      </c>
      <c r="M17" s="14" t="str">
        <f>IF(G17="P",INDEX(BDD!$A$2:$B$52,MATCH('21'!$B17,BDD!$A$2:$A$52,0),2),"")</f>
        <v/>
      </c>
    </row>
    <row r="18" spans="1:13" ht="14.1" customHeight="1" x14ac:dyDescent="0.25">
      <c r="A18" s="121"/>
      <c r="B18" s="83" t="str">
        <f>BDD!A14</f>
        <v xml:space="preserve">DEMICHEL A </v>
      </c>
      <c r="C18" s="31" t="s">
        <v>89</v>
      </c>
      <c r="D18" s="32" t="s">
        <v>89</v>
      </c>
      <c r="E18" s="32" t="s">
        <v>89</v>
      </c>
      <c r="F18" s="32" t="s">
        <v>89</v>
      </c>
      <c r="G18" s="33" t="s">
        <v>85</v>
      </c>
      <c r="I18" s="14" t="str">
        <f>IF(C18="P",INDEX(BDD!$A$2:$B$52,MATCH('21'!$B18,BDD!$A$2:$A$52,0),2),"")</f>
        <v>NORMAL</v>
      </c>
      <c r="J18" s="14" t="str">
        <f>IF(D18="P",INDEX(BDD!$A$2:$B$52,MATCH('21'!$B18,BDD!$A$2:$A$52,0),2),"")</f>
        <v>NORMAL</v>
      </c>
      <c r="K18" s="14" t="str">
        <f>IF(E18="P",INDEX(BDD!$A$2:$B$52,MATCH('21'!$B18,BDD!$A$2:$A$52,0),2),"")</f>
        <v>NORMAL</v>
      </c>
      <c r="L18" s="14" t="str">
        <f>IF(F18="P",INDEX(BDD!$A$2:$B$52,MATCH('21'!$B18,BDD!$A$2:$A$52,0),2),"")</f>
        <v>NORMAL</v>
      </c>
      <c r="M18" s="14" t="str">
        <f>IF(G18="P",INDEX(BDD!$A$2:$B$52,MATCH('21'!$B18,BDD!$A$2:$A$52,0),2),"")</f>
        <v/>
      </c>
    </row>
    <row r="19" spans="1:13" ht="14.1" customHeight="1" x14ac:dyDescent="0.25">
      <c r="A19" s="121"/>
      <c r="B19" s="83" t="str">
        <f>BDD!A15</f>
        <v>DENIS P</v>
      </c>
      <c r="C19" s="31" t="s">
        <v>89</v>
      </c>
      <c r="D19" s="32" t="s">
        <v>89</v>
      </c>
      <c r="E19" s="32" t="s">
        <v>89</v>
      </c>
      <c r="F19" s="32" t="s">
        <v>89</v>
      </c>
      <c r="G19" s="33" t="s">
        <v>85</v>
      </c>
      <c r="I19" s="14" t="str">
        <f>IF(C19="P",INDEX(BDD!$A$2:$B$52,MATCH('21'!$B19,BDD!$A$2:$A$52,0),2),"")</f>
        <v>NORMAL</v>
      </c>
      <c r="J19" s="14" t="str">
        <f>IF(D19="P",INDEX(BDD!$A$2:$B$52,MATCH('21'!$B19,BDD!$A$2:$A$52,0),2),"")</f>
        <v>NORMAL</v>
      </c>
      <c r="K19" s="14" t="str">
        <f>IF(E19="P",INDEX(BDD!$A$2:$B$52,MATCH('21'!$B19,BDD!$A$2:$A$52,0),2),"")</f>
        <v>NORMAL</v>
      </c>
      <c r="L19" s="14" t="str">
        <f>IF(F19="P",INDEX(BDD!$A$2:$B$52,MATCH('21'!$B19,BDD!$A$2:$A$52,0),2),"")</f>
        <v>NORMAL</v>
      </c>
      <c r="M19" s="14" t="str">
        <f>IF(G19="P",INDEX(BDD!$A$2:$B$52,MATCH('21'!$B19,BDD!$A$2:$A$52,0),2),"")</f>
        <v/>
      </c>
    </row>
    <row r="20" spans="1:13" ht="14.1" customHeight="1" x14ac:dyDescent="0.25">
      <c r="A20" s="121"/>
      <c r="B20" s="83" t="e">
        <f>BDD!#REF!</f>
        <v>#REF!</v>
      </c>
      <c r="C20" s="31" t="s">
        <v>89</v>
      </c>
      <c r="D20" s="32" t="s">
        <v>89</v>
      </c>
      <c r="E20" s="32" t="s">
        <v>99</v>
      </c>
      <c r="F20" s="32" t="s">
        <v>89</v>
      </c>
      <c r="G20" s="33" t="s">
        <v>89</v>
      </c>
      <c r="I20" s="14" t="e">
        <f>IF(C20="P",INDEX(BDD!$A$2:$B$52,MATCH('21'!$B20,BDD!$A$2:$A$52,0),2),"")</f>
        <v>#REF!</v>
      </c>
      <c r="J20" s="14" t="e">
        <f>IF(D20="P",INDEX(BDD!$A$2:$B$52,MATCH('21'!$B20,BDD!$A$2:$A$52,0),2),"")</f>
        <v>#REF!</v>
      </c>
      <c r="K20" s="14" t="str">
        <f>IF(E20="P",INDEX(BDD!$A$2:$B$52,MATCH('21'!$B20,BDD!$A$2:$A$52,0),2),"")</f>
        <v/>
      </c>
      <c r="L20" s="14" t="e">
        <f>IF(F20="P",INDEX(BDD!$A$2:$B$52,MATCH('21'!$B20,BDD!$A$2:$A$52,0),2),"")</f>
        <v>#REF!</v>
      </c>
      <c r="M20" s="14" t="e">
        <f>IF(G20="P",INDEX(BDD!$A$2:$B$52,MATCH('21'!$B20,BDD!$A$2:$A$52,0),2),"")</f>
        <v>#REF!</v>
      </c>
    </row>
    <row r="21" spans="1:13" ht="14.1" customHeight="1" x14ac:dyDescent="0.25">
      <c r="A21" s="121"/>
      <c r="B21" s="84" t="str">
        <f>BDD!A16</f>
        <v>GAUTHIER JF</v>
      </c>
      <c r="C21" s="31" t="s">
        <v>89</v>
      </c>
      <c r="D21" s="32" t="s">
        <v>89</v>
      </c>
      <c r="E21" s="32" t="s">
        <v>89</v>
      </c>
      <c r="F21" s="32" t="s">
        <v>89</v>
      </c>
      <c r="G21" s="33" t="s">
        <v>89</v>
      </c>
      <c r="I21" s="14" t="str">
        <f>IF(C21="P",INDEX(BDD!$A$2:$B$52,MATCH('21'!$B21,BDD!$A$2:$A$52,0),2),"")</f>
        <v>NORMAL</v>
      </c>
      <c r="J21" s="14" t="str">
        <f>IF(D21="P",INDEX(BDD!$A$2:$B$52,MATCH('21'!$B21,BDD!$A$2:$A$52,0),2),"")</f>
        <v>NORMAL</v>
      </c>
      <c r="K21" s="14" t="str">
        <f>IF(E21="P",INDEX(BDD!$A$2:$B$52,MATCH('21'!$B21,BDD!$A$2:$A$52,0),2),"")</f>
        <v>NORMAL</v>
      </c>
      <c r="L21" s="14" t="str">
        <f>IF(F21="P",INDEX(BDD!$A$2:$B$52,MATCH('21'!$B21,BDD!$A$2:$A$52,0),2),"")</f>
        <v>NORMAL</v>
      </c>
      <c r="M21" s="14" t="str">
        <f>IF(G21="P",INDEX(BDD!$A$2:$B$52,MATCH('21'!$B21,BDD!$A$2:$A$52,0),2),"")</f>
        <v>NORMAL</v>
      </c>
    </row>
    <row r="22" spans="1:13" ht="14.1" customHeight="1" x14ac:dyDescent="0.25">
      <c r="A22" s="121"/>
      <c r="B22" s="84" t="str">
        <f>BDD!A17</f>
        <v>GAUTIER Y</v>
      </c>
      <c r="C22" s="31" t="s">
        <v>89</v>
      </c>
      <c r="D22" s="32" t="s">
        <v>89</v>
      </c>
      <c r="E22" s="32" t="s">
        <v>89</v>
      </c>
      <c r="F22" s="32" t="s">
        <v>89</v>
      </c>
      <c r="G22" s="33" t="s">
        <v>89</v>
      </c>
      <c r="I22" s="14" t="str">
        <f>IF(C22="P",INDEX(BDD!$A$2:$B$52,MATCH('21'!$B22,BDD!$A$2:$A$52,0),2),"")</f>
        <v>NORMAL</v>
      </c>
      <c r="J22" s="14" t="str">
        <f>IF(D22="P",INDEX(BDD!$A$2:$B$52,MATCH('21'!$B22,BDD!$A$2:$A$52,0),2),"")</f>
        <v>NORMAL</v>
      </c>
      <c r="K22" s="14" t="str">
        <f>IF(E22="P",INDEX(BDD!$A$2:$B$52,MATCH('21'!$B22,BDD!$A$2:$A$52,0),2),"")</f>
        <v>NORMAL</v>
      </c>
      <c r="L22" s="14" t="str">
        <f>IF(F22="P",INDEX(BDD!$A$2:$B$52,MATCH('21'!$B22,BDD!$A$2:$A$52,0),2),"")</f>
        <v>NORMAL</v>
      </c>
      <c r="M22" s="14" t="str">
        <f>IF(G22="P",INDEX(BDD!$A$2:$B$52,MATCH('21'!$B22,BDD!$A$2:$A$52,0),2),"")</f>
        <v>NORMAL</v>
      </c>
    </row>
    <row r="23" spans="1:13" ht="14.1" customHeight="1" x14ac:dyDescent="0.25">
      <c r="A23" s="121"/>
      <c r="B23" s="83" t="str">
        <f>BDD!A18</f>
        <v>GOURDON F</v>
      </c>
      <c r="C23" s="31" t="s">
        <v>89</v>
      </c>
      <c r="D23" s="32" t="s">
        <v>89</v>
      </c>
      <c r="E23" s="32" t="s">
        <v>89</v>
      </c>
      <c r="F23" s="32" t="s">
        <v>89</v>
      </c>
      <c r="G23" s="33" t="s">
        <v>85</v>
      </c>
      <c r="I23" s="14" t="str">
        <f>IF(C23="P",INDEX(BDD!$A$2:$B$52,MATCH('21'!$B23,BDD!$A$2:$A$52,0),2),"")</f>
        <v>NORMAL</v>
      </c>
      <c r="J23" s="14" t="str">
        <f>IF(D23="P",INDEX(BDD!$A$2:$B$52,MATCH('21'!$B23,BDD!$A$2:$A$52,0),2),"")</f>
        <v>NORMAL</v>
      </c>
      <c r="K23" s="14" t="str">
        <f>IF(E23="P",INDEX(BDD!$A$2:$B$52,MATCH('21'!$B23,BDD!$A$2:$A$52,0),2),"")</f>
        <v>NORMAL</v>
      </c>
      <c r="L23" s="14" t="str">
        <f>IF(F23="P",INDEX(BDD!$A$2:$B$52,MATCH('21'!$B23,BDD!$A$2:$A$52,0),2),"")</f>
        <v>NORMAL</v>
      </c>
      <c r="M23" s="14" t="str">
        <f>IF(G23="P",INDEX(BDD!$A$2:$B$52,MATCH('21'!$B23,BDD!$A$2:$A$52,0),2),"")</f>
        <v/>
      </c>
    </row>
    <row r="24" spans="1:13" ht="14.1" customHeight="1" x14ac:dyDescent="0.25">
      <c r="A24" s="121"/>
      <c r="B24" s="83" t="str">
        <f>BDD!A19</f>
        <v>GORDOGA K</v>
      </c>
      <c r="C24" s="31" t="s">
        <v>89</v>
      </c>
      <c r="D24" s="32" t="s">
        <v>89</v>
      </c>
      <c r="E24" s="32" t="s">
        <v>89</v>
      </c>
      <c r="F24" s="32" t="s">
        <v>89</v>
      </c>
      <c r="G24" s="33" t="s">
        <v>85</v>
      </c>
      <c r="I24" s="14" t="str">
        <f>IF(C24="P",INDEX(BDD!$A$2:$B$52,MATCH('21'!$B24,BDD!$A$2:$A$52,0),2),"")</f>
        <v>SANS PORC</v>
      </c>
      <c r="J24" s="14" t="str">
        <f>IF(D24="P",INDEX(BDD!$A$2:$B$52,MATCH('21'!$B24,BDD!$A$2:$A$52,0),2),"")</f>
        <v>SANS PORC</v>
      </c>
      <c r="K24" s="14" t="str">
        <f>IF(E24="P",INDEX(BDD!$A$2:$B$52,MATCH('21'!$B24,BDD!$A$2:$A$52,0),2),"")</f>
        <v>SANS PORC</v>
      </c>
      <c r="L24" s="14" t="str">
        <f>IF(F24="P",INDEX(BDD!$A$2:$B$52,MATCH('21'!$B24,BDD!$A$2:$A$52,0),2),"")</f>
        <v>SANS PORC</v>
      </c>
      <c r="M24" s="14" t="str">
        <f>IF(G24="P",INDEX(BDD!$A$2:$B$52,MATCH('21'!$B24,BDD!$A$2:$A$52,0),2),"")</f>
        <v/>
      </c>
    </row>
    <row r="25" spans="1:13" ht="14.1" customHeight="1" x14ac:dyDescent="0.25">
      <c r="A25" s="121"/>
      <c r="B25" s="84" t="str">
        <f>BDD!A20</f>
        <v>GRAVIERE JP</v>
      </c>
      <c r="C25" s="31" t="s">
        <v>89</v>
      </c>
      <c r="D25" s="32" t="s">
        <v>89</v>
      </c>
      <c r="E25" s="32" t="s">
        <v>89</v>
      </c>
      <c r="F25" s="32" t="s">
        <v>89</v>
      </c>
      <c r="G25" s="33" t="s">
        <v>89</v>
      </c>
      <c r="I25" s="14" t="str">
        <f>IF(C25="P",INDEX(BDD!$A$2:$B$52,MATCH('21'!$B25,BDD!$A$2:$A$52,0),2),"")</f>
        <v>NORMAL</v>
      </c>
      <c r="J25" s="14" t="str">
        <f>IF(D25="P",INDEX(BDD!$A$2:$B$52,MATCH('21'!$B25,BDD!$A$2:$A$52,0),2),"")</f>
        <v>NORMAL</v>
      </c>
      <c r="K25" s="14" t="str">
        <f>IF(E25="P",INDEX(BDD!$A$2:$B$52,MATCH('21'!$B25,BDD!$A$2:$A$52,0),2),"")</f>
        <v>NORMAL</v>
      </c>
      <c r="L25" s="14" t="str">
        <f>IF(F25="P",INDEX(BDD!$A$2:$B$52,MATCH('21'!$B25,BDD!$A$2:$A$52,0),2),"")</f>
        <v>NORMAL</v>
      </c>
      <c r="M25" s="14" t="str">
        <f>IF(G25="P",INDEX(BDD!$A$2:$B$52,MATCH('21'!$B25,BDD!$A$2:$A$52,0),2),"")</f>
        <v>NORMAL</v>
      </c>
    </row>
    <row r="26" spans="1:13" ht="14.1" customHeight="1" x14ac:dyDescent="0.25">
      <c r="A26" s="121"/>
      <c r="B26" s="84" t="str">
        <f>BDD!A21</f>
        <v>JULLIOT Y</v>
      </c>
      <c r="C26" s="31" t="s">
        <v>89</v>
      </c>
      <c r="D26" s="32" t="s">
        <v>89</v>
      </c>
      <c r="E26" s="32" t="s">
        <v>99</v>
      </c>
      <c r="F26" s="32" t="s">
        <v>89</v>
      </c>
      <c r="G26" s="33" t="s">
        <v>89</v>
      </c>
      <c r="I26" s="14" t="str">
        <f>IF(C26="P",INDEX(BDD!$A$2:$B$52,MATCH('21'!$B26,BDD!$A$2:$A$52,0),2),"")</f>
        <v>NORMAL</v>
      </c>
      <c r="J26" s="14" t="str">
        <f>IF(D26="P",INDEX(BDD!$A$2:$B$52,MATCH('21'!$B26,BDD!$A$2:$A$52,0),2),"")</f>
        <v>NORMAL</v>
      </c>
      <c r="K26" s="14" t="str">
        <f>IF(E26="P",INDEX(BDD!$A$2:$B$52,MATCH('21'!$B26,BDD!$A$2:$A$52,0),2),"")</f>
        <v/>
      </c>
      <c r="L26" s="14" t="str">
        <f>IF(F26="P",INDEX(BDD!$A$2:$B$52,MATCH('21'!$B26,BDD!$A$2:$A$52,0),2),"")</f>
        <v>NORMAL</v>
      </c>
      <c r="M26" s="14" t="str">
        <f>IF(G26="P",INDEX(BDD!$A$2:$B$52,MATCH('21'!$B26,BDD!$A$2:$A$52,0),2),"")</f>
        <v>NORMAL</v>
      </c>
    </row>
    <row r="27" spans="1:13" ht="14.1" customHeight="1" x14ac:dyDescent="0.25">
      <c r="A27" s="121"/>
      <c r="B27" s="84" t="str">
        <f>BDD!A22</f>
        <v>LARBRE JM</v>
      </c>
      <c r="C27" s="31" t="s">
        <v>89</v>
      </c>
      <c r="D27" s="32" t="s">
        <v>89</v>
      </c>
      <c r="E27" s="32" t="s">
        <v>89</v>
      </c>
      <c r="F27" s="32" t="s">
        <v>89</v>
      </c>
      <c r="G27" s="33" t="s">
        <v>89</v>
      </c>
      <c r="I27" s="14" t="str">
        <f>IF(C27="P",INDEX(BDD!$A$2:$B$52,MATCH('21'!$B27,BDD!$A$2:$A$52,0),2),"")</f>
        <v>NORMAL</v>
      </c>
      <c r="J27" s="14" t="str">
        <f>IF(D27="P",INDEX(BDD!$A$2:$B$52,MATCH('21'!$B27,BDD!$A$2:$A$52,0),2),"")</f>
        <v>NORMAL</v>
      </c>
      <c r="K27" s="14" t="str">
        <f>IF(E27="P",INDEX(BDD!$A$2:$B$52,MATCH('21'!$B27,BDD!$A$2:$A$52,0),2),"")</f>
        <v>NORMAL</v>
      </c>
      <c r="L27" s="14" t="str">
        <f>IF(F27="P",INDEX(BDD!$A$2:$B$52,MATCH('21'!$B27,BDD!$A$2:$A$52,0),2),"")</f>
        <v>NORMAL</v>
      </c>
      <c r="M27" s="14" t="str">
        <f>IF(G27="P",INDEX(BDD!$A$2:$B$52,MATCH('21'!$B27,BDD!$A$2:$A$52,0),2),"")</f>
        <v>NORMAL</v>
      </c>
    </row>
    <row r="28" spans="1:13" ht="14.1" customHeight="1" x14ac:dyDescent="0.25">
      <c r="A28" s="121"/>
      <c r="B28" s="85" t="str">
        <f>BDD!A23</f>
        <v>LAPLACE F</v>
      </c>
      <c r="C28" s="31" t="s">
        <v>89</v>
      </c>
      <c r="D28" s="32" t="s">
        <v>89</v>
      </c>
      <c r="E28" s="32" t="s">
        <v>89</v>
      </c>
      <c r="F28" s="32" t="s">
        <v>89</v>
      </c>
      <c r="G28" s="33" t="s">
        <v>85</v>
      </c>
      <c r="I28" s="14" t="str">
        <f>IF(C28="P",INDEX(BDD!$A$2:$B$52,MATCH('21'!$B28,BDD!$A$2:$A$52,0),2),"")</f>
        <v>NORMAL</v>
      </c>
      <c r="J28" s="14" t="str">
        <f>IF(D28="P",INDEX(BDD!$A$2:$B$52,MATCH('21'!$B28,BDD!$A$2:$A$52,0),2),"")</f>
        <v>NORMAL</v>
      </c>
      <c r="K28" s="14" t="str">
        <f>IF(E28="P",INDEX(BDD!$A$2:$B$52,MATCH('21'!$B28,BDD!$A$2:$A$52,0),2),"")</f>
        <v>NORMAL</v>
      </c>
      <c r="L28" s="14" t="str">
        <f>IF(F28="P",INDEX(BDD!$A$2:$B$52,MATCH('21'!$B28,BDD!$A$2:$A$52,0),2),"")</f>
        <v>NORMAL</v>
      </c>
      <c r="M28" s="14" t="str">
        <f>IF(G28="P",INDEX(BDD!$A$2:$B$52,MATCH('21'!$B28,BDD!$A$2:$A$52,0),2),"")</f>
        <v/>
      </c>
    </row>
    <row r="29" spans="1:13" ht="14.1" customHeight="1" x14ac:dyDescent="0.25">
      <c r="A29" s="121"/>
      <c r="B29" s="86" t="str">
        <f>BDD!A24</f>
        <v>LARA C</v>
      </c>
      <c r="C29" s="31" t="s">
        <v>89</v>
      </c>
      <c r="D29" s="32" t="s">
        <v>89</v>
      </c>
      <c r="E29" s="32" t="s">
        <v>89</v>
      </c>
      <c r="F29" s="32" t="s">
        <v>89</v>
      </c>
      <c r="G29" s="33" t="s">
        <v>89</v>
      </c>
    </row>
    <row r="30" spans="1:13" ht="14.1" customHeight="1" x14ac:dyDescent="0.25">
      <c r="A30" s="121"/>
      <c r="B30" s="84" t="str">
        <f>BDD!A25</f>
        <v>LAURENT N</v>
      </c>
      <c r="C30" s="31" t="s">
        <v>89</v>
      </c>
      <c r="D30" s="32" t="s">
        <v>89</v>
      </c>
      <c r="E30" s="32" t="s">
        <v>89</v>
      </c>
      <c r="F30" s="32" t="s">
        <v>89</v>
      </c>
      <c r="G30" s="33" t="s">
        <v>89</v>
      </c>
      <c r="I30" s="14" t="str">
        <f>IF(C30="P",INDEX(BDD!$A$2:$B$52,MATCH('21'!$B30,BDD!$A$2:$A$52,0),2),"")</f>
        <v>NORMAL</v>
      </c>
      <c r="J30" s="14" t="str">
        <f>IF(D30="P",INDEX(BDD!$A$2:$B$52,MATCH('21'!$B30,BDD!$A$2:$A$52,0),2),"")</f>
        <v>NORMAL</v>
      </c>
      <c r="K30" s="14" t="str">
        <f>IF(E30="P",INDEX(BDD!$A$2:$B$52,MATCH('21'!$B30,BDD!$A$2:$A$52,0),2),"")</f>
        <v>NORMAL</v>
      </c>
      <c r="L30" s="14" t="str">
        <f>IF(F30="P",INDEX(BDD!$A$2:$B$52,MATCH('21'!$B30,BDD!$A$2:$A$52,0),2),"")</f>
        <v>NORMAL</v>
      </c>
      <c r="M30" s="14" t="str">
        <f>IF(G30="P",INDEX(BDD!$A$2:$B$52,MATCH('21'!$B30,BDD!$A$2:$A$52,0),2),"")</f>
        <v>NORMAL</v>
      </c>
    </row>
    <row r="31" spans="1:13" ht="14.1" customHeight="1" x14ac:dyDescent="0.25">
      <c r="A31" s="121"/>
      <c r="B31" s="83" t="str">
        <f>BDD!A26</f>
        <v>LEBON Y</v>
      </c>
      <c r="C31" s="31" t="s">
        <v>89</v>
      </c>
      <c r="D31" s="32" t="s">
        <v>89</v>
      </c>
      <c r="E31" s="32" t="s">
        <v>89</v>
      </c>
      <c r="F31" s="32" t="s">
        <v>89</v>
      </c>
      <c r="G31" s="33" t="s">
        <v>85</v>
      </c>
      <c r="I31" s="14" t="str">
        <f>IF(C31="P",INDEX(BDD!$A$2:$B$52,MATCH('21'!$B31,BDD!$A$2:$A$52,0),2),"")</f>
        <v>NORMAL</v>
      </c>
      <c r="J31" s="14" t="str">
        <f>IF(D31="P",INDEX(BDD!$A$2:$B$52,MATCH('21'!$B31,BDD!$A$2:$A$52,0),2),"")</f>
        <v>NORMAL</v>
      </c>
      <c r="K31" s="14" t="str">
        <f>IF(E31="P",INDEX(BDD!$A$2:$B$52,MATCH('21'!$B31,BDD!$A$2:$A$52,0),2),"")</f>
        <v>NORMAL</v>
      </c>
      <c r="L31" s="14" t="str">
        <f>IF(F31="P",INDEX(BDD!$A$2:$B$52,MATCH('21'!$B31,BDD!$A$2:$A$52,0),2),"")</f>
        <v>NORMAL</v>
      </c>
      <c r="M31" s="14" t="str">
        <f>IF(G31="P",INDEX(BDD!$A$2:$B$52,MATCH('21'!$B31,BDD!$A$2:$A$52,0),2),"")</f>
        <v/>
      </c>
    </row>
    <row r="32" spans="1:13" ht="14.1" customHeight="1" x14ac:dyDescent="0.25">
      <c r="A32" s="121"/>
      <c r="B32" s="83" t="str">
        <f>BDD!A27</f>
        <v>LECAM A</v>
      </c>
      <c r="C32" s="31" t="s">
        <v>89</v>
      </c>
      <c r="D32" s="32" t="s">
        <v>89</v>
      </c>
      <c r="E32" s="32" t="s">
        <v>89</v>
      </c>
      <c r="F32" s="32" t="s">
        <v>89</v>
      </c>
      <c r="G32" s="33" t="s">
        <v>85</v>
      </c>
      <c r="I32" s="14" t="str">
        <f>IF(C32="P",INDEX(BDD!$A$2:$B$52,MATCH('21'!$B32,BDD!$A$2:$A$52,0),2),"")</f>
        <v>NORMAL</v>
      </c>
      <c r="J32" s="14" t="str">
        <f>IF(D32="P",INDEX(BDD!$A$2:$B$52,MATCH('21'!$B32,BDD!$A$2:$A$52,0),2),"")</f>
        <v>NORMAL</v>
      </c>
      <c r="K32" s="14" t="str">
        <f>IF(E32="P",INDEX(BDD!$A$2:$B$52,MATCH('21'!$B32,BDD!$A$2:$A$52,0),2),"")</f>
        <v>NORMAL</v>
      </c>
      <c r="L32" s="14" t="str">
        <f>IF(F32="P",INDEX(BDD!$A$2:$B$52,MATCH('21'!$B32,BDD!$A$2:$A$52,0),2),"")</f>
        <v>NORMAL</v>
      </c>
      <c r="M32" s="14" t="str">
        <f>IF(G32="P",INDEX(BDD!$A$2:$B$52,MATCH('21'!$B32,BDD!$A$2:$A$52,0),2),"")</f>
        <v/>
      </c>
    </row>
    <row r="33" spans="1:13" ht="14.1" customHeight="1" x14ac:dyDescent="0.25">
      <c r="A33" s="121"/>
      <c r="B33" s="84" t="str">
        <f>BDD!A28</f>
        <v>LEHON JL</v>
      </c>
      <c r="C33" s="31" t="s">
        <v>89</v>
      </c>
      <c r="D33" s="32" t="s">
        <v>89</v>
      </c>
      <c r="E33" s="32" t="s">
        <v>89</v>
      </c>
      <c r="F33" s="32" t="s">
        <v>89</v>
      </c>
      <c r="G33" s="33" t="s">
        <v>89</v>
      </c>
      <c r="I33" s="14" t="str">
        <f>IF(C33="P",INDEX(BDD!$A$2:$B$52,MATCH('21'!$B33,BDD!$A$2:$A$52,0),2),"")</f>
        <v>NORMAL</v>
      </c>
      <c r="J33" s="14" t="str">
        <f>IF(D33="P",INDEX(BDD!$A$2:$B$52,MATCH('21'!$B33,BDD!$A$2:$A$52,0),2),"")</f>
        <v>NORMAL</v>
      </c>
      <c r="K33" s="14" t="str">
        <f>IF(E33="P",INDEX(BDD!$A$2:$B$52,MATCH('21'!$B33,BDD!$A$2:$A$52,0),2),"")</f>
        <v>NORMAL</v>
      </c>
      <c r="L33" s="14" t="str">
        <f>IF(F33="P",INDEX(BDD!$A$2:$B$52,MATCH('21'!$B33,BDD!$A$2:$A$52,0),2),"")</f>
        <v>NORMAL</v>
      </c>
      <c r="M33" s="14" t="str">
        <f>IF(G33="P",INDEX(BDD!$A$2:$B$52,MATCH('21'!$B33,BDD!$A$2:$A$52,0),2),"")</f>
        <v>NORMAL</v>
      </c>
    </row>
    <row r="34" spans="1:13" ht="14.1" customHeight="1" x14ac:dyDescent="0.25">
      <c r="A34" s="121"/>
      <c r="B34" s="83" t="str">
        <f>BDD!A29</f>
        <v>MALERGUE MC</v>
      </c>
      <c r="C34" s="31" t="s">
        <v>89</v>
      </c>
      <c r="D34" s="32" t="s">
        <v>89</v>
      </c>
      <c r="E34" s="32" t="s">
        <v>89</v>
      </c>
      <c r="F34" s="32" t="s">
        <v>89</v>
      </c>
      <c r="G34" s="33" t="s">
        <v>85</v>
      </c>
      <c r="I34" s="14" t="str">
        <f>IF(C34="P",INDEX(BDD!$A$2:$B$52,MATCH('21'!$B34,BDD!$A$2:$A$52,0),2),"")</f>
        <v>HYPOCALORIQUE</v>
      </c>
      <c r="J34" s="14" t="str">
        <f>IF(D34="P",INDEX(BDD!$A$2:$B$52,MATCH('21'!$B34,BDD!$A$2:$A$52,0),2),"")</f>
        <v>HYPOCALORIQUE</v>
      </c>
      <c r="K34" s="14" t="str">
        <f>IF(E34="P",INDEX(BDD!$A$2:$B$52,MATCH('21'!$B34,BDD!$A$2:$A$52,0),2),"")</f>
        <v>HYPOCALORIQUE</v>
      </c>
      <c r="L34" s="14" t="str">
        <f>IF(F34="P",INDEX(BDD!$A$2:$B$52,MATCH('21'!$B34,BDD!$A$2:$A$52,0),2),"")</f>
        <v>HYPOCALORIQUE</v>
      </c>
      <c r="M34" s="14" t="str">
        <f>IF(G34="P",INDEX(BDD!$A$2:$B$52,MATCH('21'!$B34,BDD!$A$2:$A$52,0),2),"")</f>
        <v/>
      </c>
    </row>
    <row r="35" spans="1:13" ht="14.1" customHeight="1" x14ac:dyDescent="0.25">
      <c r="A35" s="121"/>
      <c r="B35" s="84" t="str">
        <f>BDD!A30</f>
        <v>MASSIAS JM</v>
      </c>
      <c r="C35" s="31" t="s">
        <v>89</v>
      </c>
      <c r="D35" s="32" t="s">
        <v>89</v>
      </c>
      <c r="E35" s="32" t="s">
        <v>89</v>
      </c>
      <c r="F35" s="32" t="s">
        <v>89</v>
      </c>
      <c r="G35" s="33" t="s">
        <v>89</v>
      </c>
      <c r="I35" s="14" t="str">
        <f>IF(C35="P",INDEX(BDD!$A$2:$B$52,MATCH('21'!$B35,BDD!$A$2:$A$52,0),2),"")</f>
        <v>NORMAL</v>
      </c>
      <c r="J35" s="14" t="str">
        <f>IF(D35="P",INDEX(BDD!$A$2:$B$52,MATCH('21'!$B35,BDD!$A$2:$A$52,0),2),"")</f>
        <v>NORMAL</v>
      </c>
      <c r="K35" s="14" t="str">
        <f>IF(E35="P",INDEX(BDD!$A$2:$B$52,MATCH('21'!$B35,BDD!$A$2:$A$52,0),2),"")</f>
        <v>NORMAL</v>
      </c>
      <c r="L35" s="14" t="str">
        <f>IF(F35="P",INDEX(BDD!$A$2:$B$52,MATCH('21'!$B35,BDD!$A$2:$A$52,0),2),"")</f>
        <v>NORMAL</v>
      </c>
      <c r="M35" s="14" t="str">
        <f>IF(G35="P",INDEX(BDD!$A$2:$B$52,MATCH('21'!$B35,BDD!$A$2:$A$52,0),2),"")</f>
        <v>NORMAL</v>
      </c>
    </row>
    <row r="36" spans="1:13" ht="14.1" customHeight="1" x14ac:dyDescent="0.25">
      <c r="A36" s="121"/>
      <c r="B36" s="83" t="str">
        <f>BDD!A31</f>
        <v>MAURY E</v>
      </c>
      <c r="C36" s="31" t="s">
        <v>89</v>
      </c>
      <c r="D36" s="32" t="s">
        <v>89</v>
      </c>
      <c r="E36" s="32" t="s">
        <v>89</v>
      </c>
      <c r="F36" s="32" t="s">
        <v>85</v>
      </c>
      <c r="G36" s="33" t="s">
        <v>85</v>
      </c>
      <c r="I36" s="14" t="str">
        <f>IF(C36="P",INDEX(BDD!$A$2:$B$52,MATCH('21'!$B36,BDD!$A$2:$A$52,0),2),"")</f>
        <v>NORMAL</v>
      </c>
      <c r="J36" s="14" t="str">
        <f>IF(D36="P",INDEX(BDD!$A$2:$B$52,MATCH('21'!$B36,BDD!$A$2:$A$52,0),2),"")</f>
        <v>NORMAL</v>
      </c>
      <c r="K36" s="14" t="str">
        <f>IF(E36="P",INDEX(BDD!$A$2:$B$52,MATCH('21'!$B36,BDD!$A$2:$A$52,0),2),"")</f>
        <v>NORMAL</v>
      </c>
      <c r="L36" s="14" t="str">
        <f>IF(F36="P",INDEX(BDD!$A$2:$B$52,MATCH('21'!$B36,BDD!$A$2:$A$52,0),2),"")</f>
        <v/>
      </c>
      <c r="M36" s="14" t="str">
        <f>IF(G36="P",INDEX(BDD!$A$2:$B$52,MATCH('21'!$B36,BDD!$A$2:$A$52,0),2),"")</f>
        <v/>
      </c>
    </row>
    <row r="37" spans="1:13" ht="14.1" customHeight="1" x14ac:dyDescent="0.25">
      <c r="A37" s="121"/>
      <c r="B37" s="83" t="str">
        <f>BDD!A32</f>
        <v>MICHELOU S</v>
      </c>
      <c r="C37" s="31" t="s">
        <v>89</v>
      </c>
      <c r="D37" s="32" t="s">
        <v>89</v>
      </c>
      <c r="E37" s="32" t="s">
        <v>89</v>
      </c>
      <c r="F37" s="32" t="s">
        <v>89</v>
      </c>
      <c r="G37" s="33" t="s">
        <v>85</v>
      </c>
      <c r="I37" s="14" t="str">
        <f>IF(C37="P",INDEX(BDD!$A$2:$B$52,MATCH('21'!$B37,BDD!$A$2:$A$52,0),2),"")</f>
        <v>NORMAL</v>
      </c>
      <c r="J37" s="14" t="str">
        <f>IF(D37="P",INDEX(BDD!$A$2:$B$52,MATCH('21'!$B37,BDD!$A$2:$A$52,0),2),"")</f>
        <v>NORMAL</v>
      </c>
      <c r="K37" s="14" t="str">
        <f>IF(E37="P",INDEX(BDD!$A$2:$B$52,MATCH('21'!$B37,BDD!$A$2:$A$52,0),2),"")</f>
        <v>NORMAL</v>
      </c>
      <c r="L37" s="14" t="str">
        <f>IF(F37="P",INDEX(BDD!$A$2:$B$52,MATCH('21'!$B37,BDD!$A$2:$A$52,0),2),"")</f>
        <v>NORMAL</v>
      </c>
      <c r="M37" s="14" t="str">
        <f>IF(G37="P",INDEX(BDD!$A$2:$B$52,MATCH('21'!$B37,BDD!$A$2:$A$52,0),2),"")</f>
        <v/>
      </c>
    </row>
    <row r="38" spans="1:13" ht="14.1" customHeight="1" x14ac:dyDescent="0.25">
      <c r="A38" s="121"/>
      <c r="B38" s="83" t="str">
        <f>BDD!A33</f>
        <v>ORLIANGE O</v>
      </c>
      <c r="C38" s="31" t="s">
        <v>89</v>
      </c>
      <c r="D38" s="32" t="s">
        <v>89</v>
      </c>
      <c r="E38" s="32" t="s">
        <v>89</v>
      </c>
      <c r="F38" s="32" t="s">
        <v>89</v>
      </c>
      <c r="G38" s="33" t="s">
        <v>85</v>
      </c>
      <c r="I38" s="14" t="str">
        <f>IF(C38="P",INDEX(BDD!$A$2:$B$52,MATCH('21'!$B38,BDD!$A$2:$A$52,0),2),"")</f>
        <v>NORMAL</v>
      </c>
      <c r="J38" s="14" t="str">
        <f>IF(D38="P",INDEX(BDD!$A$2:$B$52,MATCH('21'!$B38,BDD!$A$2:$A$52,0),2),"")</f>
        <v>NORMAL</v>
      </c>
      <c r="K38" s="14" t="str">
        <f>IF(E38="P",INDEX(BDD!$A$2:$B$52,MATCH('21'!$B38,BDD!$A$2:$A$52,0),2),"")</f>
        <v>NORMAL</v>
      </c>
      <c r="L38" s="14" t="str">
        <f>IF(F38="P",INDEX(BDD!$A$2:$B$52,MATCH('21'!$B38,BDD!$A$2:$A$52,0),2),"")</f>
        <v>NORMAL</v>
      </c>
      <c r="M38" s="14" t="str">
        <f>IF(G38="P",INDEX(BDD!$A$2:$B$52,MATCH('21'!$B38,BDD!$A$2:$A$52,0),2),"")</f>
        <v/>
      </c>
    </row>
    <row r="39" spans="1:13" ht="14.1" customHeight="1" x14ac:dyDescent="0.25">
      <c r="A39" s="121"/>
      <c r="B39" s="84" t="str">
        <f>BDD!A34</f>
        <v>PELISSIER J</v>
      </c>
      <c r="C39" s="31" t="s">
        <v>89</v>
      </c>
      <c r="D39" s="32" t="s">
        <v>89</v>
      </c>
      <c r="E39" s="32" t="s">
        <v>89</v>
      </c>
      <c r="F39" s="32" t="s">
        <v>89</v>
      </c>
      <c r="G39" s="33" t="s">
        <v>89</v>
      </c>
      <c r="I39" s="14" t="str">
        <f>IF(C39="P",INDEX(BDD!$A$2:$B$52,MATCH('21'!$B39,BDD!$A$2:$A$52,0),2),"")</f>
        <v>NORMAL</v>
      </c>
      <c r="J39" s="14" t="str">
        <f>IF(D39="P",INDEX(BDD!$A$2:$B$52,MATCH('21'!$B39,BDD!$A$2:$A$52,0),2),"")</f>
        <v>NORMAL</v>
      </c>
      <c r="K39" s="14" t="str">
        <f>IF(E39="P",INDEX(BDD!$A$2:$B$52,MATCH('21'!$B39,BDD!$A$2:$A$52,0),2),"")</f>
        <v>NORMAL</v>
      </c>
      <c r="L39" s="14" t="str">
        <f>IF(F39="P",INDEX(BDD!$A$2:$B$52,MATCH('21'!$B39,BDD!$A$2:$A$52,0),2),"")</f>
        <v>NORMAL</v>
      </c>
      <c r="M39" s="14" t="str">
        <f>IF(G39="P",INDEX(BDD!$A$2:$B$52,MATCH('21'!$B39,BDD!$A$2:$A$52,0),2),"")</f>
        <v>NORMAL</v>
      </c>
    </row>
    <row r="40" spans="1:13" ht="14.1" customHeight="1" x14ac:dyDescent="0.25">
      <c r="A40" s="121"/>
      <c r="B40" s="83" t="str">
        <f>BDD!A35</f>
        <v>PHIALIP Ch</v>
      </c>
      <c r="C40" s="31" t="s">
        <v>89</v>
      </c>
      <c r="D40" s="32" t="s">
        <v>89</v>
      </c>
      <c r="E40" s="32" t="s">
        <v>89</v>
      </c>
      <c r="F40" s="32" t="s">
        <v>89</v>
      </c>
      <c r="G40" s="33" t="s">
        <v>89</v>
      </c>
      <c r="I40" s="14" t="str">
        <f>IF(C40="P",INDEX(BDD!$A$2:$B$52,MATCH('21'!$B40,BDD!$A$2:$A$52,0),2),"")</f>
        <v>NORMAL</v>
      </c>
      <c r="J40" s="14" t="str">
        <f>IF(D40="P",INDEX(BDD!$A$2:$B$52,MATCH('21'!$B40,BDD!$A$2:$A$52,0),2),"")</f>
        <v>NORMAL</v>
      </c>
      <c r="K40" s="14" t="str">
        <f>IF(E40="P",INDEX(BDD!$A$2:$B$52,MATCH('21'!$B40,BDD!$A$2:$A$52,0),2),"")</f>
        <v>NORMAL</v>
      </c>
      <c r="L40" s="14" t="str">
        <f>IF(F40="P",INDEX(BDD!$A$2:$B$52,MATCH('21'!$B40,BDD!$A$2:$A$52,0),2),"")</f>
        <v>NORMAL</v>
      </c>
      <c r="M40" s="14" t="str">
        <f>IF(G40="P",INDEX(BDD!$A$2:$B$52,MATCH('21'!$B40,BDD!$A$2:$A$52,0),2),"")</f>
        <v>NORMAL</v>
      </c>
    </row>
    <row r="41" spans="1:13" ht="14.1" customHeight="1" x14ac:dyDescent="0.25">
      <c r="A41" s="121"/>
      <c r="B41" s="83" t="str">
        <f>BDD!A36</f>
        <v>PIGORREAU M</v>
      </c>
      <c r="C41" s="31" t="s">
        <v>89</v>
      </c>
      <c r="D41" s="32" t="s">
        <v>89</v>
      </c>
      <c r="E41" s="32" t="s">
        <v>89</v>
      </c>
      <c r="F41" s="32" t="s">
        <v>89</v>
      </c>
      <c r="G41" s="33" t="s">
        <v>85</v>
      </c>
      <c r="I41" s="14" t="str">
        <f>IF(C41="P",INDEX(BDD!$A$2:$B$52,MATCH('21'!$B41,BDD!$A$2:$A$52,0),2),"")</f>
        <v>NORMAL</v>
      </c>
      <c r="J41" s="14" t="str">
        <f>IF(D41="P",INDEX(BDD!$A$2:$B$52,MATCH('21'!$B41,BDD!$A$2:$A$52,0),2),"")</f>
        <v>NORMAL</v>
      </c>
      <c r="K41" s="14" t="str">
        <f>IF(E41="P",INDEX(BDD!$A$2:$B$52,MATCH('21'!$B41,BDD!$A$2:$A$52,0),2),"")</f>
        <v>NORMAL</v>
      </c>
      <c r="L41" s="14" t="str">
        <f>IF(F41="P",INDEX(BDD!$A$2:$B$52,MATCH('21'!$B41,BDD!$A$2:$A$52,0),2),"")</f>
        <v>NORMAL</v>
      </c>
      <c r="M41" s="14" t="str">
        <f>IF(G41="P",INDEX(BDD!$A$2:$B$52,MATCH('21'!$B41,BDD!$A$2:$A$52,0),2),"")</f>
        <v/>
      </c>
    </row>
    <row r="42" spans="1:13" ht="14.1" customHeight="1" x14ac:dyDescent="0.25">
      <c r="A42" s="121"/>
      <c r="B42" s="83" t="str">
        <f>BDD!A37</f>
        <v>PONT D</v>
      </c>
      <c r="C42" s="31" t="s">
        <v>89</v>
      </c>
      <c r="D42" s="32" t="s">
        <v>89</v>
      </c>
      <c r="E42" s="32" t="s">
        <v>89</v>
      </c>
      <c r="F42" s="32" t="s">
        <v>89</v>
      </c>
      <c r="G42" s="33" t="s">
        <v>85</v>
      </c>
      <c r="I42" s="14" t="str">
        <f>IF(C42="P",INDEX(BDD!$A$2:$B$52,MATCH('21'!$B42,BDD!$A$2:$A$52,0),2),"")</f>
        <v>HYPOCHOLESTEROMIANT &amp; HYPOCALORIQUE</v>
      </c>
      <c r="J42" s="14" t="str">
        <f>IF(D42="P",INDEX(BDD!$A$2:$B$52,MATCH('21'!$B42,BDD!$A$2:$A$52,0),2),"")</f>
        <v>HYPOCHOLESTEROMIANT &amp; HYPOCALORIQUE</v>
      </c>
      <c r="K42" s="14" t="str">
        <f>IF(E42="P",INDEX(BDD!$A$2:$B$52,MATCH('21'!$B42,BDD!$A$2:$A$52,0),2),"")</f>
        <v>HYPOCHOLESTEROMIANT &amp; HYPOCALORIQUE</v>
      </c>
      <c r="L42" s="14" t="str">
        <f>IF(F42="P",INDEX(BDD!$A$2:$B$52,MATCH('21'!$B42,BDD!$A$2:$A$52,0),2),"")</f>
        <v>HYPOCHOLESTEROMIANT &amp; HYPOCALORIQUE</v>
      </c>
      <c r="M42" s="14" t="str">
        <f>IF(G42="P",INDEX(BDD!$A$2:$B$52,MATCH('21'!$B42,BDD!$A$2:$A$52,0),2),"")</f>
        <v/>
      </c>
    </row>
    <row r="43" spans="1:13" ht="14.1" customHeight="1" x14ac:dyDescent="0.25">
      <c r="A43" s="121"/>
      <c r="B43" s="84" t="str">
        <f>BDD!A38</f>
        <v>PORTE V</v>
      </c>
      <c r="C43" s="78" t="s">
        <v>89</v>
      </c>
      <c r="D43" s="32" t="s">
        <v>89</v>
      </c>
      <c r="E43" s="32" t="s">
        <v>89</v>
      </c>
      <c r="F43" s="32" t="s">
        <v>89</v>
      </c>
      <c r="G43" s="79" t="s">
        <v>89</v>
      </c>
      <c r="I43" s="14" t="str">
        <f>IF(C43="P",INDEX(BDD!$A$2:$B$52,MATCH('21'!$B43,BDD!$A$2:$A$52,0),2),"")</f>
        <v>NORMAL</v>
      </c>
      <c r="J43" s="14" t="str">
        <f>IF(D43="P",INDEX(BDD!$A$2:$B$52,MATCH('21'!$B43,BDD!$A$2:$A$52,0),2),"")</f>
        <v>NORMAL</v>
      </c>
      <c r="K43" s="14" t="str">
        <f>IF(E43="P",INDEX(BDD!$A$2:$B$52,MATCH('21'!$B43,BDD!$A$2:$A$52,0),2),"")</f>
        <v>NORMAL</v>
      </c>
      <c r="L43" s="14" t="str">
        <f>IF(F43="P",INDEX(BDD!$A$2:$B$52,MATCH('21'!$B43,BDD!$A$2:$A$52,0),2),"")</f>
        <v>NORMAL</v>
      </c>
      <c r="M43" s="14" t="str">
        <f>IF(G43="P",INDEX(BDD!$A$2:$B$52,MATCH('21'!$B43,BDD!$A$2:$A$52,0),2),"")</f>
        <v>NORMAL</v>
      </c>
    </row>
    <row r="44" spans="1:13" ht="14.1" customHeight="1" x14ac:dyDescent="0.25">
      <c r="A44" s="121"/>
      <c r="B44" s="83" t="str">
        <f>BDD!A39</f>
        <v>SERRE C</v>
      </c>
      <c r="C44" s="78" t="s">
        <v>89</v>
      </c>
      <c r="D44" s="32" t="s">
        <v>89</v>
      </c>
      <c r="E44" s="32" t="s">
        <v>89</v>
      </c>
      <c r="F44" s="32" t="s">
        <v>89</v>
      </c>
      <c r="G44" s="79" t="s">
        <v>85</v>
      </c>
      <c r="I44" s="14" t="str">
        <f>IF(C44="P",INDEX(BDD!$A$2:$B$52,MATCH('21'!$B44,BDD!$A$2:$A$52,0),2),"")</f>
        <v>HYPOCHOLESTEROMIANT &amp; HYPOCALORIQUE</v>
      </c>
      <c r="J44" s="14" t="str">
        <f>IF(D44="P",INDEX(BDD!$A$2:$B$52,MATCH('21'!$B44,BDD!$A$2:$A$52,0),2),"")</f>
        <v>HYPOCHOLESTEROMIANT &amp; HYPOCALORIQUE</v>
      </c>
      <c r="K44" s="14" t="str">
        <f>IF(E44="P",INDEX(BDD!$A$2:$B$52,MATCH('21'!$B44,BDD!$A$2:$A$52,0),2),"")</f>
        <v>HYPOCHOLESTEROMIANT &amp; HYPOCALORIQUE</v>
      </c>
      <c r="L44" s="14" t="str">
        <f>IF(F44="P",INDEX(BDD!$A$2:$B$52,MATCH('21'!$B44,BDD!$A$2:$A$52,0),2),"")</f>
        <v>HYPOCHOLESTEROMIANT &amp; HYPOCALORIQUE</v>
      </c>
      <c r="M44" s="14" t="str">
        <f>IF(G44="P",INDEX(BDD!$A$2:$B$52,MATCH('21'!$B44,BDD!$A$2:$A$52,0),2),"")</f>
        <v/>
      </c>
    </row>
    <row r="45" spans="1:13" ht="14.1" customHeight="1" x14ac:dyDescent="0.25">
      <c r="A45" s="121"/>
      <c r="B45" s="84" t="str">
        <f>BDD!A40</f>
        <v>SOLEILHAVOUP B</v>
      </c>
      <c r="C45" s="78" t="s">
        <v>85</v>
      </c>
      <c r="D45" s="32" t="s">
        <v>85</v>
      </c>
      <c r="E45" s="32" t="s">
        <v>85</v>
      </c>
      <c r="F45" s="32" t="s">
        <v>85</v>
      </c>
      <c r="G45" s="80" t="s">
        <v>85</v>
      </c>
      <c r="I45" s="14" t="str">
        <f>IF(C45="P",INDEX(BDD!$A$2:$B$52,MATCH('21'!$B45,BDD!$A$2:$A$52,0),2),"")</f>
        <v/>
      </c>
      <c r="J45" s="14" t="str">
        <f>IF(D45="P",INDEX(BDD!$A$2:$B$52,MATCH('21'!$B45,BDD!$A$2:$A$52,0),2),"")</f>
        <v/>
      </c>
      <c r="K45" s="14" t="str">
        <f>IF(E45="P",INDEX(BDD!$A$2:$B$52,MATCH('21'!$B45,BDD!$A$2:$A$52,0),2),"")</f>
        <v/>
      </c>
      <c r="L45" s="14" t="str">
        <f>IF(F45="P",INDEX(BDD!$A$2:$B$52,MATCH('21'!$B45,BDD!$A$2:$A$52,0),2),"")</f>
        <v/>
      </c>
      <c r="M45" s="14" t="str">
        <f>IF(G45="P",INDEX(BDD!$A$2:$B$52,MATCH('21'!$B45,BDD!$A$2:$A$52,0),2),"")</f>
        <v/>
      </c>
    </row>
    <row r="46" spans="1:13" ht="14.1" customHeight="1" x14ac:dyDescent="0.25">
      <c r="A46" s="121"/>
      <c r="B46" s="84" t="str">
        <f>BDD!A41</f>
        <v>SOURDEIX L</v>
      </c>
      <c r="C46" s="78" t="s">
        <v>89</v>
      </c>
      <c r="D46" s="32" t="s">
        <v>89</v>
      </c>
      <c r="E46" s="32" t="s">
        <v>99</v>
      </c>
      <c r="F46" s="32" t="s">
        <v>89</v>
      </c>
      <c r="G46" s="79" t="s">
        <v>89</v>
      </c>
      <c r="I46" s="14" t="str">
        <f>IF(C46="P",INDEX(BDD!$A$2:$B$52,MATCH('21'!$B46,BDD!$A$2:$A$52,0),2),"")</f>
        <v>NORMAL</v>
      </c>
      <c r="J46" s="14" t="str">
        <f>IF(D46="P",INDEX(BDD!$A$2:$B$52,MATCH('21'!$B46,BDD!$A$2:$A$52,0),2),"")</f>
        <v>NORMAL</v>
      </c>
      <c r="K46" s="14" t="str">
        <f>IF(E46="P",INDEX(BDD!$A$2:$B$52,MATCH('21'!$B46,BDD!$A$2:$A$52,0),2),"")</f>
        <v/>
      </c>
      <c r="L46" s="14" t="str">
        <f>IF(F46="P",INDEX(BDD!$A$2:$B$52,MATCH('21'!$B46,BDD!$A$2:$A$52,0),2),"")</f>
        <v>NORMAL</v>
      </c>
      <c r="M46" s="14" t="str">
        <f>IF(G46="P",INDEX(BDD!$A$2:$B$52,MATCH('21'!$B46,BDD!$A$2:$A$52,0),2),"")</f>
        <v>NORMAL</v>
      </c>
    </row>
    <row r="47" spans="1:13" ht="14.1" customHeight="1" x14ac:dyDescent="0.25">
      <c r="A47" s="121"/>
      <c r="B47" s="84" t="str">
        <f>BDD!A42</f>
        <v>TAYSSE S</v>
      </c>
      <c r="C47" s="31" t="s">
        <v>89</v>
      </c>
      <c r="D47" s="32" t="s">
        <v>89</v>
      </c>
      <c r="E47" s="32" t="s">
        <v>89</v>
      </c>
      <c r="F47" s="32" t="s">
        <v>89</v>
      </c>
      <c r="G47" s="33" t="s">
        <v>89</v>
      </c>
      <c r="I47" s="14" t="str">
        <f>IF(C47="P",INDEX(BDD!$A$2:$B$52,MATCH('21'!$B47,BDD!$A$2:$A$52,0),2),"")</f>
        <v>NORMAL</v>
      </c>
      <c r="J47" s="14" t="str">
        <f>IF(D47="P",INDEX(BDD!$A$2:$B$52,MATCH('21'!$B47,BDD!$A$2:$A$52,0),2),"")</f>
        <v>NORMAL</v>
      </c>
      <c r="K47" s="14" t="str">
        <f>IF(E47="P",INDEX(BDD!$A$2:$B$52,MATCH('21'!$B47,BDD!$A$2:$A$52,0),2),"")</f>
        <v>NORMAL</v>
      </c>
      <c r="L47" s="14" t="str">
        <f>IF(F47="P",INDEX(BDD!$A$2:$B$52,MATCH('21'!$B47,BDD!$A$2:$A$52,0),2),"")</f>
        <v>NORMAL</v>
      </c>
      <c r="M47" s="14" t="str">
        <f>IF(G47="P",INDEX(BDD!$A$2:$B$52,MATCH('21'!$B47,BDD!$A$2:$A$52,0),2),"")</f>
        <v>NORMAL</v>
      </c>
    </row>
    <row r="48" spans="1:13" ht="14.1" customHeight="1" x14ac:dyDescent="0.25">
      <c r="A48" s="121"/>
      <c r="B48" s="84" t="str">
        <f>BDD!A43</f>
        <v>TINDILIERE M</v>
      </c>
      <c r="C48" s="31" t="s">
        <v>89</v>
      </c>
      <c r="D48" s="32" t="s">
        <v>89</v>
      </c>
      <c r="E48" s="32" t="s">
        <v>89</v>
      </c>
      <c r="F48" s="32" t="s">
        <v>89</v>
      </c>
      <c r="G48" s="33" t="s">
        <v>89</v>
      </c>
      <c r="I48" s="14" t="str">
        <f>IF(C48="P",INDEX(BDD!$A$2:$B$52,MATCH('21'!$B48,BDD!$A$2:$A$52,0),2),"")</f>
        <v>NORMAL</v>
      </c>
      <c r="J48" s="14" t="str">
        <f>IF(D48="P",INDEX(BDD!$A$2:$B$52,MATCH('21'!$B48,BDD!$A$2:$A$52,0),2),"")</f>
        <v>NORMAL</v>
      </c>
      <c r="K48" s="14" t="str">
        <f>IF(E48="P",INDEX(BDD!$A$2:$B$52,MATCH('21'!$B48,BDD!$A$2:$A$52,0),2),"")</f>
        <v>NORMAL</v>
      </c>
      <c r="L48" s="14" t="str">
        <f>IF(F48="P",INDEX(BDD!$A$2:$B$52,MATCH('21'!$B48,BDD!$A$2:$A$52,0),2),"")</f>
        <v>NORMAL</v>
      </c>
      <c r="M48" s="14" t="str">
        <f>IF(G48="P",INDEX(BDD!$A$2:$B$52,MATCH('21'!$B48,BDD!$A$2:$A$52,0),2),"")</f>
        <v>NORMAL</v>
      </c>
    </row>
    <row r="49" spans="1:13" ht="14.1" customHeight="1" x14ac:dyDescent="0.25">
      <c r="A49" s="121"/>
      <c r="B49" s="84" t="str">
        <f>BDD!A44</f>
        <v>URSY A</v>
      </c>
      <c r="C49" s="31" t="s">
        <v>89</v>
      </c>
      <c r="D49" s="32" t="s">
        <v>89</v>
      </c>
      <c r="E49" s="32" t="s">
        <v>89</v>
      </c>
      <c r="F49" s="32" t="s">
        <v>89</v>
      </c>
      <c r="G49" s="33" t="s">
        <v>89</v>
      </c>
      <c r="I49" s="14" t="str">
        <f>IF(C49="P",INDEX(BDD!$A$2:$B$52,MATCH('21'!$B49,BDD!$A$2:$A$52,0),2),"")</f>
        <v>NORMAL</v>
      </c>
      <c r="J49" s="14" t="str">
        <f>IF(D49="P",INDEX(BDD!$A$2:$B$52,MATCH('21'!$B49,BDD!$A$2:$A$52,0),2),"")</f>
        <v>NORMAL</v>
      </c>
      <c r="K49" s="14" t="str">
        <f>IF(E49="P",INDEX(BDD!$A$2:$B$52,MATCH('21'!$B49,BDD!$A$2:$A$52,0),2),"")</f>
        <v>NORMAL</v>
      </c>
      <c r="L49" s="14" t="str">
        <f>IF(F49="P",INDEX(BDD!$A$2:$B$52,MATCH('21'!$B49,BDD!$A$2:$A$52,0),2),"")</f>
        <v>NORMAL</v>
      </c>
      <c r="M49" s="14" t="str">
        <f>IF(G49="P",INDEX(BDD!$A$2:$B$52,MATCH('21'!$B49,BDD!$A$2:$A$52,0),2),"")</f>
        <v>NORMAL</v>
      </c>
    </row>
    <row r="50" spans="1:13" ht="14.1" customHeight="1" x14ac:dyDescent="0.25">
      <c r="A50" s="121"/>
      <c r="B50" s="83" t="str">
        <f>BDD!A45</f>
        <v>VERGNY fr</v>
      </c>
      <c r="C50" s="31" t="s">
        <v>89</v>
      </c>
      <c r="D50" s="32" t="s">
        <v>89</v>
      </c>
      <c r="E50" s="32" t="s">
        <v>89</v>
      </c>
      <c r="F50" s="32" t="s">
        <v>89</v>
      </c>
      <c r="G50" s="33" t="s">
        <v>85</v>
      </c>
      <c r="I50" s="14" t="str">
        <f>IF(C50="P",INDEX(BDD!$A$2:$B$52,MATCH('21'!$B50,BDD!$A$2:$A$52,0),2),"")</f>
        <v>NORMAL</v>
      </c>
      <c r="J50" s="14" t="str">
        <f>IF(D50="P",INDEX(BDD!$A$2:$B$52,MATCH('21'!$B50,BDD!$A$2:$A$52,0),2),"")</f>
        <v>NORMAL</v>
      </c>
      <c r="K50" s="14" t="str">
        <f>IF(E50="P",INDEX(BDD!$A$2:$B$52,MATCH('21'!$B50,BDD!$A$2:$A$52,0),2),"")</f>
        <v>NORMAL</v>
      </c>
      <c r="L50" s="14" t="str">
        <f>IF(F50="P",INDEX(BDD!$A$2:$B$52,MATCH('21'!$B50,BDD!$A$2:$A$52,0),2),"")</f>
        <v>NORMAL</v>
      </c>
      <c r="M50" s="14" t="str">
        <f>IF(G50="P",INDEX(BDD!$A$2:$B$52,MATCH('21'!$B50,BDD!$A$2:$A$52,0),2),"")</f>
        <v/>
      </c>
    </row>
    <row r="51" spans="1:13" ht="14.1" customHeight="1" x14ac:dyDescent="0.25">
      <c r="A51" s="121"/>
      <c r="B51" s="27"/>
      <c r="C51" s="31"/>
      <c r="D51" s="32"/>
      <c r="E51" s="32"/>
      <c r="F51" s="32"/>
      <c r="G51" s="33"/>
      <c r="I51" s="14" t="str">
        <f>IF(C51="P",INDEX(BDD!$A$2:$B$52,MATCH('21'!$B51,BDD!$A$2:$A$52,0),2),"")</f>
        <v/>
      </c>
      <c r="J51" s="14" t="str">
        <f>IF(D51="P",INDEX(BDD!$A$2:$B$52,MATCH('21'!$B51,BDD!$A$2:$A$52,0),2),"")</f>
        <v/>
      </c>
      <c r="K51" s="14" t="str">
        <f>IF(E51="P",INDEX(BDD!$A$2:$B$52,MATCH('21'!$B51,BDD!$A$2:$A$52,0),2),"")</f>
        <v/>
      </c>
      <c r="L51" s="14" t="str">
        <f>IF(F51="P",INDEX(BDD!$A$2:$B$52,MATCH('21'!$B51,BDD!$A$2:$A$52,0),2),"")</f>
        <v/>
      </c>
      <c r="M51" s="14" t="str">
        <f>IF(G51="P",INDEX(BDD!$A$2:$B$52,MATCH('21'!$B51,BDD!$A$2:$A$52,0),2),"")</f>
        <v/>
      </c>
    </row>
    <row r="52" spans="1:13" ht="14.1" customHeight="1" thickBot="1" x14ac:dyDescent="0.3">
      <c r="A52" s="121"/>
      <c r="B52" s="34" t="str">
        <f>BDD!A47</f>
        <v>STAGIAIRE</v>
      </c>
      <c r="C52" s="35"/>
      <c r="D52" s="36"/>
      <c r="E52" s="36"/>
      <c r="F52" s="36"/>
      <c r="G52" s="37"/>
      <c r="I52" s="14" t="str">
        <f>IF(C52="P",INDEX(BDD!$A$2:$B$52,MATCH('21'!$B52,BDD!$A$2:$A$52,0),2),"")</f>
        <v/>
      </c>
      <c r="J52" s="14" t="str">
        <f>IF(D52="P",INDEX(BDD!$A$2:$B$52,MATCH('21'!$B52,BDD!$A$2:$A$52,0),2),"")</f>
        <v/>
      </c>
      <c r="K52" s="14" t="str">
        <f>IF(E52="P",INDEX(BDD!$A$2:$B$52,MATCH('21'!$B52,BDD!$A$2:$A$52,0),2),"")</f>
        <v/>
      </c>
      <c r="L52" s="14" t="str">
        <f>IF(F52="P",INDEX(BDD!$A$2:$B$52,MATCH('21'!$B52,BDD!$A$2:$A$52,0),2),"")</f>
        <v/>
      </c>
      <c r="M52" s="14" t="str">
        <f>IF(G52="P",INDEX(BDD!$A$2:$B$52,MATCH('21'!$B52,BDD!$A$2:$A$52,0),2),"")</f>
        <v/>
      </c>
    </row>
    <row r="53" spans="1:13" ht="15.75" thickBot="1" x14ac:dyDescent="0.3">
      <c r="A53" s="13"/>
      <c r="B53" s="38"/>
      <c r="C53" s="122"/>
      <c r="D53" s="122"/>
      <c r="E53" s="122"/>
      <c r="F53" s="122"/>
      <c r="G53" s="122"/>
    </row>
    <row r="54" spans="1:13" x14ac:dyDescent="0.25">
      <c r="A54" s="13"/>
      <c r="B54" s="13"/>
      <c r="C54" s="118" t="s">
        <v>74</v>
      </c>
      <c r="D54" s="119"/>
      <c r="E54" s="119"/>
      <c r="F54" s="119"/>
      <c r="G54" s="120"/>
    </row>
    <row r="55" spans="1:13" ht="15.75" thickBot="1" x14ac:dyDescent="0.3">
      <c r="A55" s="13"/>
      <c r="B55" s="13"/>
      <c r="C55" s="114" t="str">
        <f ca="1">MID(CELL("nomfichier",$A$1),FIND("]",CELL("nomfichier",$A$1))+1,50)</f>
        <v>21</v>
      </c>
      <c r="D55" s="115"/>
      <c r="E55" s="115"/>
      <c r="F55" s="115"/>
      <c r="G55" s="116"/>
    </row>
    <row r="56" spans="1:13" x14ac:dyDescent="0.25">
      <c r="A56" s="117" t="s">
        <v>95</v>
      </c>
      <c r="B56" s="13"/>
      <c r="C56" s="39">
        <f ca="1">C57</f>
        <v>42513</v>
      </c>
      <c r="D56" s="39">
        <f ca="1">D57</f>
        <v>42514</v>
      </c>
      <c r="E56" s="39">
        <f ca="1">E57</f>
        <v>42515</v>
      </c>
      <c r="F56" s="39">
        <f t="shared" ref="F56:G56" ca="1" si="1">F57</f>
        <v>42516</v>
      </c>
      <c r="G56" s="20">
        <f t="shared" ca="1" si="1"/>
        <v>42517</v>
      </c>
    </row>
    <row r="57" spans="1:13" ht="15.75" thickBot="1" x14ac:dyDescent="0.3">
      <c r="A57" s="117"/>
      <c r="B57" s="13"/>
      <c r="C57" s="40">
        <f ca="1">7*C55+DATE(B2,1,3)-WEEKDAY(DATE(B2,1,3))-5</f>
        <v>42513</v>
      </c>
      <c r="D57" s="40">
        <f ca="1">C57+1</f>
        <v>42514</v>
      </c>
      <c r="E57" s="40">
        <f ca="1">D57+1</f>
        <v>42515</v>
      </c>
      <c r="F57" s="40">
        <f ca="1">E57+1</f>
        <v>42516</v>
      </c>
      <c r="G57" s="41">
        <f ca="1">F57+1</f>
        <v>42517</v>
      </c>
    </row>
    <row r="58" spans="1:13" ht="24.95" customHeight="1" x14ac:dyDescent="0.25">
      <c r="A58" s="82">
        <f t="shared" ref="A58:A64" si="2">SUM(C58:G58)</f>
        <v>138</v>
      </c>
      <c r="B58" s="43" t="s">
        <v>6</v>
      </c>
      <c r="C58" s="29">
        <f t="shared" ref="C58:G65" si="3">IF(COUNTIF(I$6:I$52,$B58)&gt;0,COUNTIF(I$6:I$52,$B58),"")</f>
        <v>31</v>
      </c>
      <c r="D58" s="29">
        <f t="shared" ref="D58" si="4">IF(COUNTIF(J$6:J$52,$B58)&gt;0,COUNTIF(J$6:J$52,$B58),"")</f>
        <v>31</v>
      </c>
      <c r="E58" s="29">
        <f t="shared" ref="E58" si="5">IF(COUNTIF(K$6:K$52,$B58)&gt;0,COUNTIF(K$6:K$52,$B58),"")</f>
        <v>28</v>
      </c>
      <c r="F58" s="29">
        <f t="shared" ref="F58" si="6">IF(COUNTIF(L$6:L$52,$B58)&gt;0,COUNTIF(L$6:L$52,$B58),"")</f>
        <v>30</v>
      </c>
      <c r="G58" s="29">
        <f t="shared" ref="G58" si="7">IF(COUNTIF(M$6:M$52,$B58)&gt;0,COUNTIF(M$6:M$52,$B58),"")</f>
        <v>18</v>
      </c>
    </row>
    <row r="59" spans="1:13" ht="24.95" customHeight="1" x14ac:dyDescent="0.25">
      <c r="A59" s="82">
        <f t="shared" si="2"/>
        <v>4</v>
      </c>
      <c r="B59" s="44" t="s">
        <v>22</v>
      </c>
      <c r="C59" s="32">
        <f t="shared" si="3"/>
        <v>1</v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 t="str">
        <f t="shared" si="3"/>
        <v/>
      </c>
      <c r="I59" s="14">
        <f t="shared" ref="I59:I65" si="8">COUNTIF($I$6:$I$52,$B59)</f>
        <v>1</v>
      </c>
    </row>
    <row r="60" spans="1:13" ht="24.95" customHeight="1" x14ac:dyDescent="0.25">
      <c r="A60" s="82">
        <f t="shared" si="2"/>
        <v>5</v>
      </c>
      <c r="B60" s="44" t="s">
        <v>18</v>
      </c>
      <c r="C60" s="32">
        <f t="shared" si="3"/>
        <v>1</v>
      </c>
      <c r="D60" s="32">
        <f t="shared" si="3"/>
        <v>1</v>
      </c>
      <c r="E60" s="32">
        <f t="shared" si="3"/>
        <v>1</v>
      </c>
      <c r="F60" s="32">
        <f t="shared" si="3"/>
        <v>1</v>
      </c>
      <c r="G60" s="33">
        <f t="shared" si="3"/>
        <v>1</v>
      </c>
      <c r="I60" s="14">
        <f t="shared" si="8"/>
        <v>1</v>
      </c>
    </row>
    <row r="61" spans="1:13" ht="24.95" customHeight="1" x14ac:dyDescent="0.25">
      <c r="A61" s="82">
        <f t="shared" si="2"/>
        <v>8</v>
      </c>
      <c r="B61" s="44" t="s">
        <v>50</v>
      </c>
      <c r="C61" s="32">
        <f t="shared" si="3"/>
        <v>2</v>
      </c>
      <c r="D61" s="32">
        <f t="shared" si="3"/>
        <v>2</v>
      </c>
      <c r="E61" s="32">
        <f t="shared" si="3"/>
        <v>2</v>
      </c>
      <c r="F61" s="32">
        <f t="shared" si="3"/>
        <v>2</v>
      </c>
      <c r="G61" s="33" t="str">
        <f t="shared" si="3"/>
        <v/>
      </c>
      <c r="I61" s="14">
        <f t="shared" si="8"/>
        <v>2</v>
      </c>
    </row>
    <row r="62" spans="1:13" ht="24.95" customHeight="1" x14ac:dyDescent="0.25">
      <c r="A62" s="82">
        <f t="shared" si="2"/>
        <v>9</v>
      </c>
      <c r="B62" s="44" t="s">
        <v>20</v>
      </c>
      <c r="C62" s="32">
        <f t="shared" si="3"/>
        <v>2</v>
      </c>
      <c r="D62" s="32">
        <f t="shared" si="3"/>
        <v>2</v>
      </c>
      <c r="E62" s="32">
        <f t="shared" si="3"/>
        <v>2</v>
      </c>
      <c r="F62" s="32">
        <f t="shared" si="3"/>
        <v>2</v>
      </c>
      <c r="G62" s="33">
        <f t="shared" si="3"/>
        <v>1</v>
      </c>
      <c r="I62" s="14">
        <f t="shared" si="8"/>
        <v>2</v>
      </c>
    </row>
    <row r="63" spans="1:13" ht="24.95" customHeight="1" x14ac:dyDescent="0.25">
      <c r="A63" s="82">
        <f t="shared" si="2"/>
        <v>4</v>
      </c>
      <c r="B63" s="44" t="s">
        <v>25</v>
      </c>
      <c r="C63" s="32">
        <f t="shared" si="3"/>
        <v>1</v>
      </c>
      <c r="D63" s="32">
        <f t="shared" si="3"/>
        <v>1</v>
      </c>
      <c r="E63" s="32">
        <f t="shared" si="3"/>
        <v>1</v>
      </c>
      <c r="F63" s="32">
        <f t="shared" si="3"/>
        <v>1</v>
      </c>
      <c r="G63" s="33" t="str">
        <f t="shared" si="3"/>
        <v/>
      </c>
      <c r="I63" s="14">
        <f t="shared" si="8"/>
        <v>1</v>
      </c>
    </row>
    <row r="64" spans="1:13" ht="24.95" customHeight="1" x14ac:dyDescent="0.25">
      <c r="A64" s="82">
        <f t="shared" si="2"/>
        <v>13</v>
      </c>
      <c r="B64" s="44" t="s">
        <v>7</v>
      </c>
      <c r="C64" s="32">
        <f t="shared" si="3"/>
        <v>3</v>
      </c>
      <c r="D64" s="32">
        <f t="shared" si="3"/>
        <v>3</v>
      </c>
      <c r="E64" s="32">
        <f t="shared" si="3"/>
        <v>3</v>
      </c>
      <c r="F64" s="32">
        <f t="shared" si="3"/>
        <v>3</v>
      </c>
      <c r="G64" s="33">
        <f t="shared" si="3"/>
        <v>1</v>
      </c>
      <c r="I64" s="14">
        <f t="shared" si="8"/>
        <v>3</v>
      </c>
    </row>
    <row r="65" spans="1:9" ht="24.95" customHeight="1" thickBot="1" x14ac:dyDescent="0.3">
      <c r="A65" s="82">
        <f>SUM(C65:G65)</f>
        <v>0</v>
      </c>
      <c r="B65" s="45"/>
      <c r="C65" s="36" t="str">
        <f t="shared" si="3"/>
        <v/>
      </c>
      <c r="D65" s="36" t="str">
        <f t="shared" si="3"/>
        <v/>
      </c>
      <c r="E65" s="36" t="str">
        <f t="shared" si="3"/>
        <v/>
      </c>
      <c r="F65" s="36" t="str">
        <f t="shared" si="3"/>
        <v/>
      </c>
      <c r="G65" s="37" t="str">
        <f t="shared" si="3"/>
        <v/>
      </c>
      <c r="I65" s="14">
        <f t="shared" si="8"/>
        <v>0</v>
      </c>
    </row>
    <row r="66" spans="1:9" ht="9.9499999999999993" customHeight="1" thickBot="1" x14ac:dyDescent="0.3">
      <c r="A66" s="46"/>
    </row>
    <row r="67" spans="1:9" ht="15.95" customHeight="1" x14ac:dyDescent="0.25">
      <c r="A67" s="82">
        <f>SUM(C67:G67)</f>
        <v>0</v>
      </c>
      <c r="B67" s="47" t="s">
        <v>75</v>
      </c>
      <c r="C67" s="29"/>
      <c r="D67" s="29"/>
      <c r="E67" s="29"/>
      <c r="F67" s="29"/>
      <c r="G67" s="30"/>
    </row>
    <row r="68" spans="1:9" ht="15.95" customHeight="1" thickBot="1" x14ac:dyDescent="0.3">
      <c r="A68" s="82">
        <f>SUM(C68:G68)</f>
        <v>0</v>
      </c>
      <c r="B68" s="48" t="s">
        <v>78</v>
      </c>
      <c r="C68" s="36"/>
      <c r="D68" s="36"/>
      <c r="E68" s="36"/>
      <c r="F68" s="36"/>
      <c r="G68" s="37"/>
    </row>
    <row r="69" spans="1:9" s="51" customFormat="1" ht="9.9499999999999993" customHeight="1" thickBot="1" x14ac:dyDescent="0.3">
      <c r="A69" s="38"/>
      <c r="B69" s="49"/>
      <c r="C69" s="50"/>
      <c r="D69" s="50"/>
      <c r="E69" s="50"/>
      <c r="F69" s="50"/>
      <c r="G69" s="50"/>
    </row>
    <row r="70" spans="1:9" s="51" customFormat="1" ht="15.95" customHeight="1" x14ac:dyDescent="0.25">
      <c r="A70" s="52">
        <f>SUM(C70:G70)</f>
        <v>4</v>
      </c>
      <c r="B70" s="47" t="s">
        <v>76</v>
      </c>
      <c r="C70" s="29">
        <v>0</v>
      </c>
      <c r="D70" s="29">
        <v>1</v>
      </c>
      <c r="E70" s="29">
        <v>1</v>
      </c>
      <c r="F70" s="29">
        <v>1</v>
      </c>
      <c r="G70" s="29">
        <v>1</v>
      </c>
    </row>
    <row r="71" spans="1:9" ht="15.95" customHeight="1" x14ac:dyDescent="0.25">
      <c r="A71" s="52">
        <f t="shared" ref="A71:A76" si="9">SUM(C71:G71)</f>
        <v>0</v>
      </c>
      <c r="B71" s="53" t="s">
        <v>88</v>
      </c>
      <c r="C71" s="32"/>
      <c r="D71" s="32"/>
      <c r="E71" s="32"/>
      <c r="F71" s="32"/>
      <c r="G71" s="33"/>
    </row>
    <row r="72" spans="1:9" ht="15.95" customHeight="1" x14ac:dyDescent="0.25">
      <c r="A72" s="52">
        <f t="shared" si="9"/>
        <v>1</v>
      </c>
      <c r="B72" s="53" t="s">
        <v>97</v>
      </c>
      <c r="C72" s="32"/>
      <c r="D72" s="32"/>
      <c r="E72" s="32">
        <v>1</v>
      </c>
      <c r="F72" s="32"/>
      <c r="G72" s="33"/>
    </row>
    <row r="73" spans="1:9" ht="15.95" customHeight="1" x14ac:dyDescent="0.25">
      <c r="A73" s="52">
        <f t="shared" si="9"/>
        <v>1</v>
      </c>
      <c r="B73" s="53" t="s">
        <v>92</v>
      </c>
      <c r="C73" s="32"/>
      <c r="D73" s="32">
        <v>0</v>
      </c>
      <c r="E73" s="32">
        <v>1</v>
      </c>
      <c r="F73" s="32"/>
      <c r="G73" s="33"/>
    </row>
    <row r="74" spans="1:9" ht="15.95" customHeight="1" x14ac:dyDescent="0.25">
      <c r="A74" s="52">
        <f t="shared" si="9"/>
        <v>0</v>
      </c>
      <c r="B74" s="53" t="s">
        <v>96</v>
      </c>
      <c r="C74" s="32"/>
      <c r="D74" s="32">
        <v>0</v>
      </c>
      <c r="E74" s="32"/>
      <c r="F74" s="32"/>
      <c r="G74" s="33"/>
    </row>
    <row r="75" spans="1:9" ht="15.95" customHeight="1" x14ac:dyDescent="0.25">
      <c r="A75" s="52">
        <f t="shared" si="9"/>
        <v>0</v>
      </c>
      <c r="B75" s="53" t="s">
        <v>84</v>
      </c>
      <c r="C75" s="32"/>
      <c r="D75" s="32"/>
      <c r="E75" s="32"/>
      <c r="F75" s="32"/>
      <c r="G75" s="33"/>
    </row>
    <row r="76" spans="1:9" ht="15.95" customHeight="1" thickBot="1" x14ac:dyDescent="0.3">
      <c r="A76" s="52">
        <f t="shared" si="9"/>
        <v>0</v>
      </c>
      <c r="B76" s="48" t="s">
        <v>83</v>
      </c>
      <c r="C76" s="36"/>
      <c r="D76" s="36"/>
      <c r="E76" s="36"/>
      <c r="F76" s="36"/>
      <c r="G76" s="37"/>
    </row>
    <row r="77" spans="1:9" ht="9.9499999999999993" customHeight="1" thickBot="1" x14ac:dyDescent="0.3">
      <c r="A77" s="13"/>
      <c r="B77" s="49"/>
      <c r="C77" s="50"/>
      <c r="D77" s="50"/>
      <c r="E77" s="50"/>
      <c r="F77" s="50"/>
      <c r="G77" s="50"/>
    </row>
    <row r="78" spans="1:9" ht="15.95" customHeight="1" x14ac:dyDescent="0.25">
      <c r="A78" s="82">
        <f t="shared" ref="A78:A81" si="10">SUM(C78:G78)</f>
        <v>2</v>
      </c>
      <c r="B78" s="47" t="s">
        <v>61</v>
      </c>
      <c r="C78" s="29"/>
      <c r="D78" s="29"/>
      <c r="E78" s="29"/>
      <c r="F78" s="29">
        <v>1</v>
      </c>
      <c r="G78" s="30">
        <v>1</v>
      </c>
    </row>
    <row r="79" spans="1:9" ht="15.95" customHeight="1" x14ac:dyDescent="0.25">
      <c r="A79" s="82">
        <f t="shared" si="10"/>
        <v>5</v>
      </c>
      <c r="B79" s="53" t="s">
        <v>79</v>
      </c>
      <c r="C79" s="32">
        <v>1</v>
      </c>
      <c r="D79" s="32">
        <v>1</v>
      </c>
      <c r="E79" s="32">
        <v>1</v>
      </c>
      <c r="F79" s="32">
        <v>1</v>
      </c>
      <c r="G79" s="33">
        <v>1</v>
      </c>
    </row>
    <row r="80" spans="1:9" ht="15.95" customHeight="1" x14ac:dyDescent="0.25">
      <c r="A80" s="82">
        <f t="shared" si="10"/>
        <v>4</v>
      </c>
      <c r="B80" s="53" t="s">
        <v>80</v>
      </c>
      <c r="C80" s="32">
        <v>1</v>
      </c>
      <c r="D80" s="32">
        <v>0</v>
      </c>
      <c r="E80" s="32">
        <v>1</v>
      </c>
      <c r="F80" s="32">
        <v>1</v>
      </c>
      <c r="G80" s="33">
        <v>1</v>
      </c>
    </row>
    <row r="81" spans="1:7" ht="15.95" customHeight="1" x14ac:dyDescent="0.25">
      <c r="A81" s="82">
        <f t="shared" si="10"/>
        <v>0</v>
      </c>
      <c r="B81" s="53" t="s">
        <v>81</v>
      </c>
      <c r="C81" s="32"/>
      <c r="D81" s="32"/>
      <c r="E81" s="32"/>
      <c r="F81" s="32"/>
      <c r="G81" s="33"/>
    </row>
    <row r="82" spans="1:7" ht="15.95" customHeight="1" thickBot="1" x14ac:dyDescent="0.3">
      <c r="A82" s="82">
        <f>SUM(C82:G82)</f>
        <v>11</v>
      </c>
      <c r="B82" s="54" t="s">
        <v>82</v>
      </c>
      <c r="C82" s="36">
        <f>SUM(C78:C81)</f>
        <v>2</v>
      </c>
      <c r="D82" s="36">
        <f t="shared" ref="D82:G82" si="11">SUM(D78:D81)</f>
        <v>1</v>
      </c>
      <c r="E82" s="36">
        <f t="shared" si="11"/>
        <v>2</v>
      </c>
      <c r="F82" s="36">
        <f t="shared" si="11"/>
        <v>3</v>
      </c>
      <c r="G82" s="37">
        <f t="shared" si="11"/>
        <v>3</v>
      </c>
    </row>
    <row r="83" spans="1:7" s="51" customFormat="1" ht="9.9499999999999993" customHeight="1" thickBot="1" x14ac:dyDescent="0.3">
      <c r="A83" s="55"/>
      <c r="B83" s="56"/>
      <c r="C83" s="50"/>
      <c r="D83" s="50"/>
      <c r="E83" s="50"/>
      <c r="F83" s="50"/>
      <c r="G83" s="50"/>
    </row>
    <row r="84" spans="1:7" ht="15.95" customHeight="1" thickBot="1" x14ac:dyDescent="0.3">
      <c r="A84" s="82">
        <f t="shared" ref="A84" si="12">SUM(C84:G84)</f>
        <v>4</v>
      </c>
      <c r="B84" s="57" t="s">
        <v>77</v>
      </c>
      <c r="C84" s="58">
        <f>COUNTIF(C6:C52,"E")</f>
        <v>0</v>
      </c>
      <c r="D84" s="58">
        <f>COUNTIF(D6:D52,"E")</f>
        <v>0</v>
      </c>
      <c r="E84" s="58">
        <f>COUNTIF(E6:E52,"E")</f>
        <v>4</v>
      </c>
      <c r="F84" s="58">
        <f>COUNTIF(F6:F52,"E")</f>
        <v>0</v>
      </c>
      <c r="G84" s="59">
        <f>COUNTIF(G6:G52,"E")</f>
        <v>0</v>
      </c>
    </row>
    <row r="85" spans="1:7" ht="9.9499999999999993" customHeight="1" thickBot="1" x14ac:dyDescent="0.3">
      <c r="A85" s="46"/>
    </row>
    <row r="86" spans="1:7" ht="24.95" customHeight="1" thickBot="1" x14ac:dyDescent="0.3">
      <c r="A86" s="82">
        <f>SUM(C86:G86)</f>
        <v>198</v>
      </c>
      <c r="B86" s="76" t="s">
        <v>100</v>
      </c>
      <c r="C86" s="72">
        <f>SUM(C58:C81)</f>
        <v>43</v>
      </c>
      <c r="D86" s="72">
        <f t="shared" ref="D86:G86" si="13">SUM(D58:D81)</f>
        <v>43</v>
      </c>
      <c r="E86" s="72">
        <f t="shared" si="13"/>
        <v>43</v>
      </c>
      <c r="F86" s="72">
        <f t="shared" si="13"/>
        <v>44</v>
      </c>
      <c r="G86" s="72">
        <f t="shared" si="13"/>
        <v>25</v>
      </c>
    </row>
    <row r="87" spans="1:7" ht="20.100000000000001" customHeight="1" thickBot="1" x14ac:dyDescent="0.3">
      <c r="A87" s="66">
        <f t="shared" ref="A87:A88" si="14">SUM(C87:G87)</f>
        <v>185</v>
      </c>
      <c r="B87" s="60" t="s">
        <v>91</v>
      </c>
      <c r="C87" s="68">
        <v>42</v>
      </c>
      <c r="D87" s="69">
        <v>42</v>
      </c>
      <c r="E87" s="69">
        <v>40</v>
      </c>
      <c r="F87" s="69">
        <v>40</v>
      </c>
      <c r="G87" s="69">
        <v>21</v>
      </c>
    </row>
    <row r="88" spans="1:7" ht="20.100000000000001" customHeight="1" thickBot="1" x14ac:dyDescent="0.3">
      <c r="A88" s="82">
        <f t="shared" si="14"/>
        <v>192</v>
      </c>
      <c r="B88" s="61" t="s">
        <v>90</v>
      </c>
      <c r="C88" s="70">
        <v>44</v>
      </c>
      <c r="D88" s="71">
        <v>41</v>
      </c>
      <c r="E88" s="71">
        <v>43</v>
      </c>
      <c r="F88" s="71">
        <v>42</v>
      </c>
      <c r="G88" s="71">
        <v>22</v>
      </c>
    </row>
    <row r="89" spans="1:7" ht="9.9499999999999993" customHeight="1" thickBot="1" x14ac:dyDescent="0.3">
      <c r="A89" s="46"/>
    </row>
    <row r="90" spans="1:7" ht="20.100000000000001" customHeight="1" thickBot="1" x14ac:dyDescent="0.3">
      <c r="A90" s="46"/>
      <c r="C90" s="109" t="s">
        <v>94</v>
      </c>
      <c r="D90" s="110"/>
      <c r="E90" s="111">
        <f ca="1">WEEKNUM(C57,21)+1</f>
        <v>22</v>
      </c>
      <c r="F90" s="112"/>
      <c r="G90" s="113"/>
    </row>
    <row r="91" spans="1:7" ht="20.100000000000001" customHeight="1" thickBot="1" x14ac:dyDescent="0.3">
      <c r="A91" s="82">
        <f>SUM(C91:G91)</f>
        <v>210</v>
      </c>
      <c r="B91" s="62" t="s">
        <v>101</v>
      </c>
      <c r="C91" s="63">
        <v>45</v>
      </c>
      <c r="D91" s="64">
        <v>45</v>
      </c>
      <c r="E91" s="65">
        <v>46</v>
      </c>
      <c r="F91" s="65">
        <v>46</v>
      </c>
      <c r="G91" s="65">
        <v>28</v>
      </c>
    </row>
    <row r="92" spans="1:7" ht="9.9499999999999993" customHeight="1" thickBot="1" x14ac:dyDescent="0.3">
      <c r="A92" s="46"/>
    </row>
    <row r="93" spans="1:7" ht="15.75" thickBot="1" x14ac:dyDescent="0.3">
      <c r="A93" s="46"/>
      <c r="C93" s="109" t="s">
        <v>94</v>
      </c>
      <c r="D93" s="110"/>
      <c r="E93" s="111">
        <f ca="1">WEEKNUM(C57,21)+2</f>
        <v>23</v>
      </c>
      <c r="F93" s="112"/>
      <c r="G93" s="113"/>
    </row>
    <row r="94" spans="1:7" ht="15.75" thickBot="1" x14ac:dyDescent="0.3">
      <c r="A94" s="82">
        <f>SUM(C94:G94)</f>
        <v>0</v>
      </c>
      <c r="B94" s="62" t="s">
        <v>102</v>
      </c>
      <c r="C94" s="63"/>
      <c r="D94" s="64"/>
      <c r="E94" s="65"/>
      <c r="F94" s="65"/>
      <c r="G94" s="65"/>
    </row>
    <row r="96" spans="1:7" x14ac:dyDescent="0.25">
      <c r="A96" s="123"/>
      <c r="B96" s="123"/>
      <c r="C96" s="123"/>
      <c r="D96" s="123"/>
      <c r="E96" s="123"/>
      <c r="F96" s="123"/>
      <c r="G96" s="123"/>
    </row>
  </sheetData>
  <mergeCells count="12">
    <mergeCell ref="A96:G96"/>
    <mergeCell ref="C2:G2"/>
    <mergeCell ref="C3:G3"/>
    <mergeCell ref="A6:A52"/>
    <mergeCell ref="C53:G53"/>
    <mergeCell ref="C54:G54"/>
    <mergeCell ref="C55:G55"/>
    <mergeCell ref="A56:A57"/>
    <mergeCell ref="C90:D90"/>
    <mergeCell ref="E90:G90"/>
    <mergeCell ref="C93:D93"/>
    <mergeCell ref="E93:G93"/>
  </mergeCells>
  <conditionalFormatting sqref="C56:G57 A3 B4:XFD5">
    <cfRule type="expression" dxfId="53" priority="6">
      <formula>(A3&lt;&gt;"")*(WEEKDAY(A3,2)&gt;5)</formula>
    </cfRule>
  </conditionalFormatting>
  <conditionalFormatting sqref="C6:G52">
    <cfRule type="cellIs" dxfId="52" priority="1" operator="equal">
      <formula>"E"</formula>
    </cfRule>
    <cfRule type="cellIs" dxfId="51" priority="2" operator="equal">
      <formula>"A"</formula>
    </cfRule>
    <cfRule type="expression" dxfId="50" priority="5">
      <formula>C6=""</formula>
    </cfRule>
  </conditionalFormatting>
  <conditionalFormatting sqref="C58:G65">
    <cfRule type="expression" dxfId="49" priority="4">
      <formula>C58=""</formula>
    </cfRule>
  </conditionalFormatting>
  <conditionalFormatting sqref="C4:G5 C56:G57">
    <cfRule type="expression" dxfId="48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6"/>
  <sheetViews>
    <sheetView topLeftCell="A19" zoomScaleNormal="100" workbookViewId="0">
      <selection activeCell="N49" sqref="N49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8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8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8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22</v>
      </c>
      <c r="D3" s="115"/>
      <c r="E3" s="115"/>
      <c r="F3" s="115"/>
      <c r="G3" s="116"/>
    </row>
    <row r="4" spans="1:18" s="21" customFormat="1" ht="15.75" thickBot="1" x14ac:dyDescent="0.3">
      <c r="A4" s="18"/>
      <c r="B4" s="18"/>
      <c r="C4" s="19">
        <f ca="1">C5</f>
        <v>42520</v>
      </c>
      <c r="D4" s="19">
        <f ca="1">D5</f>
        <v>42521</v>
      </c>
      <c r="E4" s="19">
        <f ca="1">E5</f>
        <v>42522</v>
      </c>
      <c r="F4" s="19">
        <f t="shared" ref="F4:G4" ca="1" si="0">F5</f>
        <v>42523</v>
      </c>
      <c r="G4" s="20">
        <f t="shared" ca="1" si="0"/>
        <v>42524</v>
      </c>
    </row>
    <row r="5" spans="1:18" ht="15.75" thickBot="1" x14ac:dyDescent="0.3">
      <c r="A5" s="22"/>
      <c r="B5" s="23" t="s">
        <v>5</v>
      </c>
      <c r="C5" s="24">
        <f ca="1">7*C3+DATE(B2,1,3)-WEEKDAY(DATE(B2,1,3))-5</f>
        <v>42520</v>
      </c>
      <c r="D5" s="25">
        <f ca="1">C5+1</f>
        <v>42521</v>
      </c>
      <c r="E5" s="25">
        <f ca="1">D5+1</f>
        <v>42522</v>
      </c>
      <c r="F5" s="25">
        <f ca="1">E5+1</f>
        <v>42523</v>
      </c>
      <c r="G5" s="26">
        <f ca="1">F5+1</f>
        <v>42524</v>
      </c>
    </row>
    <row r="6" spans="1:18" ht="14.1" customHeight="1" x14ac:dyDescent="0.25">
      <c r="A6" s="121"/>
      <c r="B6" s="83" t="str">
        <f>BDD!A2</f>
        <v>AIT SAID A</v>
      </c>
      <c r="C6" s="28" t="s">
        <v>89</v>
      </c>
      <c r="D6" s="29" t="s">
        <v>89</v>
      </c>
      <c r="E6" s="29" t="s">
        <v>89</v>
      </c>
      <c r="F6" s="29" t="s">
        <v>89</v>
      </c>
      <c r="G6" s="30" t="s">
        <v>89</v>
      </c>
      <c r="I6" s="14" t="str">
        <f>IF(C6="P",INDEX(BDD!$A$2:$B$52,MATCH('22'!$B6,BDD!$A$2:$A$52,0),2),"")</f>
        <v>SANS PORC</v>
      </c>
      <c r="J6" s="14" t="str">
        <f>IF(D6="P",INDEX(BDD!$A$2:$B$52,MATCH('22'!$B6,BDD!$A$2:$A$52,0),2),"")</f>
        <v>SANS PORC</v>
      </c>
      <c r="K6" s="14" t="str">
        <f>IF(E6="P",INDEX(BDD!$A$2:$B$52,MATCH('22'!$B6,BDD!$A$2:$A$52,0),2),"")</f>
        <v>SANS PORC</v>
      </c>
      <c r="L6" s="14" t="str">
        <f>IF(F6="P",INDEX(BDD!$A$2:$B$52,MATCH('22'!$B6,BDD!$A$2:$A$52,0),2),"")</f>
        <v>SANS PORC</v>
      </c>
      <c r="M6" s="14" t="str">
        <f>IF(G6="P",INDEX(BDD!$A$2:$B$52,MATCH('22'!$B6,BDD!$A$2:$A$52,0),2),"")</f>
        <v>SANS PORC</v>
      </c>
      <c r="R6" s="14">
        <v>1</v>
      </c>
    </row>
    <row r="7" spans="1:18" ht="14.1" customHeight="1" x14ac:dyDescent="0.25">
      <c r="A7" s="121"/>
      <c r="B7" s="84" t="str">
        <f>BDD!A3</f>
        <v>ALVES F</v>
      </c>
      <c r="C7" s="31" t="s">
        <v>89</v>
      </c>
      <c r="D7" s="32" t="s">
        <v>89</v>
      </c>
      <c r="E7" s="32" t="s">
        <v>85</v>
      </c>
      <c r="F7" s="32" t="s">
        <v>89</v>
      </c>
      <c r="G7" s="33" t="s">
        <v>89</v>
      </c>
      <c r="I7" s="14" t="str">
        <f>IF(C7="P",INDEX(BDD!$A$2:$B$52,MATCH('22'!$B7,BDD!$A$2:$A$52,0),2),"")</f>
        <v>NORMAL</v>
      </c>
      <c r="J7" s="14" t="str">
        <f>IF(D7="P",INDEX(BDD!$A$2:$B$52,MATCH('22'!$B7,BDD!$A$2:$A$52,0),2),"")</f>
        <v>NORMAL</v>
      </c>
      <c r="K7" s="14" t="str">
        <f>IF(E7="P",INDEX(BDD!$A$2:$B$52,MATCH('22'!$B7,BDD!$A$2:$A$52,0),2),"")</f>
        <v/>
      </c>
      <c r="L7" s="14" t="str">
        <f>IF(F7="P",INDEX(BDD!$A$2:$B$52,MATCH('22'!$B7,BDD!$A$2:$A$52,0),2),"")</f>
        <v>NORMAL</v>
      </c>
      <c r="M7" s="14" t="str">
        <f>IF(G7="P",INDEX(BDD!$A$2:$B$52,MATCH('22'!$B7,BDD!$A$2:$A$52,0),2),"")</f>
        <v>NORMAL</v>
      </c>
      <c r="R7" s="14">
        <v>2</v>
      </c>
    </row>
    <row r="8" spans="1:18" ht="14.1" customHeight="1" x14ac:dyDescent="0.25">
      <c r="A8" s="121"/>
      <c r="B8" s="83" t="str">
        <f>BDD!A4</f>
        <v>AUBASPEYRAS Y</v>
      </c>
      <c r="C8" s="31" t="s">
        <v>89</v>
      </c>
      <c r="D8" s="32" t="s">
        <v>89</v>
      </c>
      <c r="E8" s="32" t="s">
        <v>89</v>
      </c>
      <c r="F8" s="32" t="s">
        <v>89</v>
      </c>
      <c r="G8" s="33" t="s">
        <v>89</v>
      </c>
      <c r="I8" s="14" t="str">
        <f>IF(C8="P",INDEX(BDD!$A$2:$B$52,MATCH('22'!$B8,BDD!$A$2:$A$52,0),2),"")</f>
        <v>NORMAL</v>
      </c>
      <c r="J8" s="14" t="str">
        <f>IF(D8="P",INDEX(BDD!$A$2:$B$52,MATCH('22'!$B8,BDD!$A$2:$A$52,0),2),"")</f>
        <v>NORMAL</v>
      </c>
      <c r="K8" s="14" t="str">
        <f>IF(E8="P",INDEX(BDD!$A$2:$B$52,MATCH('22'!$B8,BDD!$A$2:$A$52,0),2),"")</f>
        <v>NORMAL</v>
      </c>
      <c r="L8" s="14" t="str">
        <f>IF(F8="P",INDEX(BDD!$A$2:$B$52,MATCH('22'!$B8,BDD!$A$2:$A$52,0),2),"")</f>
        <v>NORMAL</v>
      </c>
      <c r="M8" s="14" t="str">
        <f>IF(G8="P",INDEX(BDD!$A$2:$B$52,MATCH('22'!$B8,BDD!$A$2:$A$52,0),2),"")</f>
        <v>NORMAL</v>
      </c>
      <c r="R8" s="14">
        <v>3</v>
      </c>
    </row>
    <row r="9" spans="1:18" ht="14.1" customHeight="1" x14ac:dyDescent="0.25">
      <c r="A9" s="121"/>
      <c r="B9" s="84" t="str">
        <f>BDD!A5</f>
        <v>AUDY M</v>
      </c>
      <c r="C9" s="31" t="s">
        <v>85</v>
      </c>
      <c r="D9" s="32" t="s">
        <v>85</v>
      </c>
      <c r="E9" s="32" t="s">
        <v>85</v>
      </c>
      <c r="F9" s="32" t="s">
        <v>85</v>
      </c>
      <c r="G9" s="33" t="s">
        <v>85</v>
      </c>
      <c r="I9" s="14" t="str">
        <f>IF(C9="P",INDEX(BDD!$A$2:$B$52,MATCH('22'!$B9,BDD!$A$2:$A$52,0),2),"")</f>
        <v/>
      </c>
      <c r="J9" s="14" t="str">
        <f>IF(D9="P",INDEX(BDD!$A$2:$B$52,MATCH('22'!$B9,BDD!$A$2:$A$52,0),2),"")</f>
        <v/>
      </c>
      <c r="K9" s="14" t="str">
        <f>IF(E9="P",INDEX(BDD!$A$2:$B$52,MATCH('22'!$B9,BDD!$A$2:$A$52,0),2),"")</f>
        <v/>
      </c>
      <c r="L9" s="14" t="str">
        <f>IF(F9="P",INDEX(BDD!$A$2:$B$52,MATCH('22'!$B9,BDD!$A$2:$A$52,0),2),"")</f>
        <v/>
      </c>
      <c r="M9" s="14" t="str">
        <f>IF(G9="P",INDEX(BDD!$A$2:$B$52,MATCH('22'!$B9,BDD!$A$2:$A$52,0),2),"")</f>
        <v/>
      </c>
      <c r="R9" s="14">
        <v>4</v>
      </c>
    </row>
    <row r="10" spans="1:18" ht="14.1" customHeight="1" x14ac:dyDescent="0.25">
      <c r="A10" s="121"/>
      <c r="B10" s="83" t="str">
        <f>BDD!A6</f>
        <v>BRAUD J</v>
      </c>
      <c r="C10" s="78" t="s">
        <v>89</v>
      </c>
      <c r="D10" s="32" t="s">
        <v>89</v>
      </c>
      <c r="E10" s="32" t="s">
        <v>89</v>
      </c>
      <c r="F10" s="32" t="s">
        <v>89</v>
      </c>
      <c r="G10" s="79" t="s">
        <v>89</v>
      </c>
      <c r="I10" s="14" t="str">
        <f>IF(C10="P",INDEX(BDD!$A$2:$B$52,MATCH('22'!$B10,BDD!$A$2:$A$52,0),2),"")</f>
        <v>NORMAL</v>
      </c>
      <c r="J10" s="14" t="str">
        <f>IF(D10="P",INDEX(BDD!$A$2:$B$52,MATCH('22'!$B10,BDD!$A$2:$A$52,0),2),"")</f>
        <v>NORMAL</v>
      </c>
      <c r="K10" s="14" t="str">
        <f>IF(E10="P",INDEX(BDD!$A$2:$B$52,MATCH('22'!$B10,BDD!$A$2:$A$52,0),2),"")</f>
        <v>NORMAL</v>
      </c>
      <c r="L10" s="14" t="str">
        <f>IF(F10="P",INDEX(BDD!$A$2:$B$52,MATCH('22'!$B10,BDD!$A$2:$A$52,0),2),"")</f>
        <v>NORMAL</v>
      </c>
      <c r="M10" s="14" t="str">
        <f>IF(G10="P",INDEX(BDD!$A$2:$B$52,MATCH('22'!$B10,BDD!$A$2:$A$52,0),2),"")</f>
        <v>NORMAL</v>
      </c>
      <c r="R10" s="14">
        <v>5</v>
      </c>
    </row>
    <row r="11" spans="1:18" ht="14.1" customHeight="1" x14ac:dyDescent="0.25">
      <c r="A11" s="121"/>
      <c r="B11" s="84" t="str">
        <f>BDD!A7</f>
        <v>BAZETOUX V</v>
      </c>
      <c r="C11" s="78" t="s">
        <v>89</v>
      </c>
      <c r="D11" s="32" t="s">
        <v>89</v>
      </c>
      <c r="E11" s="32" t="s">
        <v>89</v>
      </c>
      <c r="F11" s="32" t="s">
        <v>89</v>
      </c>
      <c r="G11" s="79" t="s">
        <v>85</v>
      </c>
      <c r="I11" s="14" t="str">
        <f>IF(C11="P",INDEX(BDD!$A$2:$B$52,MATCH('22'!$B11,BDD!$A$2:$A$52,0),2),"")</f>
        <v>NORMAL</v>
      </c>
      <c r="J11" s="14" t="str">
        <f>IF(D11="P",INDEX(BDD!$A$2:$B$52,MATCH('22'!$B11,BDD!$A$2:$A$52,0),2),"")</f>
        <v>NORMAL</v>
      </c>
      <c r="K11" s="14" t="str">
        <f>IF(E11="P",INDEX(BDD!$A$2:$B$52,MATCH('22'!$B11,BDD!$A$2:$A$52,0),2),"")</f>
        <v>NORMAL</v>
      </c>
      <c r="L11" s="14" t="str">
        <f>IF(F11="P",INDEX(BDD!$A$2:$B$52,MATCH('22'!$B11,BDD!$A$2:$A$52,0),2),"")</f>
        <v>NORMAL</v>
      </c>
      <c r="M11" s="14" t="str">
        <f>IF(G11="P",INDEX(BDD!$A$2:$B$52,MATCH('22'!$B11,BDD!$A$2:$A$52,0),2),"")</f>
        <v/>
      </c>
      <c r="R11" s="14">
        <v>6</v>
      </c>
    </row>
    <row r="12" spans="1:18" ht="14.1" customHeight="1" x14ac:dyDescent="0.25">
      <c r="A12" s="121"/>
      <c r="B12" s="83" t="str">
        <f>BDD!A8</f>
        <v>BOKALO E</v>
      </c>
      <c r="C12" s="78" t="s">
        <v>85</v>
      </c>
      <c r="D12" s="32" t="s">
        <v>85</v>
      </c>
      <c r="E12" s="32" t="s">
        <v>85</v>
      </c>
      <c r="F12" s="32" t="s">
        <v>85</v>
      </c>
      <c r="G12" s="80" t="s">
        <v>85</v>
      </c>
      <c r="I12" s="14" t="str">
        <f>IF(C12="P",INDEX(BDD!$A$2:$B$52,MATCH('22'!$B12,BDD!$A$2:$A$52,0),2),"")</f>
        <v/>
      </c>
      <c r="J12" s="14" t="str">
        <f>IF(D12="P",INDEX(BDD!$A$2:$B$52,MATCH('22'!$B12,BDD!$A$2:$A$52,0),2),"")</f>
        <v/>
      </c>
      <c r="K12" s="14" t="str">
        <f>IF(E12="P",INDEX(BDD!$A$2:$B$52,MATCH('22'!$B12,BDD!$A$2:$A$52,0),2),"")</f>
        <v/>
      </c>
      <c r="L12" s="14" t="str">
        <f>IF(F12="P",INDEX(BDD!$A$2:$B$52,MATCH('22'!$B12,BDD!$A$2:$A$52,0),2),"")</f>
        <v/>
      </c>
      <c r="M12" s="14" t="str">
        <f>IF(G12="P",INDEX(BDD!$A$2:$B$52,MATCH('22'!$B12,BDD!$A$2:$A$52,0),2),"")</f>
        <v/>
      </c>
      <c r="R12" s="14">
        <v>7</v>
      </c>
    </row>
    <row r="13" spans="1:18" ht="14.1" customHeight="1" x14ac:dyDescent="0.25">
      <c r="A13" s="121"/>
      <c r="B13" s="84" t="str">
        <f>BDD!A9</f>
        <v>BRIOUAL Z</v>
      </c>
      <c r="C13" s="78" t="s">
        <v>89</v>
      </c>
      <c r="D13" s="32" t="s">
        <v>89</v>
      </c>
      <c r="E13" s="32" t="s">
        <v>89</v>
      </c>
      <c r="F13" s="32" t="s">
        <v>89</v>
      </c>
      <c r="G13" s="80" t="s">
        <v>85</v>
      </c>
      <c r="I13" s="14" t="str">
        <f>IF(C13="P",INDEX(BDD!$A$2:$B$52,MATCH('22'!$B13,BDD!$A$2:$A$52,0),2),"")</f>
        <v>HYPOCHOLESTEROMIANT SANS PORC</v>
      </c>
      <c r="J13" s="14" t="str">
        <f>IF(D13="P",INDEX(BDD!$A$2:$B$52,MATCH('22'!$B13,BDD!$A$2:$A$52,0),2),"")</f>
        <v>HYPOCHOLESTEROMIANT SANS PORC</v>
      </c>
      <c r="K13" s="14" t="str">
        <f>IF(E13="P",INDEX(BDD!$A$2:$B$52,MATCH('22'!$B13,BDD!$A$2:$A$52,0),2),"")</f>
        <v>HYPOCHOLESTEROMIANT SANS PORC</v>
      </c>
      <c r="L13" s="14" t="str">
        <f>IF(F13="P",INDEX(BDD!$A$2:$B$52,MATCH('22'!$B13,BDD!$A$2:$A$52,0),2),"")</f>
        <v>HYPOCHOLESTEROMIANT SANS PORC</v>
      </c>
      <c r="M13" s="14" t="str">
        <f>IF(G13="P",INDEX(BDD!$A$2:$B$52,MATCH('22'!$B13,BDD!$A$2:$A$52,0),2),"")</f>
        <v/>
      </c>
      <c r="R13" s="14">
        <v>8</v>
      </c>
    </row>
    <row r="14" spans="1:18" ht="14.1" customHeight="1" x14ac:dyDescent="0.25">
      <c r="A14" s="121"/>
      <c r="B14" s="84" t="str">
        <f>BDD!A10</f>
        <v>CERISUELA S</v>
      </c>
      <c r="C14" s="78" t="s">
        <v>89</v>
      </c>
      <c r="D14" s="32" t="s">
        <v>89</v>
      </c>
      <c r="E14" s="32" t="s">
        <v>89</v>
      </c>
      <c r="F14" s="32" t="s">
        <v>89</v>
      </c>
      <c r="G14" s="79" t="s">
        <v>85</v>
      </c>
      <c r="I14" s="14" t="str">
        <f>IF(C14="P",INDEX(BDD!$A$2:$B$52,MATCH('22'!$B14,BDD!$A$2:$A$52,0),2),"")</f>
        <v>HYPOCALORIQUE</v>
      </c>
      <c r="J14" s="14" t="str">
        <f>IF(D14="P",INDEX(BDD!$A$2:$B$52,MATCH('22'!$B14,BDD!$A$2:$A$52,0),2),"")</f>
        <v>HYPOCALORIQUE</v>
      </c>
      <c r="K14" s="14" t="str">
        <f>IF(E14="P",INDEX(BDD!$A$2:$B$52,MATCH('22'!$B14,BDD!$A$2:$A$52,0),2),"")</f>
        <v>HYPOCALORIQUE</v>
      </c>
      <c r="L14" s="14" t="str">
        <f>IF(F14="P",INDEX(BDD!$A$2:$B$52,MATCH('22'!$B14,BDD!$A$2:$A$52,0),2),"")</f>
        <v>HYPOCALORIQUE</v>
      </c>
      <c r="M14" s="14" t="str">
        <f>IF(G14="P",INDEX(BDD!$A$2:$B$52,MATCH('22'!$B14,BDD!$A$2:$A$52,0),2),"")</f>
        <v/>
      </c>
      <c r="R14" s="14">
        <v>9</v>
      </c>
    </row>
    <row r="15" spans="1:18" ht="14.1" customHeight="1" x14ac:dyDescent="0.25">
      <c r="A15" s="121"/>
      <c r="B15" s="83" t="str">
        <f>BDD!A11</f>
        <v>CHANUT B</v>
      </c>
      <c r="C15" s="78" t="s">
        <v>89</v>
      </c>
      <c r="D15" s="32" t="s">
        <v>89</v>
      </c>
      <c r="E15" s="32" t="s">
        <v>89</v>
      </c>
      <c r="F15" s="32" t="s">
        <v>89</v>
      </c>
      <c r="G15" s="79" t="s">
        <v>89</v>
      </c>
      <c r="I15" s="14" t="str">
        <f>IF(C15="P",INDEX(BDD!$A$2:$B$52,MATCH('22'!$B15,BDD!$A$2:$A$52,0),2),"")</f>
        <v>HYPOCHOLESTEROMIANT</v>
      </c>
      <c r="J15" s="14" t="str">
        <f>IF(D15="P",INDEX(BDD!$A$2:$B$52,MATCH('22'!$B15,BDD!$A$2:$A$52,0),2),"")</f>
        <v>HYPOCHOLESTEROMIANT</v>
      </c>
      <c r="K15" s="14" t="str">
        <f>IF(E15="P",INDEX(BDD!$A$2:$B$52,MATCH('22'!$B15,BDD!$A$2:$A$52,0),2),"")</f>
        <v>HYPOCHOLESTEROMIANT</v>
      </c>
      <c r="L15" s="14" t="str">
        <f>IF(F15="P",INDEX(BDD!$A$2:$B$52,MATCH('22'!$B15,BDD!$A$2:$A$52,0),2),"")</f>
        <v>HYPOCHOLESTEROMIANT</v>
      </c>
      <c r="M15" s="14" t="str">
        <f>IF(G15="P",INDEX(BDD!$A$2:$B$52,MATCH('22'!$B15,BDD!$A$2:$A$52,0),2),"")</f>
        <v>HYPOCHOLESTEROMIANT</v>
      </c>
      <c r="R15" s="14">
        <v>10</v>
      </c>
    </row>
    <row r="16" spans="1:18" ht="14.1" customHeight="1" x14ac:dyDescent="0.25">
      <c r="A16" s="121"/>
      <c r="B16" s="84" t="str">
        <f>BDD!A12</f>
        <v>CHATTI A</v>
      </c>
      <c r="C16" s="78" t="s">
        <v>89</v>
      </c>
      <c r="D16" s="32" t="s">
        <v>89</v>
      </c>
      <c r="E16" s="32" t="s">
        <v>89</v>
      </c>
      <c r="F16" s="32" t="s">
        <v>89</v>
      </c>
      <c r="G16" s="79" t="s">
        <v>85</v>
      </c>
      <c r="I16" s="14" t="str">
        <f>IF(C16="P",INDEX(BDD!$A$2:$B$52,MATCH('22'!$B16,BDD!$A$2:$A$52,0),2),"")</f>
        <v>SANS PORC</v>
      </c>
      <c r="J16" s="14" t="str">
        <f>IF(D16="P",INDEX(BDD!$A$2:$B$52,MATCH('22'!$B16,BDD!$A$2:$A$52,0),2),"")</f>
        <v>SANS PORC</v>
      </c>
      <c r="K16" s="14" t="str">
        <f>IF(E16="P",INDEX(BDD!$A$2:$B$52,MATCH('22'!$B16,BDD!$A$2:$A$52,0),2),"")</f>
        <v>SANS PORC</v>
      </c>
      <c r="L16" s="14" t="str">
        <f>IF(F16="P",INDEX(BDD!$A$2:$B$52,MATCH('22'!$B16,BDD!$A$2:$A$52,0),2),"")</f>
        <v>SANS PORC</v>
      </c>
      <c r="M16" s="14" t="str">
        <f>IF(G16="P",INDEX(BDD!$A$2:$B$52,MATCH('22'!$B16,BDD!$A$2:$A$52,0),2),"")</f>
        <v/>
      </c>
      <c r="R16" s="14">
        <v>11</v>
      </c>
    </row>
    <row r="17" spans="1:18" ht="14.1" customHeight="1" x14ac:dyDescent="0.25">
      <c r="A17" s="121"/>
      <c r="B17" s="83" t="str">
        <f>BDD!A13</f>
        <v>DELZOR N</v>
      </c>
      <c r="C17" s="31" t="s">
        <v>89</v>
      </c>
      <c r="D17" s="32" t="s">
        <v>89</v>
      </c>
      <c r="E17" s="32" t="s">
        <v>85</v>
      </c>
      <c r="F17" s="32" t="s">
        <v>89</v>
      </c>
      <c r="G17" s="33" t="s">
        <v>89</v>
      </c>
      <c r="I17" s="14" t="str">
        <f>IF(C17="P",INDEX(BDD!$A$2:$B$52,MATCH('22'!$B17,BDD!$A$2:$A$52,0),2),"")</f>
        <v>HYPO URICEMIANT</v>
      </c>
      <c r="J17" s="14" t="str">
        <f>IF(D17="P",INDEX(BDD!$A$2:$B$52,MATCH('22'!$B17,BDD!$A$2:$A$52,0),2),"")</f>
        <v>HYPO URICEMIANT</v>
      </c>
      <c r="K17" s="14" t="str">
        <f>IF(E17="P",INDEX(BDD!$A$2:$B$52,MATCH('22'!$B17,BDD!$A$2:$A$52,0),2),"")</f>
        <v/>
      </c>
      <c r="L17" s="14" t="str">
        <f>IF(F17="P",INDEX(BDD!$A$2:$B$52,MATCH('22'!$B17,BDD!$A$2:$A$52,0),2),"")</f>
        <v>HYPO URICEMIANT</v>
      </c>
      <c r="M17" s="14" t="str">
        <f>IF(G17="P",INDEX(BDD!$A$2:$B$52,MATCH('22'!$B17,BDD!$A$2:$A$52,0),2),"")</f>
        <v>HYPO URICEMIANT</v>
      </c>
      <c r="R17" s="14">
        <v>12</v>
      </c>
    </row>
    <row r="18" spans="1:18" ht="14.1" customHeight="1" x14ac:dyDescent="0.25">
      <c r="A18" s="121"/>
      <c r="B18" s="83" t="str">
        <f>BDD!A14</f>
        <v xml:space="preserve">DEMICHEL A </v>
      </c>
      <c r="C18" s="31" t="s">
        <v>89</v>
      </c>
      <c r="D18" s="32" t="s">
        <v>89</v>
      </c>
      <c r="E18" s="32" t="s">
        <v>89</v>
      </c>
      <c r="F18" s="32" t="s">
        <v>89</v>
      </c>
      <c r="G18" s="33" t="s">
        <v>89</v>
      </c>
      <c r="I18" s="14" t="str">
        <f>IF(C18="P",INDEX(BDD!$A$2:$B$52,MATCH('22'!$B18,BDD!$A$2:$A$52,0),2),"")</f>
        <v>NORMAL</v>
      </c>
      <c r="J18" s="14" t="str">
        <f>IF(D18="P",INDEX(BDD!$A$2:$B$52,MATCH('22'!$B18,BDD!$A$2:$A$52,0),2),"")</f>
        <v>NORMAL</v>
      </c>
      <c r="K18" s="14" t="str">
        <f>IF(E18="P",INDEX(BDD!$A$2:$B$52,MATCH('22'!$B18,BDD!$A$2:$A$52,0),2),"")</f>
        <v>NORMAL</v>
      </c>
      <c r="L18" s="14" t="str">
        <f>IF(F18="P",INDEX(BDD!$A$2:$B$52,MATCH('22'!$B18,BDD!$A$2:$A$52,0),2),"")</f>
        <v>NORMAL</v>
      </c>
      <c r="M18" s="14" t="str">
        <f>IF(G18="P",INDEX(BDD!$A$2:$B$52,MATCH('22'!$B18,BDD!$A$2:$A$52,0),2),"")</f>
        <v>NORMAL</v>
      </c>
      <c r="R18" s="14">
        <v>13</v>
      </c>
    </row>
    <row r="19" spans="1:18" ht="14.1" customHeight="1" x14ac:dyDescent="0.25">
      <c r="A19" s="121"/>
      <c r="B19" s="83" t="str">
        <f>BDD!A15</f>
        <v>DENIS P</v>
      </c>
      <c r="C19" s="31" t="s">
        <v>89</v>
      </c>
      <c r="D19" s="32" t="s">
        <v>89</v>
      </c>
      <c r="E19" s="32" t="s">
        <v>89</v>
      </c>
      <c r="F19" s="32" t="s">
        <v>89</v>
      </c>
      <c r="G19" s="33" t="s">
        <v>89</v>
      </c>
      <c r="I19" s="14" t="str">
        <f>IF(C19="P",INDEX(BDD!$A$2:$B$52,MATCH('22'!$B19,BDD!$A$2:$A$52,0),2),"")</f>
        <v>NORMAL</v>
      </c>
      <c r="J19" s="14" t="str">
        <f>IF(D19="P",INDEX(BDD!$A$2:$B$52,MATCH('22'!$B19,BDD!$A$2:$A$52,0),2),"")</f>
        <v>NORMAL</v>
      </c>
      <c r="K19" s="14" t="str">
        <f>IF(E19="P",INDEX(BDD!$A$2:$B$52,MATCH('22'!$B19,BDD!$A$2:$A$52,0),2),"")</f>
        <v>NORMAL</v>
      </c>
      <c r="L19" s="14" t="str">
        <f>IF(F19="P",INDEX(BDD!$A$2:$B$52,MATCH('22'!$B19,BDD!$A$2:$A$52,0),2),"")</f>
        <v>NORMAL</v>
      </c>
      <c r="M19" s="14" t="str">
        <f>IF(G19="P",INDEX(BDD!$A$2:$B$52,MATCH('22'!$B19,BDD!$A$2:$A$52,0),2),"")</f>
        <v>NORMAL</v>
      </c>
      <c r="R19" s="14">
        <v>14</v>
      </c>
    </row>
    <row r="20" spans="1:18" ht="14.1" customHeight="1" x14ac:dyDescent="0.25">
      <c r="A20" s="121"/>
      <c r="B20" s="83" t="e">
        <f>BDD!#REF!</f>
        <v>#REF!</v>
      </c>
      <c r="C20" s="31" t="s">
        <v>89</v>
      </c>
      <c r="D20" s="32" t="s">
        <v>89</v>
      </c>
      <c r="E20" s="32" t="s">
        <v>89</v>
      </c>
      <c r="F20" s="32" t="s">
        <v>89</v>
      </c>
      <c r="G20" s="33" t="s">
        <v>85</v>
      </c>
      <c r="I20" s="14" t="e">
        <f>IF(C20="P",INDEX(BDD!$A$2:$B$52,MATCH('22'!$B20,BDD!$A$2:$A$52,0),2),"")</f>
        <v>#REF!</v>
      </c>
      <c r="J20" s="14" t="e">
        <f>IF(D20="P",INDEX(BDD!$A$2:$B$52,MATCH('22'!$B20,BDD!$A$2:$A$52,0),2),"")</f>
        <v>#REF!</v>
      </c>
      <c r="K20" s="14" t="e">
        <f>IF(E20="P",INDEX(BDD!$A$2:$B$52,MATCH('22'!$B20,BDD!$A$2:$A$52,0),2),"")</f>
        <v>#REF!</v>
      </c>
      <c r="L20" s="14" t="e">
        <f>IF(F20="P",INDEX(BDD!$A$2:$B$52,MATCH('22'!$B20,BDD!$A$2:$A$52,0),2),"")</f>
        <v>#REF!</v>
      </c>
      <c r="M20" s="14" t="str">
        <f>IF(G20="P",INDEX(BDD!$A$2:$B$52,MATCH('22'!$B20,BDD!$A$2:$A$52,0),2),"")</f>
        <v/>
      </c>
      <c r="R20" s="14">
        <v>15</v>
      </c>
    </row>
    <row r="21" spans="1:18" ht="14.1" customHeight="1" x14ac:dyDescent="0.25">
      <c r="A21" s="121"/>
      <c r="B21" s="84" t="str">
        <f>BDD!A16</f>
        <v>GAUTHIER JF</v>
      </c>
      <c r="C21" s="31" t="s">
        <v>89</v>
      </c>
      <c r="D21" s="32" t="s">
        <v>89</v>
      </c>
      <c r="E21" s="32" t="s">
        <v>85</v>
      </c>
      <c r="F21" s="32" t="s">
        <v>89</v>
      </c>
      <c r="G21" s="33" t="s">
        <v>85</v>
      </c>
      <c r="I21" s="14" t="str">
        <f>IF(C21="P",INDEX(BDD!$A$2:$B$52,MATCH('22'!$B21,BDD!$A$2:$A$52,0),2),"")</f>
        <v>NORMAL</v>
      </c>
      <c r="J21" s="14" t="str">
        <f>IF(D21="P",INDEX(BDD!$A$2:$B$52,MATCH('22'!$B21,BDD!$A$2:$A$52,0),2),"")</f>
        <v>NORMAL</v>
      </c>
      <c r="K21" s="14" t="str">
        <f>IF(E21="P",INDEX(BDD!$A$2:$B$52,MATCH('22'!$B21,BDD!$A$2:$A$52,0),2),"")</f>
        <v/>
      </c>
      <c r="L21" s="14" t="str">
        <f>IF(F21="P",INDEX(BDD!$A$2:$B$52,MATCH('22'!$B21,BDD!$A$2:$A$52,0),2),"")</f>
        <v>NORMAL</v>
      </c>
      <c r="M21" s="14" t="str">
        <f>IF(G21="P",INDEX(BDD!$A$2:$B$52,MATCH('22'!$B21,BDD!$A$2:$A$52,0),2),"")</f>
        <v/>
      </c>
      <c r="R21" s="14">
        <v>16</v>
      </c>
    </row>
    <row r="22" spans="1:18" ht="14.1" customHeight="1" x14ac:dyDescent="0.25">
      <c r="A22" s="121"/>
      <c r="B22" s="84" t="str">
        <f>BDD!A17</f>
        <v>GAUTIER Y</v>
      </c>
      <c r="C22" s="31" t="s">
        <v>89</v>
      </c>
      <c r="D22" s="32" t="s">
        <v>89</v>
      </c>
      <c r="E22" s="32" t="s">
        <v>89</v>
      </c>
      <c r="F22" s="32" t="s">
        <v>89</v>
      </c>
      <c r="G22" s="33" t="s">
        <v>85</v>
      </c>
      <c r="I22" s="14" t="str">
        <f>IF(C22="P",INDEX(BDD!$A$2:$B$52,MATCH('22'!$B22,BDD!$A$2:$A$52,0),2),"")</f>
        <v>NORMAL</v>
      </c>
      <c r="J22" s="14" t="str">
        <f>IF(D22="P",INDEX(BDD!$A$2:$B$52,MATCH('22'!$B22,BDD!$A$2:$A$52,0),2),"")</f>
        <v>NORMAL</v>
      </c>
      <c r="K22" s="14" t="str">
        <f>IF(E22="P",INDEX(BDD!$A$2:$B$52,MATCH('22'!$B22,BDD!$A$2:$A$52,0),2),"")</f>
        <v>NORMAL</v>
      </c>
      <c r="L22" s="14" t="str">
        <f>IF(F22="P",INDEX(BDD!$A$2:$B$52,MATCH('22'!$B22,BDD!$A$2:$A$52,0),2),"")</f>
        <v>NORMAL</v>
      </c>
      <c r="M22" s="14" t="str">
        <f>IF(G22="P",INDEX(BDD!$A$2:$B$52,MATCH('22'!$B22,BDD!$A$2:$A$52,0),2),"")</f>
        <v/>
      </c>
      <c r="R22" s="14">
        <v>17</v>
      </c>
    </row>
    <row r="23" spans="1:18" ht="14.1" customHeight="1" x14ac:dyDescent="0.25">
      <c r="A23" s="121"/>
      <c r="B23" s="83" t="str">
        <f>BDD!A18</f>
        <v>GOURDON F</v>
      </c>
      <c r="C23" s="31" t="s">
        <v>89</v>
      </c>
      <c r="D23" s="32" t="s">
        <v>89</v>
      </c>
      <c r="E23" s="32" t="s">
        <v>89</v>
      </c>
      <c r="F23" s="32" t="s">
        <v>89</v>
      </c>
      <c r="G23" s="33" t="s">
        <v>89</v>
      </c>
      <c r="I23" s="14" t="str">
        <f>IF(C23="P",INDEX(BDD!$A$2:$B$52,MATCH('22'!$B23,BDD!$A$2:$A$52,0),2),"")</f>
        <v>NORMAL</v>
      </c>
      <c r="J23" s="14" t="str">
        <f>IF(D23="P",INDEX(BDD!$A$2:$B$52,MATCH('22'!$B23,BDD!$A$2:$A$52,0),2),"")</f>
        <v>NORMAL</v>
      </c>
      <c r="K23" s="14" t="str">
        <f>IF(E23="P",INDEX(BDD!$A$2:$B$52,MATCH('22'!$B23,BDD!$A$2:$A$52,0),2),"")</f>
        <v>NORMAL</v>
      </c>
      <c r="L23" s="14" t="str">
        <f>IF(F23="P",INDEX(BDD!$A$2:$B$52,MATCH('22'!$B23,BDD!$A$2:$A$52,0),2),"")</f>
        <v>NORMAL</v>
      </c>
      <c r="M23" s="14" t="str">
        <f>IF(G23="P",INDEX(BDD!$A$2:$B$52,MATCH('22'!$B23,BDD!$A$2:$A$52,0),2),"")</f>
        <v>NORMAL</v>
      </c>
      <c r="R23" s="14">
        <v>18</v>
      </c>
    </row>
    <row r="24" spans="1:18" ht="14.1" customHeight="1" x14ac:dyDescent="0.25">
      <c r="A24" s="121"/>
      <c r="B24" s="83" t="str">
        <f>BDD!A19</f>
        <v>GORDOGA K</v>
      </c>
      <c r="C24" s="31" t="s">
        <v>89</v>
      </c>
      <c r="D24" s="32" t="s">
        <v>89</v>
      </c>
      <c r="E24" s="32" t="s">
        <v>89</v>
      </c>
      <c r="F24" s="32" t="s">
        <v>89</v>
      </c>
      <c r="G24" s="33" t="s">
        <v>89</v>
      </c>
      <c r="I24" s="14" t="str">
        <f>IF(C24="P",INDEX(BDD!$A$2:$B$52,MATCH('22'!$B24,BDD!$A$2:$A$52,0),2),"")</f>
        <v>SANS PORC</v>
      </c>
      <c r="J24" s="14" t="str">
        <f>IF(D24="P",INDEX(BDD!$A$2:$B$52,MATCH('22'!$B24,BDD!$A$2:$A$52,0),2),"")</f>
        <v>SANS PORC</v>
      </c>
      <c r="K24" s="14" t="str">
        <f>IF(E24="P",INDEX(BDD!$A$2:$B$52,MATCH('22'!$B24,BDD!$A$2:$A$52,0),2),"")</f>
        <v>SANS PORC</v>
      </c>
      <c r="L24" s="14" t="str">
        <f>IF(F24="P",INDEX(BDD!$A$2:$B$52,MATCH('22'!$B24,BDD!$A$2:$A$52,0),2),"")</f>
        <v>SANS PORC</v>
      </c>
      <c r="M24" s="14" t="str">
        <f>IF(G24="P",INDEX(BDD!$A$2:$B$52,MATCH('22'!$B24,BDD!$A$2:$A$52,0),2),"")</f>
        <v>SANS PORC</v>
      </c>
      <c r="R24" s="14">
        <v>19</v>
      </c>
    </row>
    <row r="25" spans="1:18" ht="14.1" customHeight="1" x14ac:dyDescent="0.25">
      <c r="A25" s="121"/>
      <c r="B25" s="84" t="str">
        <f>BDD!A20</f>
        <v>GRAVIERE JP</v>
      </c>
      <c r="C25" s="31" t="s">
        <v>89</v>
      </c>
      <c r="D25" s="32" t="s">
        <v>89</v>
      </c>
      <c r="E25" s="32" t="s">
        <v>89</v>
      </c>
      <c r="F25" s="32" t="s">
        <v>89</v>
      </c>
      <c r="G25" s="33" t="s">
        <v>85</v>
      </c>
      <c r="I25" s="14" t="str">
        <f>IF(C25="P",INDEX(BDD!$A$2:$B$52,MATCH('22'!$B25,BDD!$A$2:$A$52,0),2),"")</f>
        <v>NORMAL</v>
      </c>
      <c r="J25" s="14" t="str">
        <f>IF(D25="P",INDEX(BDD!$A$2:$B$52,MATCH('22'!$B25,BDD!$A$2:$A$52,0),2),"")</f>
        <v>NORMAL</v>
      </c>
      <c r="K25" s="14" t="str">
        <f>IF(E25="P",INDEX(BDD!$A$2:$B$52,MATCH('22'!$B25,BDD!$A$2:$A$52,0),2),"")</f>
        <v>NORMAL</v>
      </c>
      <c r="L25" s="14" t="str">
        <f>IF(F25="P",INDEX(BDD!$A$2:$B$52,MATCH('22'!$B25,BDD!$A$2:$A$52,0),2),"")</f>
        <v>NORMAL</v>
      </c>
      <c r="M25" s="14" t="str">
        <f>IF(G25="P",INDEX(BDD!$A$2:$B$52,MATCH('22'!$B25,BDD!$A$2:$A$52,0),2),"")</f>
        <v/>
      </c>
      <c r="R25" s="14">
        <v>20</v>
      </c>
    </row>
    <row r="26" spans="1:18" ht="14.1" customHeight="1" x14ac:dyDescent="0.25">
      <c r="A26" s="121"/>
      <c r="B26" s="84" t="str">
        <f>BDD!A21</f>
        <v>JULLIOT Y</v>
      </c>
      <c r="C26" s="31" t="s">
        <v>89</v>
      </c>
      <c r="D26" s="32" t="s">
        <v>89</v>
      </c>
      <c r="E26" s="32" t="s">
        <v>89</v>
      </c>
      <c r="F26" s="32" t="s">
        <v>89</v>
      </c>
      <c r="G26" s="33" t="s">
        <v>89</v>
      </c>
      <c r="I26" s="14" t="str">
        <f>IF(C26="P",INDEX(BDD!$A$2:$B$52,MATCH('22'!$B26,BDD!$A$2:$A$52,0),2),"")</f>
        <v>NORMAL</v>
      </c>
      <c r="J26" s="14" t="str">
        <f>IF(D26="P",INDEX(BDD!$A$2:$B$52,MATCH('22'!$B26,BDD!$A$2:$A$52,0),2),"")</f>
        <v>NORMAL</v>
      </c>
      <c r="K26" s="14" t="str">
        <f>IF(E26="P",INDEX(BDD!$A$2:$B$52,MATCH('22'!$B26,BDD!$A$2:$A$52,0),2),"")</f>
        <v>NORMAL</v>
      </c>
      <c r="L26" s="14" t="str">
        <f>IF(F26="P",INDEX(BDD!$A$2:$B$52,MATCH('22'!$B26,BDD!$A$2:$A$52,0),2),"")</f>
        <v>NORMAL</v>
      </c>
      <c r="M26" s="14" t="str">
        <f>IF(G26="P",INDEX(BDD!$A$2:$B$52,MATCH('22'!$B26,BDD!$A$2:$A$52,0),2),"")</f>
        <v>NORMAL</v>
      </c>
      <c r="R26" s="14">
        <v>21</v>
      </c>
    </row>
    <row r="27" spans="1:18" ht="14.1" customHeight="1" x14ac:dyDescent="0.25">
      <c r="A27" s="121"/>
      <c r="B27" s="84" t="str">
        <f>BDD!A22</f>
        <v>LARBRE JM</v>
      </c>
      <c r="C27" s="31" t="s">
        <v>89</v>
      </c>
      <c r="D27" s="32" t="s">
        <v>89</v>
      </c>
      <c r="E27" s="32" t="s">
        <v>89</v>
      </c>
      <c r="F27" s="32" t="s">
        <v>89</v>
      </c>
      <c r="G27" s="33" t="s">
        <v>85</v>
      </c>
      <c r="I27" s="14" t="str">
        <f>IF(C27="P",INDEX(BDD!$A$2:$B$52,MATCH('22'!$B27,BDD!$A$2:$A$52,0),2),"")</f>
        <v>NORMAL</v>
      </c>
      <c r="J27" s="14" t="str">
        <f>IF(D27="P",INDEX(BDD!$A$2:$B$52,MATCH('22'!$B27,BDD!$A$2:$A$52,0),2),"")</f>
        <v>NORMAL</v>
      </c>
      <c r="K27" s="14" t="str">
        <f>IF(E27="P",INDEX(BDD!$A$2:$B$52,MATCH('22'!$B27,BDD!$A$2:$A$52,0),2),"")</f>
        <v>NORMAL</v>
      </c>
      <c r="L27" s="14" t="str">
        <f>IF(F27="P",INDEX(BDD!$A$2:$B$52,MATCH('22'!$B27,BDD!$A$2:$A$52,0),2),"")</f>
        <v>NORMAL</v>
      </c>
      <c r="M27" s="14" t="str">
        <f>IF(G27="P",INDEX(BDD!$A$2:$B$52,MATCH('22'!$B27,BDD!$A$2:$A$52,0),2),"")</f>
        <v/>
      </c>
      <c r="R27" s="14">
        <v>22</v>
      </c>
    </row>
    <row r="28" spans="1:18" ht="14.1" customHeight="1" x14ac:dyDescent="0.25">
      <c r="A28" s="121"/>
      <c r="B28" s="85" t="str">
        <f>BDD!A23</f>
        <v>LAPLACE F</v>
      </c>
      <c r="C28" s="31" t="s">
        <v>89</v>
      </c>
      <c r="D28" s="32" t="s">
        <v>89</v>
      </c>
      <c r="E28" s="32" t="s">
        <v>85</v>
      </c>
      <c r="F28" s="32" t="s">
        <v>89</v>
      </c>
      <c r="G28" s="33" t="s">
        <v>89</v>
      </c>
      <c r="I28" s="14" t="str">
        <f>IF(C28="P",INDEX(BDD!$A$2:$B$52,MATCH('22'!$B28,BDD!$A$2:$A$52,0),2),"")</f>
        <v>NORMAL</v>
      </c>
      <c r="J28" s="14" t="str">
        <f>IF(D28="P",INDEX(BDD!$A$2:$B$52,MATCH('22'!$B28,BDD!$A$2:$A$52,0),2),"")</f>
        <v>NORMAL</v>
      </c>
      <c r="K28" s="14" t="str">
        <f>IF(E28="P",INDEX(BDD!$A$2:$B$52,MATCH('22'!$B28,BDD!$A$2:$A$52,0),2),"")</f>
        <v/>
      </c>
      <c r="L28" s="14" t="str">
        <f>IF(F28="P",INDEX(BDD!$A$2:$B$52,MATCH('22'!$B28,BDD!$A$2:$A$52,0),2),"")</f>
        <v>NORMAL</v>
      </c>
      <c r="M28" s="14" t="str">
        <f>IF(G28="P",INDEX(BDD!$A$2:$B$52,MATCH('22'!$B28,BDD!$A$2:$A$52,0),2),"")</f>
        <v>NORMAL</v>
      </c>
      <c r="R28" s="14">
        <v>23</v>
      </c>
    </row>
    <row r="29" spans="1:18" ht="14.1" customHeight="1" x14ac:dyDescent="0.25">
      <c r="A29" s="121"/>
      <c r="B29" s="86" t="str">
        <f>BDD!A24</f>
        <v>LARA C</v>
      </c>
      <c r="C29" s="31" t="s">
        <v>89</v>
      </c>
      <c r="D29" s="32" t="s">
        <v>89</v>
      </c>
      <c r="E29" s="32" t="s">
        <v>89</v>
      </c>
      <c r="F29" s="32" t="s">
        <v>89</v>
      </c>
      <c r="G29" s="33" t="s">
        <v>85</v>
      </c>
      <c r="R29" s="14">
        <v>24</v>
      </c>
    </row>
    <row r="30" spans="1:18" ht="14.1" customHeight="1" x14ac:dyDescent="0.25">
      <c r="A30" s="121"/>
      <c r="B30" s="84" t="str">
        <f>BDD!A25</f>
        <v>LAURENT N</v>
      </c>
      <c r="C30" s="31" t="s">
        <v>89</v>
      </c>
      <c r="D30" s="32" t="s">
        <v>89</v>
      </c>
      <c r="E30" s="32" t="s">
        <v>89</v>
      </c>
      <c r="F30" s="32" t="s">
        <v>89</v>
      </c>
      <c r="G30" s="33" t="s">
        <v>85</v>
      </c>
      <c r="I30" s="14" t="str">
        <f>IF(C30="P",INDEX(BDD!$A$2:$B$52,MATCH('22'!$B30,BDD!$A$2:$A$52,0),2),"")</f>
        <v>NORMAL</v>
      </c>
      <c r="J30" s="14" t="str">
        <f>IF(D30="P",INDEX(BDD!$A$2:$B$52,MATCH('22'!$B30,BDD!$A$2:$A$52,0),2),"")</f>
        <v>NORMAL</v>
      </c>
      <c r="K30" s="14" t="str">
        <f>IF(E30="P",INDEX(BDD!$A$2:$B$52,MATCH('22'!$B30,BDD!$A$2:$A$52,0),2),"")</f>
        <v>NORMAL</v>
      </c>
      <c r="L30" s="14" t="str">
        <f>IF(F30="P",INDEX(BDD!$A$2:$B$52,MATCH('22'!$B30,BDD!$A$2:$A$52,0),2),"")</f>
        <v>NORMAL</v>
      </c>
      <c r="M30" s="14" t="str">
        <f>IF(G30="P",INDEX(BDD!$A$2:$B$52,MATCH('22'!$B30,BDD!$A$2:$A$52,0),2),"")</f>
        <v/>
      </c>
      <c r="R30" s="14">
        <v>25</v>
      </c>
    </row>
    <row r="31" spans="1:18" ht="14.1" customHeight="1" x14ac:dyDescent="0.25">
      <c r="A31" s="121"/>
      <c r="B31" s="83" t="str">
        <f>BDD!A26</f>
        <v>LEBON Y</v>
      </c>
      <c r="C31" s="31" t="s">
        <v>89</v>
      </c>
      <c r="D31" s="32" t="s">
        <v>89</v>
      </c>
      <c r="E31" s="32" t="s">
        <v>89</v>
      </c>
      <c r="F31" s="32" t="s">
        <v>89</v>
      </c>
      <c r="G31" s="33" t="s">
        <v>89</v>
      </c>
      <c r="I31" s="14" t="str">
        <f>IF(C31="P",INDEX(BDD!$A$2:$B$52,MATCH('22'!$B31,BDD!$A$2:$A$52,0),2),"")</f>
        <v>NORMAL</v>
      </c>
      <c r="J31" s="14" t="str">
        <f>IF(D31="P",INDEX(BDD!$A$2:$B$52,MATCH('22'!$B31,BDD!$A$2:$A$52,0),2),"")</f>
        <v>NORMAL</v>
      </c>
      <c r="K31" s="14" t="str">
        <f>IF(E31="P",INDEX(BDD!$A$2:$B$52,MATCH('22'!$B31,BDD!$A$2:$A$52,0),2),"")</f>
        <v>NORMAL</v>
      </c>
      <c r="L31" s="14" t="str">
        <f>IF(F31="P",INDEX(BDD!$A$2:$B$52,MATCH('22'!$B31,BDD!$A$2:$A$52,0),2),"")</f>
        <v>NORMAL</v>
      </c>
      <c r="M31" s="14" t="str">
        <f>IF(G31="P",INDEX(BDD!$A$2:$B$52,MATCH('22'!$B31,BDD!$A$2:$A$52,0),2),"")</f>
        <v>NORMAL</v>
      </c>
      <c r="R31" s="14">
        <v>26</v>
      </c>
    </row>
    <row r="32" spans="1:18" ht="14.1" customHeight="1" x14ac:dyDescent="0.25">
      <c r="A32" s="121"/>
      <c r="B32" s="83" t="str">
        <f>BDD!A27</f>
        <v>LECAM A</v>
      </c>
      <c r="C32" s="31" t="s">
        <v>89</v>
      </c>
      <c r="D32" s="32" t="s">
        <v>89</v>
      </c>
      <c r="E32" s="32" t="s">
        <v>89</v>
      </c>
      <c r="F32" s="32" t="s">
        <v>89</v>
      </c>
      <c r="G32" s="33" t="s">
        <v>89</v>
      </c>
      <c r="I32" s="14" t="str">
        <f>IF(C32="P",INDEX(BDD!$A$2:$B$52,MATCH('22'!$B32,BDD!$A$2:$A$52,0),2),"")</f>
        <v>NORMAL</v>
      </c>
      <c r="J32" s="14" t="str">
        <f>IF(D32="P",INDEX(BDD!$A$2:$B$52,MATCH('22'!$B32,BDD!$A$2:$A$52,0),2),"")</f>
        <v>NORMAL</v>
      </c>
      <c r="K32" s="14" t="str">
        <f>IF(E32="P",INDEX(BDD!$A$2:$B$52,MATCH('22'!$B32,BDD!$A$2:$A$52,0),2),"")</f>
        <v>NORMAL</v>
      </c>
      <c r="L32" s="14" t="str">
        <f>IF(F32="P",INDEX(BDD!$A$2:$B$52,MATCH('22'!$B32,BDD!$A$2:$A$52,0),2),"")</f>
        <v>NORMAL</v>
      </c>
      <c r="M32" s="14" t="str">
        <f>IF(G32="P",INDEX(BDD!$A$2:$B$52,MATCH('22'!$B32,BDD!$A$2:$A$52,0),2),"")</f>
        <v>NORMAL</v>
      </c>
      <c r="R32" s="14">
        <v>27</v>
      </c>
    </row>
    <row r="33" spans="1:18" ht="14.1" customHeight="1" x14ac:dyDescent="0.25">
      <c r="A33" s="121"/>
      <c r="B33" s="84" t="str">
        <f>BDD!A28</f>
        <v>LEHON JL</v>
      </c>
      <c r="C33" s="31" t="s">
        <v>89</v>
      </c>
      <c r="D33" s="32" t="s">
        <v>89</v>
      </c>
      <c r="E33" s="32" t="s">
        <v>85</v>
      </c>
      <c r="F33" s="32" t="s">
        <v>89</v>
      </c>
      <c r="G33" s="33" t="s">
        <v>85</v>
      </c>
      <c r="I33" s="14" t="str">
        <f>IF(C33="P",INDEX(BDD!$A$2:$B$52,MATCH('22'!$B33,BDD!$A$2:$A$52,0),2),"")</f>
        <v>NORMAL</v>
      </c>
      <c r="J33" s="14" t="str">
        <f>IF(D33="P",INDEX(BDD!$A$2:$B$52,MATCH('22'!$B33,BDD!$A$2:$A$52,0),2),"")</f>
        <v>NORMAL</v>
      </c>
      <c r="K33" s="14" t="str">
        <f>IF(E33="P",INDEX(BDD!$A$2:$B$52,MATCH('22'!$B33,BDD!$A$2:$A$52,0),2),"")</f>
        <v/>
      </c>
      <c r="L33" s="14" t="str">
        <f>IF(F33="P",INDEX(BDD!$A$2:$B$52,MATCH('22'!$B33,BDD!$A$2:$A$52,0),2),"")</f>
        <v>NORMAL</v>
      </c>
      <c r="M33" s="14" t="str">
        <f>IF(G33="P",INDEX(BDD!$A$2:$B$52,MATCH('22'!$B33,BDD!$A$2:$A$52,0),2),"")</f>
        <v/>
      </c>
      <c r="R33" s="14">
        <v>28</v>
      </c>
    </row>
    <row r="34" spans="1:18" ht="14.1" customHeight="1" x14ac:dyDescent="0.25">
      <c r="A34" s="121"/>
      <c r="B34" s="83" t="str">
        <f>BDD!A29</f>
        <v>MALERGUE MC</v>
      </c>
      <c r="C34" s="31" t="s">
        <v>85</v>
      </c>
      <c r="D34" s="32" t="s">
        <v>85</v>
      </c>
      <c r="E34" s="32" t="s">
        <v>89</v>
      </c>
      <c r="F34" s="32" t="s">
        <v>89</v>
      </c>
      <c r="G34" s="33" t="s">
        <v>89</v>
      </c>
      <c r="I34" s="14" t="str">
        <f>IF(C34="P",INDEX(BDD!$A$2:$B$52,MATCH('22'!$B34,BDD!$A$2:$A$52,0),2),"")</f>
        <v/>
      </c>
      <c r="J34" s="14" t="str">
        <f>IF(D34="P",INDEX(BDD!$A$2:$B$52,MATCH('22'!$B34,BDD!$A$2:$A$52,0),2),"")</f>
        <v/>
      </c>
      <c r="K34" s="14" t="str">
        <f>IF(E34="P",INDEX(BDD!$A$2:$B$52,MATCH('22'!$B34,BDD!$A$2:$A$52,0),2),"")</f>
        <v>HYPOCALORIQUE</v>
      </c>
      <c r="L34" s="14" t="str">
        <f>IF(F34="P",INDEX(BDD!$A$2:$B$52,MATCH('22'!$B34,BDD!$A$2:$A$52,0),2),"")</f>
        <v>HYPOCALORIQUE</v>
      </c>
      <c r="M34" s="14" t="str">
        <f>IF(G34="P",INDEX(BDD!$A$2:$B$52,MATCH('22'!$B34,BDD!$A$2:$A$52,0),2),"")</f>
        <v>HYPOCALORIQUE</v>
      </c>
      <c r="R34" s="14">
        <v>29</v>
      </c>
    </row>
    <row r="35" spans="1:18" ht="14.1" customHeight="1" x14ac:dyDescent="0.25">
      <c r="A35" s="121"/>
      <c r="B35" s="84" t="str">
        <f>BDD!A30</f>
        <v>MASSIAS JM</v>
      </c>
      <c r="C35" s="31" t="s">
        <v>89</v>
      </c>
      <c r="D35" s="32" t="s">
        <v>89</v>
      </c>
      <c r="E35" s="32" t="s">
        <v>89</v>
      </c>
      <c r="F35" s="32" t="s">
        <v>89</v>
      </c>
      <c r="G35" s="33" t="s">
        <v>85</v>
      </c>
      <c r="I35" s="14" t="str">
        <f>IF(C35="P",INDEX(BDD!$A$2:$B$52,MATCH('22'!$B35,BDD!$A$2:$A$52,0),2),"")</f>
        <v>NORMAL</v>
      </c>
      <c r="J35" s="14" t="str">
        <f>IF(D35="P",INDEX(BDD!$A$2:$B$52,MATCH('22'!$B35,BDD!$A$2:$A$52,0),2),"")</f>
        <v>NORMAL</v>
      </c>
      <c r="K35" s="14" t="str">
        <f>IF(E35="P",INDEX(BDD!$A$2:$B$52,MATCH('22'!$B35,BDD!$A$2:$A$52,0),2),"")</f>
        <v>NORMAL</v>
      </c>
      <c r="L35" s="14" t="str">
        <f>IF(F35="P",INDEX(BDD!$A$2:$B$52,MATCH('22'!$B35,BDD!$A$2:$A$52,0),2),"")</f>
        <v>NORMAL</v>
      </c>
      <c r="M35" s="14" t="str">
        <f>IF(G35="P",INDEX(BDD!$A$2:$B$52,MATCH('22'!$B35,BDD!$A$2:$A$52,0),2),"")</f>
        <v/>
      </c>
      <c r="R35" s="14">
        <v>30</v>
      </c>
    </row>
    <row r="36" spans="1:18" ht="14.1" customHeight="1" x14ac:dyDescent="0.25">
      <c r="A36" s="121"/>
      <c r="B36" s="83" t="str">
        <f>BDD!A31</f>
        <v>MAURY E</v>
      </c>
      <c r="C36" s="31" t="s">
        <v>85</v>
      </c>
      <c r="D36" s="32" t="s">
        <v>85</v>
      </c>
      <c r="E36" s="32" t="s">
        <v>85</v>
      </c>
      <c r="F36" s="32" t="s">
        <v>85</v>
      </c>
      <c r="G36" s="33" t="s">
        <v>85</v>
      </c>
      <c r="I36" s="14" t="str">
        <f>IF(C36="P",INDEX(BDD!$A$2:$B$52,MATCH('22'!$B36,BDD!$A$2:$A$52,0),2),"")</f>
        <v/>
      </c>
      <c r="J36" s="14" t="str">
        <f>IF(D36="P",INDEX(BDD!$A$2:$B$52,MATCH('22'!$B36,BDD!$A$2:$A$52,0),2),"")</f>
        <v/>
      </c>
      <c r="K36" s="14" t="str">
        <f>IF(E36="P",INDEX(BDD!$A$2:$B$52,MATCH('22'!$B36,BDD!$A$2:$A$52,0),2),"")</f>
        <v/>
      </c>
      <c r="L36" s="14" t="str">
        <f>IF(F36="P",INDEX(BDD!$A$2:$B$52,MATCH('22'!$B36,BDD!$A$2:$A$52,0),2),"")</f>
        <v/>
      </c>
      <c r="M36" s="14" t="str">
        <f>IF(G36="P",INDEX(BDD!$A$2:$B$52,MATCH('22'!$B36,BDD!$A$2:$A$52,0),2),"")</f>
        <v/>
      </c>
      <c r="R36" s="14">
        <v>31</v>
      </c>
    </row>
    <row r="37" spans="1:18" ht="14.1" customHeight="1" x14ac:dyDescent="0.25">
      <c r="A37" s="121"/>
      <c r="B37" s="83" t="str">
        <f>BDD!A32</f>
        <v>MICHELOU S</v>
      </c>
      <c r="C37" s="31" t="s">
        <v>89</v>
      </c>
      <c r="D37" s="32" t="s">
        <v>89</v>
      </c>
      <c r="E37" s="32" t="s">
        <v>89</v>
      </c>
      <c r="F37" s="32" t="s">
        <v>89</v>
      </c>
      <c r="G37" s="33" t="s">
        <v>89</v>
      </c>
      <c r="I37" s="14" t="str">
        <f>IF(C37="P",INDEX(BDD!$A$2:$B$52,MATCH('22'!$B37,BDD!$A$2:$A$52,0),2),"")</f>
        <v>NORMAL</v>
      </c>
      <c r="J37" s="14" t="str">
        <f>IF(D37="P",INDEX(BDD!$A$2:$B$52,MATCH('22'!$B37,BDD!$A$2:$A$52,0),2),"")</f>
        <v>NORMAL</v>
      </c>
      <c r="K37" s="14" t="str">
        <f>IF(E37="P",INDEX(BDD!$A$2:$B$52,MATCH('22'!$B37,BDD!$A$2:$A$52,0),2),"")</f>
        <v>NORMAL</v>
      </c>
      <c r="L37" s="14" t="str">
        <f>IF(F37="P",INDEX(BDD!$A$2:$B$52,MATCH('22'!$B37,BDD!$A$2:$A$52,0),2),"")</f>
        <v>NORMAL</v>
      </c>
      <c r="M37" s="14" t="str">
        <f>IF(G37="P",INDEX(BDD!$A$2:$B$52,MATCH('22'!$B37,BDD!$A$2:$A$52,0),2),"")</f>
        <v>NORMAL</v>
      </c>
      <c r="R37" s="14">
        <v>32</v>
      </c>
    </row>
    <row r="38" spans="1:18" ht="14.1" customHeight="1" x14ac:dyDescent="0.25">
      <c r="A38" s="121"/>
      <c r="B38" s="83" t="str">
        <f>BDD!A33</f>
        <v>ORLIANGE O</v>
      </c>
      <c r="C38" s="31" t="s">
        <v>89</v>
      </c>
      <c r="D38" s="32" t="s">
        <v>89</v>
      </c>
      <c r="E38" s="32" t="s">
        <v>89</v>
      </c>
      <c r="F38" s="32" t="s">
        <v>89</v>
      </c>
      <c r="G38" s="33" t="s">
        <v>89</v>
      </c>
      <c r="I38" s="14" t="str">
        <f>IF(C38="P",INDEX(BDD!$A$2:$B$52,MATCH('22'!$B38,BDD!$A$2:$A$52,0),2),"")</f>
        <v>NORMAL</v>
      </c>
      <c r="J38" s="14" t="str">
        <f>IF(D38="P",INDEX(BDD!$A$2:$B$52,MATCH('22'!$B38,BDD!$A$2:$A$52,0),2),"")</f>
        <v>NORMAL</v>
      </c>
      <c r="K38" s="14" t="str">
        <f>IF(E38="P",INDEX(BDD!$A$2:$B$52,MATCH('22'!$B38,BDD!$A$2:$A$52,0),2),"")</f>
        <v>NORMAL</v>
      </c>
      <c r="L38" s="14" t="str">
        <f>IF(F38="P",INDEX(BDD!$A$2:$B$52,MATCH('22'!$B38,BDD!$A$2:$A$52,0),2),"")</f>
        <v>NORMAL</v>
      </c>
      <c r="M38" s="14" t="str">
        <f>IF(G38="P",INDEX(BDD!$A$2:$B$52,MATCH('22'!$B38,BDD!$A$2:$A$52,0),2),"")</f>
        <v>NORMAL</v>
      </c>
      <c r="R38" s="14">
        <v>33</v>
      </c>
    </row>
    <row r="39" spans="1:18" ht="14.1" customHeight="1" x14ac:dyDescent="0.25">
      <c r="A39" s="121"/>
      <c r="B39" s="84" t="str">
        <f>BDD!A34</f>
        <v>PELISSIER J</v>
      </c>
      <c r="C39" s="31" t="s">
        <v>89</v>
      </c>
      <c r="D39" s="32" t="s">
        <v>89</v>
      </c>
      <c r="E39" s="32" t="s">
        <v>89</v>
      </c>
      <c r="F39" s="32" t="s">
        <v>89</v>
      </c>
      <c r="G39" s="33" t="s">
        <v>85</v>
      </c>
      <c r="I39" s="14" t="str">
        <f>IF(C39="P",INDEX(BDD!$A$2:$B$52,MATCH('22'!$B39,BDD!$A$2:$A$52,0),2),"")</f>
        <v>NORMAL</v>
      </c>
      <c r="J39" s="14" t="str">
        <f>IF(D39="P",INDEX(BDD!$A$2:$B$52,MATCH('22'!$B39,BDD!$A$2:$A$52,0),2),"")</f>
        <v>NORMAL</v>
      </c>
      <c r="K39" s="14" t="str">
        <f>IF(E39="P",INDEX(BDD!$A$2:$B$52,MATCH('22'!$B39,BDD!$A$2:$A$52,0),2),"")</f>
        <v>NORMAL</v>
      </c>
      <c r="L39" s="14" t="str">
        <f>IF(F39="P",INDEX(BDD!$A$2:$B$52,MATCH('22'!$B39,BDD!$A$2:$A$52,0),2),"")</f>
        <v>NORMAL</v>
      </c>
      <c r="M39" s="14" t="str">
        <f>IF(G39="P",INDEX(BDD!$A$2:$B$52,MATCH('22'!$B39,BDD!$A$2:$A$52,0),2),"")</f>
        <v/>
      </c>
      <c r="R39" s="14">
        <v>34</v>
      </c>
    </row>
    <row r="40" spans="1:18" ht="14.1" customHeight="1" x14ac:dyDescent="0.25">
      <c r="A40" s="121"/>
      <c r="B40" s="83" t="str">
        <f>BDD!A35</f>
        <v>PHIALIP Ch</v>
      </c>
      <c r="C40" s="31" t="s">
        <v>89</v>
      </c>
      <c r="D40" s="32" t="s">
        <v>89</v>
      </c>
      <c r="E40" s="32" t="s">
        <v>85</v>
      </c>
      <c r="F40" s="32" t="s">
        <v>89</v>
      </c>
      <c r="G40" s="33" t="s">
        <v>89</v>
      </c>
      <c r="I40" s="14" t="str">
        <f>IF(C40="P",INDEX(BDD!$A$2:$B$52,MATCH('22'!$B40,BDD!$A$2:$A$52,0),2),"")</f>
        <v>NORMAL</v>
      </c>
      <c r="J40" s="14" t="str">
        <f>IF(D40="P",INDEX(BDD!$A$2:$B$52,MATCH('22'!$B40,BDD!$A$2:$A$52,0),2),"")</f>
        <v>NORMAL</v>
      </c>
      <c r="K40" s="14" t="str">
        <f>IF(E40="P",INDEX(BDD!$A$2:$B$52,MATCH('22'!$B40,BDD!$A$2:$A$52,0),2),"")</f>
        <v/>
      </c>
      <c r="L40" s="14" t="str">
        <f>IF(F40="P",INDEX(BDD!$A$2:$B$52,MATCH('22'!$B40,BDD!$A$2:$A$52,0),2),"")</f>
        <v>NORMAL</v>
      </c>
      <c r="M40" s="14" t="str">
        <f>IF(G40="P",INDEX(BDD!$A$2:$B$52,MATCH('22'!$B40,BDD!$A$2:$A$52,0),2),"")</f>
        <v>NORMAL</v>
      </c>
      <c r="R40" s="14">
        <v>35</v>
      </c>
    </row>
    <row r="41" spans="1:18" ht="14.1" customHeight="1" x14ac:dyDescent="0.25">
      <c r="A41" s="121"/>
      <c r="B41" s="83" t="str">
        <f>BDD!A36</f>
        <v>PIGORREAU M</v>
      </c>
      <c r="C41" s="31" t="s">
        <v>89</v>
      </c>
      <c r="D41" s="32" t="s">
        <v>89</v>
      </c>
      <c r="E41" s="32" t="s">
        <v>89</v>
      </c>
      <c r="F41" s="32" t="s">
        <v>89</v>
      </c>
      <c r="G41" s="33" t="s">
        <v>89</v>
      </c>
      <c r="I41" s="14" t="str">
        <f>IF(C41="P",INDEX(BDD!$A$2:$B$52,MATCH('22'!$B41,BDD!$A$2:$A$52,0),2),"")</f>
        <v>NORMAL</v>
      </c>
      <c r="J41" s="14" t="str">
        <f>IF(D41="P",INDEX(BDD!$A$2:$B$52,MATCH('22'!$B41,BDD!$A$2:$A$52,0),2),"")</f>
        <v>NORMAL</v>
      </c>
      <c r="K41" s="14" t="str">
        <f>IF(E41="P",INDEX(BDD!$A$2:$B$52,MATCH('22'!$B41,BDD!$A$2:$A$52,0),2),"")</f>
        <v>NORMAL</v>
      </c>
      <c r="L41" s="14" t="str">
        <f>IF(F41="P",INDEX(BDD!$A$2:$B$52,MATCH('22'!$B41,BDD!$A$2:$A$52,0),2),"")</f>
        <v>NORMAL</v>
      </c>
      <c r="M41" s="14" t="str">
        <f>IF(G41="P",INDEX(BDD!$A$2:$B$52,MATCH('22'!$B41,BDD!$A$2:$A$52,0),2),"")</f>
        <v>NORMAL</v>
      </c>
      <c r="R41" s="14">
        <v>36</v>
      </c>
    </row>
    <row r="42" spans="1:18" ht="14.1" customHeight="1" x14ac:dyDescent="0.25">
      <c r="A42" s="121"/>
      <c r="B42" s="83" t="str">
        <f>BDD!A37</f>
        <v>PONT D</v>
      </c>
      <c r="C42" s="31" t="s">
        <v>89</v>
      </c>
      <c r="D42" s="32" t="s">
        <v>89</v>
      </c>
      <c r="E42" s="32" t="s">
        <v>89</v>
      </c>
      <c r="F42" s="32" t="s">
        <v>89</v>
      </c>
      <c r="G42" s="33" t="s">
        <v>89</v>
      </c>
      <c r="I42" s="14" t="str">
        <f>IF(C42="P",INDEX(BDD!$A$2:$B$52,MATCH('22'!$B42,BDD!$A$2:$A$52,0),2),"")</f>
        <v>HYPOCHOLESTEROMIANT &amp; HYPOCALORIQUE</v>
      </c>
      <c r="J42" s="14" t="str">
        <f>IF(D42="P",INDEX(BDD!$A$2:$B$52,MATCH('22'!$B42,BDD!$A$2:$A$52,0),2),"")</f>
        <v>HYPOCHOLESTEROMIANT &amp; HYPOCALORIQUE</v>
      </c>
      <c r="K42" s="14" t="str">
        <f>IF(E42="P",INDEX(BDD!$A$2:$B$52,MATCH('22'!$B42,BDD!$A$2:$A$52,0),2),"")</f>
        <v>HYPOCHOLESTEROMIANT &amp; HYPOCALORIQUE</v>
      </c>
      <c r="L42" s="14" t="str">
        <f>IF(F42="P",INDEX(BDD!$A$2:$B$52,MATCH('22'!$B42,BDD!$A$2:$A$52,0),2),"")</f>
        <v>HYPOCHOLESTEROMIANT &amp; HYPOCALORIQUE</v>
      </c>
      <c r="M42" s="14" t="str">
        <f>IF(G42="P",INDEX(BDD!$A$2:$B$52,MATCH('22'!$B42,BDD!$A$2:$A$52,0),2),"")</f>
        <v>HYPOCHOLESTEROMIANT &amp; HYPOCALORIQUE</v>
      </c>
      <c r="R42" s="14">
        <v>37</v>
      </c>
    </row>
    <row r="43" spans="1:18" ht="14.1" customHeight="1" x14ac:dyDescent="0.25">
      <c r="A43" s="121"/>
      <c r="B43" s="84" t="str">
        <f>BDD!A38</f>
        <v>PORTE V</v>
      </c>
      <c r="C43" s="78" t="s">
        <v>89</v>
      </c>
      <c r="D43" s="32" t="s">
        <v>89</v>
      </c>
      <c r="E43" s="32" t="s">
        <v>89</v>
      </c>
      <c r="F43" s="32" t="s">
        <v>89</v>
      </c>
      <c r="G43" s="79" t="s">
        <v>85</v>
      </c>
      <c r="I43" s="14" t="str">
        <f>IF(C43="P",INDEX(BDD!$A$2:$B$52,MATCH('22'!$B43,BDD!$A$2:$A$52,0),2),"")</f>
        <v>NORMAL</v>
      </c>
      <c r="J43" s="14" t="str">
        <f>IF(D43="P",INDEX(BDD!$A$2:$B$52,MATCH('22'!$B43,BDD!$A$2:$A$52,0),2),"")</f>
        <v>NORMAL</v>
      </c>
      <c r="K43" s="14" t="str">
        <f>IF(E43="P",INDEX(BDD!$A$2:$B$52,MATCH('22'!$B43,BDD!$A$2:$A$52,0),2),"")</f>
        <v>NORMAL</v>
      </c>
      <c r="L43" s="14" t="str">
        <f>IF(F43="P",INDEX(BDD!$A$2:$B$52,MATCH('22'!$B43,BDD!$A$2:$A$52,0),2),"")</f>
        <v>NORMAL</v>
      </c>
      <c r="M43" s="14" t="str">
        <f>IF(G43="P",INDEX(BDD!$A$2:$B$52,MATCH('22'!$B43,BDD!$A$2:$A$52,0),2),"")</f>
        <v/>
      </c>
      <c r="R43" s="14">
        <v>38</v>
      </c>
    </row>
    <row r="44" spans="1:18" ht="14.1" customHeight="1" x14ac:dyDescent="0.25">
      <c r="A44" s="121"/>
      <c r="B44" s="83" t="str">
        <f>BDD!A39</f>
        <v>SERRE C</v>
      </c>
      <c r="C44" s="78" t="s">
        <v>89</v>
      </c>
      <c r="D44" s="32" t="s">
        <v>89</v>
      </c>
      <c r="E44" s="32" t="s">
        <v>89</v>
      </c>
      <c r="F44" s="32" t="s">
        <v>89</v>
      </c>
      <c r="G44" s="79" t="s">
        <v>89</v>
      </c>
      <c r="I44" s="14" t="str">
        <f>IF(C44="P",INDEX(BDD!$A$2:$B$52,MATCH('22'!$B44,BDD!$A$2:$A$52,0),2),"")</f>
        <v>HYPOCHOLESTEROMIANT &amp; HYPOCALORIQUE</v>
      </c>
      <c r="J44" s="14" t="str">
        <f>IF(D44="P",INDEX(BDD!$A$2:$B$52,MATCH('22'!$B44,BDD!$A$2:$A$52,0),2),"")</f>
        <v>HYPOCHOLESTEROMIANT &amp; HYPOCALORIQUE</v>
      </c>
      <c r="K44" s="14" t="str">
        <f>IF(E44="P",INDEX(BDD!$A$2:$B$52,MATCH('22'!$B44,BDD!$A$2:$A$52,0),2),"")</f>
        <v>HYPOCHOLESTEROMIANT &amp; HYPOCALORIQUE</v>
      </c>
      <c r="L44" s="14" t="str">
        <f>IF(F44="P",INDEX(BDD!$A$2:$B$52,MATCH('22'!$B44,BDD!$A$2:$A$52,0),2),"")</f>
        <v>HYPOCHOLESTEROMIANT &amp; HYPOCALORIQUE</v>
      </c>
      <c r="M44" s="14" t="str">
        <f>IF(G44="P",INDEX(BDD!$A$2:$B$52,MATCH('22'!$B44,BDD!$A$2:$A$52,0),2),"")</f>
        <v>HYPOCHOLESTEROMIANT &amp; HYPOCALORIQUE</v>
      </c>
      <c r="R44" s="14">
        <v>39</v>
      </c>
    </row>
    <row r="45" spans="1:18" ht="14.1" customHeight="1" x14ac:dyDescent="0.25">
      <c r="A45" s="121"/>
      <c r="B45" s="84" t="str">
        <f>BDD!A40</f>
        <v>SOLEILHAVOUP B</v>
      </c>
      <c r="C45" s="78" t="s">
        <v>85</v>
      </c>
      <c r="D45" s="32" t="s">
        <v>85</v>
      </c>
      <c r="E45" s="32" t="s">
        <v>85</v>
      </c>
      <c r="F45" s="32" t="s">
        <v>85</v>
      </c>
      <c r="G45" s="80" t="s">
        <v>85</v>
      </c>
      <c r="I45" s="14" t="str">
        <f>IF(C45="P",INDEX(BDD!$A$2:$B$52,MATCH('22'!$B45,BDD!$A$2:$A$52,0),2),"")</f>
        <v/>
      </c>
      <c r="J45" s="14" t="str">
        <f>IF(D45="P",INDEX(BDD!$A$2:$B$52,MATCH('22'!$B45,BDD!$A$2:$A$52,0),2),"")</f>
        <v/>
      </c>
      <c r="K45" s="14" t="str">
        <f>IF(E45="P",INDEX(BDD!$A$2:$B$52,MATCH('22'!$B45,BDD!$A$2:$A$52,0),2),"")</f>
        <v/>
      </c>
      <c r="L45" s="14" t="str">
        <f>IF(F45="P",INDEX(BDD!$A$2:$B$52,MATCH('22'!$B45,BDD!$A$2:$A$52,0),2),"")</f>
        <v/>
      </c>
      <c r="M45" s="14" t="str">
        <f>IF(G45="P",INDEX(BDD!$A$2:$B$52,MATCH('22'!$B45,BDD!$A$2:$A$52,0),2),"")</f>
        <v/>
      </c>
      <c r="R45" s="14">
        <v>40</v>
      </c>
    </row>
    <row r="46" spans="1:18" ht="14.1" customHeight="1" x14ac:dyDescent="0.25">
      <c r="A46" s="121"/>
      <c r="B46" s="84" t="str">
        <f>BDD!A41</f>
        <v>SOURDEIX L</v>
      </c>
      <c r="C46" s="78" t="s">
        <v>89</v>
      </c>
      <c r="D46" s="32" t="s">
        <v>89</v>
      </c>
      <c r="E46" s="32" t="s">
        <v>89</v>
      </c>
      <c r="F46" s="32" t="s">
        <v>89</v>
      </c>
      <c r="G46" s="79" t="s">
        <v>85</v>
      </c>
      <c r="I46" s="14" t="str">
        <f>IF(C46="P",INDEX(BDD!$A$2:$B$52,MATCH('22'!$B46,BDD!$A$2:$A$52,0),2),"")</f>
        <v>NORMAL</v>
      </c>
      <c r="J46" s="14" t="str">
        <f>IF(D46="P",INDEX(BDD!$A$2:$B$52,MATCH('22'!$B46,BDD!$A$2:$A$52,0),2),"")</f>
        <v>NORMAL</v>
      </c>
      <c r="K46" s="14" t="str">
        <f>IF(E46="P",INDEX(BDD!$A$2:$B$52,MATCH('22'!$B46,BDD!$A$2:$A$52,0),2),"")</f>
        <v>NORMAL</v>
      </c>
      <c r="L46" s="14" t="str">
        <f>IF(F46="P",INDEX(BDD!$A$2:$B$52,MATCH('22'!$B46,BDD!$A$2:$A$52,0),2),"")</f>
        <v>NORMAL</v>
      </c>
      <c r="M46" s="14" t="str">
        <f>IF(G46="P",INDEX(BDD!$A$2:$B$52,MATCH('22'!$B46,BDD!$A$2:$A$52,0),2),"")</f>
        <v/>
      </c>
      <c r="R46" s="14">
        <v>41</v>
      </c>
    </row>
    <row r="47" spans="1:18" ht="14.1" customHeight="1" x14ac:dyDescent="0.25">
      <c r="A47" s="121"/>
      <c r="B47" s="84" t="str">
        <f>BDD!A42</f>
        <v>TAYSSE S</v>
      </c>
      <c r="C47" s="31" t="s">
        <v>89</v>
      </c>
      <c r="D47" s="32" t="s">
        <v>89</v>
      </c>
      <c r="E47" s="32" t="s">
        <v>85</v>
      </c>
      <c r="F47" s="32" t="s">
        <v>89</v>
      </c>
      <c r="G47" s="33" t="s">
        <v>89</v>
      </c>
      <c r="I47" s="14" t="str">
        <f>IF(C47="P",INDEX(BDD!$A$2:$B$52,MATCH('22'!$B47,BDD!$A$2:$A$52,0),2),"")</f>
        <v>NORMAL</v>
      </c>
      <c r="J47" s="14" t="str">
        <f>IF(D47="P",INDEX(BDD!$A$2:$B$52,MATCH('22'!$B47,BDD!$A$2:$A$52,0),2),"")</f>
        <v>NORMAL</v>
      </c>
      <c r="K47" s="14" t="str">
        <f>IF(E47="P",INDEX(BDD!$A$2:$B$52,MATCH('22'!$B47,BDD!$A$2:$A$52,0),2),"")</f>
        <v/>
      </c>
      <c r="L47" s="14" t="str">
        <f>IF(F47="P",INDEX(BDD!$A$2:$B$52,MATCH('22'!$B47,BDD!$A$2:$A$52,0),2),"")</f>
        <v>NORMAL</v>
      </c>
      <c r="M47" s="14" t="str">
        <f>IF(G47="P",INDEX(BDD!$A$2:$B$52,MATCH('22'!$B47,BDD!$A$2:$A$52,0),2),"")</f>
        <v>NORMAL</v>
      </c>
      <c r="R47" s="14">
        <v>42</v>
      </c>
    </row>
    <row r="48" spans="1:18" ht="14.1" customHeight="1" x14ac:dyDescent="0.25">
      <c r="A48" s="121"/>
      <c r="B48" s="84" t="str">
        <f>BDD!A43</f>
        <v>TINDILIERE M</v>
      </c>
      <c r="C48" s="31" t="s">
        <v>89</v>
      </c>
      <c r="D48" s="32" t="s">
        <v>89</v>
      </c>
      <c r="E48" s="32" t="s">
        <v>89</v>
      </c>
      <c r="F48" s="32" t="s">
        <v>89</v>
      </c>
      <c r="G48" s="33" t="s">
        <v>85</v>
      </c>
      <c r="I48" s="14" t="str">
        <f>IF(C48="P",INDEX(BDD!$A$2:$B$52,MATCH('22'!$B48,BDD!$A$2:$A$52,0),2),"")</f>
        <v>NORMAL</v>
      </c>
      <c r="J48" s="14" t="str">
        <f>IF(D48="P",INDEX(BDD!$A$2:$B$52,MATCH('22'!$B48,BDD!$A$2:$A$52,0),2),"")</f>
        <v>NORMAL</v>
      </c>
      <c r="K48" s="14" t="str">
        <f>IF(E48="P",INDEX(BDD!$A$2:$B$52,MATCH('22'!$B48,BDD!$A$2:$A$52,0),2),"")</f>
        <v>NORMAL</v>
      </c>
      <c r="L48" s="14" t="str">
        <f>IF(F48="P",INDEX(BDD!$A$2:$B$52,MATCH('22'!$B48,BDD!$A$2:$A$52,0),2),"")</f>
        <v>NORMAL</v>
      </c>
      <c r="M48" s="14" t="str">
        <f>IF(G48="P",INDEX(BDD!$A$2:$B$52,MATCH('22'!$B48,BDD!$A$2:$A$52,0),2),"")</f>
        <v/>
      </c>
      <c r="R48" s="14">
        <v>43</v>
      </c>
    </row>
    <row r="49" spans="1:18" ht="14.1" customHeight="1" x14ac:dyDescent="0.25">
      <c r="A49" s="121"/>
      <c r="B49" s="84" t="str">
        <f>BDD!A44</f>
        <v>URSY A</v>
      </c>
      <c r="C49" s="31" t="s">
        <v>89</v>
      </c>
      <c r="D49" s="32" t="s">
        <v>89</v>
      </c>
      <c r="E49" s="32" t="s">
        <v>85</v>
      </c>
      <c r="F49" s="32" t="s">
        <v>89</v>
      </c>
      <c r="G49" s="33" t="s">
        <v>89</v>
      </c>
      <c r="I49" s="14" t="str">
        <f>IF(C49="P",INDEX(BDD!$A$2:$B$52,MATCH('22'!$B49,BDD!$A$2:$A$52,0),2),"")</f>
        <v>NORMAL</v>
      </c>
      <c r="J49" s="14" t="str">
        <f>IF(D49="P",INDEX(BDD!$A$2:$B$52,MATCH('22'!$B49,BDD!$A$2:$A$52,0),2),"")</f>
        <v>NORMAL</v>
      </c>
      <c r="K49" s="14" t="str">
        <f>IF(E49="P",INDEX(BDD!$A$2:$B$52,MATCH('22'!$B49,BDD!$A$2:$A$52,0),2),"")</f>
        <v/>
      </c>
      <c r="L49" s="14" t="str">
        <f>IF(F49="P",INDEX(BDD!$A$2:$B$52,MATCH('22'!$B49,BDD!$A$2:$A$52,0),2),"")</f>
        <v>NORMAL</v>
      </c>
      <c r="M49" s="14" t="str">
        <f>IF(G49="P",INDEX(BDD!$A$2:$B$52,MATCH('22'!$B49,BDD!$A$2:$A$52,0),2),"")</f>
        <v>NORMAL</v>
      </c>
      <c r="R49" s="14">
        <v>44</v>
      </c>
    </row>
    <row r="50" spans="1:18" ht="14.1" customHeight="1" x14ac:dyDescent="0.25">
      <c r="A50" s="121"/>
      <c r="B50" s="83" t="str">
        <f>BDD!A45</f>
        <v>VERGNY fr</v>
      </c>
      <c r="C50" s="31" t="s">
        <v>89</v>
      </c>
      <c r="D50" s="32" t="s">
        <v>89</v>
      </c>
      <c r="E50" s="32" t="s">
        <v>89</v>
      </c>
      <c r="F50" s="32" t="s">
        <v>89</v>
      </c>
      <c r="G50" s="33" t="s">
        <v>89</v>
      </c>
      <c r="I50" s="14" t="str">
        <f>IF(C50="P",INDEX(BDD!$A$2:$B$52,MATCH('22'!$B50,BDD!$A$2:$A$52,0),2),"")</f>
        <v>NORMAL</v>
      </c>
      <c r="J50" s="14" t="str">
        <f>IF(D50="P",INDEX(BDD!$A$2:$B$52,MATCH('22'!$B50,BDD!$A$2:$A$52,0),2),"")</f>
        <v>NORMAL</v>
      </c>
      <c r="K50" s="14" t="str">
        <f>IF(E50="P",INDEX(BDD!$A$2:$B$52,MATCH('22'!$B50,BDD!$A$2:$A$52,0),2),"")</f>
        <v>NORMAL</v>
      </c>
      <c r="L50" s="14" t="str">
        <f>IF(F50="P",INDEX(BDD!$A$2:$B$52,MATCH('22'!$B50,BDD!$A$2:$A$52,0),2),"")</f>
        <v>NORMAL</v>
      </c>
      <c r="M50" s="14" t="str">
        <f>IF(G50="P",INDEX(BDD!$A$2:$B$52,MATCH('22'!$B50,BDD!$A$2:$A$52,0),2),"")</f>
        <v>NORMAL</v>
      </c>
      <c r="R50" s="14">
        <v>45</v>
      </c>
    </row>
    <row r="51" spans="1:18" ht="14.1" customHeight="1" x14ac:dyDescent="0.25">
      <c r="A51" s="121"/>
      <c r="B51" s="27"/>
      <c r="C51" s="31"/>
      <c r="D51" s="32"/>
      <c r="E51" s="32"/>
      <c r="F51" s="32"/>
      <c r="G51" s="33"/>
      <c r="I51" s="14" t="str">
        <f>IF(C51="P",INDEX(BDD!$A$2:$B$52,MATCH('22'!$B51,BDD!$A$2:$A$52,0),2),"")</f>
        <v/>
      </c>
      <c r="J51" s="14" t="str">
        <f>IF(D51="P",INDEX(BDD!$A$2:$B$52,MATCH('22'!$B51,BDD!$A$2:$A$52,0),2),"")</f>
        <v/>
      </c>
      <c r="K51" s="14" t="str">
        <f>IF(E51="P",INDEX(BDD!$A$2:$B$52,MATCH('22'!$B51,BDD!$A$2:$A$52,0),2),"")</f>
        <v/>
      </c>
      <c r="L51" s="14" t="str">
        <f>IF(F51="P",INDEX(BDD!$A$2:$B$52,MATCH('22'!$B51,BDD!$A$2:$A$52,0),2),"")</f>
        <v/>
      </c>
      <c r="M51" s="14" t="str">
        <f>IF(G51="P",INDEX(BDD!$A$2:$B$52,MATCH('22'!$B51,BDD!$A$2:$A$52,0),2),"")</f>
        <v/>
      </c>
    </row>
    <row r="52" spans="1:18" ht="14.1" customHeight="1" thickBot="1" x14ac:dyDescent="0.3">
      <c r="A52" s="121"/>
      <c r="B52" s="34" t="str">
        <f>BDD!A47</f>
        <v>STAGIAIRE</v>
      </c>
      <c r="C52" s="35"/>
      <c r="D52" s="36"/>
      <c r="E52" s="36"/>
      <c r="F52" s="36"/>
      <c r="G52" s="37"/>
      <c r="I52" s="14" t="str">
        <f>IF(C52="P",INDEX(BDD!$A$2:$B$52,MATCH('22'!$B52,BDD!$A$2:$A$52,0),2),"")</f>
        <v/>
      </c>
      <c r="J52" s="14" t="str">
        <f>IF(D52="P",INDEX(BDD!$A$2:$B$52,MATCH('22'!$B52,BDD!$A$2:$A$52,0),2),"")</f>
        <v/>
      </c>
      <c r="K52" s="14" t="str">
        <f>IF(E52="P",INDEX(BDD!$A$2:$B$52,MATCH('22'!$B52,BDD!$A$2:$A$52,0),2),"")</f>
        <v/>
      </c>
      <c r="L52" s="14" t="str">
        <f>IF(F52="P",INDEX(BDD!$A$2:$B$52,MATCH('22'!$B52,BDD!$A$2:$A$52,0),2),"")</f>
        <v/>
      </c>
      <c r="M52" s="14" t="str">
        <f>IF(G52="P",INDEX(BDD!$A$2:$B$52,MATCH('22'!$B52,BDD!$A$2:$A$52,0),2),"")</f>
        <v/>
      </c>
    </row>
    <row r="53" spans="1:18" ht="15.75" thickBot="1" x14ac:dyDescent="0.3">
      <c r="A53" s="13"/>
      <c r="B53" s="38"/>
      <c r="C53" s="122"/>
      <c r="D53" s="122"/>
      <c r="E53" s="122"/>
      <c r="F53" s="122"/>
      <c r="G53" s="122"/>
    </row>
    <row r="54" spans="1:18" x14ac:dyDescent="0.25">
      <c r="A54" s="13"/>
      <c r="B54" s="13"/>
      <c r="C54" s="118" t="s">
        <v>74</v>
      </c>
      <c r="D54" s="119"/>
      <c r="E54" s="119"/>
      <c r="F54" s="119"/>
      <c r="G54" s="120"/>
    </row>
    <row r="55" spans="1:18" ht="15.75" thickBot="1" x14ac:dyDescent="0.3">
      <c r="A55" s="13"/>
      <c r="B55" s="13"/>
      <c r="C55" s="114" t="str">
        <f ca="1">MID(CELL("nomfichier",$A$1),FIND("]",CELL("nomfichier",$A$1))+1,50)</f>
        <v>22</v>
      </c>
      <c r="D55" s="115"/>
      <c r="E55" s="115"/>
      <c r="F55" s="115"/>
      <c r="G55" s="116"/>
    </row>
    <row r="56" spans="1:18" x14ac:dyDescent="0.25">
      <c r="A56" s="117" t="s">
        <v>95</v>
      </c>
      <c r="B56" s="13"/>
      <c r="C56" s="39">
        <f ca="1">C57</f>
        <v>42520</v>
      </c>
      <c r="D56" s="39">
        <f ca="1">D57</f>
        <v>42521</v>
      </c>
      <c r="E56" s="39">
        <f ca="1">E57</f>
        <v>42522</v>
      </c>
      <c r="F56" s="39">
        <f t="shared" ref="F56:G56" ca="1" si="1">F57</f>
        <v>42523</v>
      </c>
      <c r="G56" s="20">
        <f t="shared" ca="1" si="1"/>
        <v>42524</v>
      </c>
    </row>
    <row r="57" spans="1:18" ht="15.75" thickBot="1" x14ac:dyDescent="0.3">
      <c r="A57" s="117"/>
      <c r="B57" s="13"/>
      <c r="C57" s="40">
        <f ca="1">7*C55+DATE(B2,1,3)-WEEKDAY(DATE(B2,1,3))-5</f>
        <v>42520</v>
      </c>
      <c r="D57" s="40">
        <f ca="1">C57+1</f>
        <v>42521</v>
      </c>
      <c r="E57" s="40">
        <f ca="1">D57+1</f>
        <v>42522</v>
      </c>
      <c r="F57" s="40">
        <f ca="1">E57+1</f>
        <v>42523</v>
      </c>
      <c r="G57" s="41">
        <f ca="1">F57+1</f>
        <v>42524</v>
      </c>
    </row>
    <row r="58" spans="1:18" ht="24.95" customHeight="1" x14ac:dyDescent="0.25">
      <c r="A58" s="87">
        <f t="shared" ref="A58:A64" si="2">SUM(C58:G58)</f>
        <v>126</v>
      </c>
      <c r="B58" s="43" t="s">
        <v>6</v>
      </c>
      <c r="C58" s="29">
        <f t="shared" ref="C58:G65" si="3">IF(COUNTIF(I$6:I$52,$B58)&gt;0,COUNTIF(I$6:I$52,$B58),"")</f>
        <v>29</v>
      </c>
      <c r="D58" s="29">
        <f t="shared" si="3"/>
        <v>29</v>
      </c>
      <c r="E58" s="29">
        <f t="shared" si="3"/>
        <v>22</v>
      </c>
      <c r="F58" s="29">
        <f t="shared" si="3"/>
        <v>29</v>
      </c>
      <c r="G58" s="29">
        <f t="shared" si="3"/>
        <v>17</v>
      </c>
    </row>
    <row r="59" spans="1:18" ht="24.95" customHeight="1" x14ac:dyDescent="0.25">
      <c r="A59" s="87">
        <f t="shared" si="2"/>
        <v>5</v>
      </c>
      <c r="B59" s="44" t="s">
        <v>22</v>
      </c>
      <c r="C59" s="32">
        <f t="shared" si="3"/>
        <v>1</v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>
        <f t="shared" si="3"/>
        <v>1</v>
      </c>
      <c r="I59" s="14">
        <f t="shared" ref="I59:I65" si="4">COUNTIF($I$6:$I$52,$B59)</f>
        <v>1</v>
      </c>
    </row>
    <row r="60" spans="1:18" ht="24.95" customHeight="1" x14ac:dyDescent="0.25">
      <c r="A60" s="87">
        <f t="shared" si="2"/>
        <v>4</v>
      </c>
      <c r="B60" s="44" t="s">
        <v>18</v>
      </c>
      <c r="C60" s="32">
        <f t="shared" si="3"/>
        <v>1</v>
      </c>
      <c r="D60" s="32">
        <f t="shared" si="3"/>
        <v>1</v>
      </c>
      <c r="E60" s="32">
        <f t="shared" si="3"/>
        <v>1</v>
      </c>
      <c r="F60" s="32">
        <f t="shared" si="3"/>
        <v>1</v>
      </c>
      <c r="G60" s="33" t="str">
        <f t="shared" si="3"/>
        <v/>
      </c>
      <c r="I60" s="14">
        <f t="shared" si="4"/>
        <v>1</v>
      </c>
    </row>
    <row r="61" spans="1:18" ht="24.95" customHeight="1" x14ac:dyDescent="0.25">
      <c r="A61" s="87">
        <f t="shared" si="2"/>
        <v>10</v>
      </c>
      <c r="B61" s="44" t="s">
        <v>50</v>
      </c>
      <c r="C61" s="32">
        <f t="shared" si="3"/>
        <v>2</v>
      </c>
      <c r="D61" s="32">
        <f t="shared" si="3"/>
        <v>2</v>
      </c>
      <c r="E61" s="32">
        <f t="shared" si="3"/>
        <v>2</v>
      </c>
      <c r="F61" s="32">
        <f t="shared" si="3"/>
        <v>2</v>
      </c>
      <c r="G61" s="33">
        <f t="shared" si="3"/>
        <v>2</v>
      </c>
      <c r="I61" s="14">
        <f t="shared" si="4"/>
        <v>2</v>
      </c>
    </row>
    <row r="62" spans="1:18" ht="24.95" customHeight="1" x14ac:dyDescent="0.25">
      <c r="A62" s="87">
        <f t="shared" si="2"/>
        <v>7</v>
      </c>
      <c r="B62" s="44" t="s">
        <v>20</v>
      </c>
      <c r="C62" s="32">
        <f t="shared" si="3"/>
        <v>1</v>
      </c>
      <c r="D62" s="32">
        <f t="shared" si="3"/>
        <v>1</v>
      </c>
      <c r="E62" s="32">
        <f t="shared" si="3"/>
        <v>2</v>
      </c>
      <c r="F62" s="32">
        <f t="shared" si="3"/>
        <v>2</v>
      </c>
      <c r="G62" s="33">
        <f t="shared" si="3"/>
        <v>1</v>
      </c>
      <c r="I62" s="14">
        <f t="shared" si="4"/>
        <v>1</v>
      </c>
    </row>
    <row r="63" spans="1:18" ht="24.95" customHeight="1" x14ac:dyDescent="0.25">
      <c r="A63" s="87">
        <f t="shared" si="2"/>
        <v>4</v>
      </c>
      <c r="B63" s="44" t="s">
        <v>25</v>
      </c>
      <c r="C63" s="32">
        <f t="shared" si="3"/>
        <v>1</v>
      </c>
      <c r="D63" s="32">
        <f t="shared" si="3"/>
        <v>1</v>
      </c>
      <c r="E63" s="32" t="str">
        <f t="shared" si="3"/>
        <v/>
      </c>
      <c r="F63" s="32">
        <f t="shared" si="3"/>
        <v>1</v>
      </c>
      <c r="G63" s="33">
        <f t="shared" si="3"/>
        <v>1</v>
      </c>
      <c r="I63" s="14">
        <f t="shared" si="4"/>
        <v>1</v>
      </c>
    </row>
    <row r="64" spans="1:18" ht="24.95" customHeight="1" x14ac:dyDescent="0.25">
      <c r="A64" s="87">
        <f t="shared" si="2"/>
        <v>14</v>
      </c>
      <c r="B64" s="44" t="s">
        <v>7</v>
      </c>
      <c r="C64" s="32">
        <f t="shared" si="3"/>
        <v>3</v>
      </c>
      <c r="D64" s="32">
        <f t="shared" si="3"/>
        <v>3</v>
      </c>
      <c r="E64" s="32">
        <f t="shared" si="3"/>
        <v>3</v>
      </c>
      <c r="F64" s="32">
        <f t="shared" si="3"/>
        <v>3</v>
      </c>
      <c r="G64" s="33">
        <f t="shared" si="3"/>
        <v>2</v>
      </c>
      <c r="I64" s="14">
        <f t="shared" si="4"/>
        <v>3</v>
      </c>
    </row>
    <row r="65" spans="1:9" ht="24.95" customHeight="1" thickBot="1" x14ac:dyDescent="0.3">
      <c r="A65" s="87">
        <f>SUM(C65:G65)</f>
        <v>0</v>
      </c>
      <c r="B65" s="45"/>
      <c r="C65" s="36" t="str">
        <f t="shared" si="3"/>
        <v/>
      </c>
      <c r="D65" s="36" t="str">
        <f t="shared" si="3"/>
        <v/>
      </c>
      <c r="E65" s="36" t="str">
        <f t="shared" si="3"/>
        <v/>
      </c>
      <c r="F65" s="36" t="str">
        <f t="shared" si="3"/>
        <v/>
      </c>
      <c r="G65" s="37" t="str">
        <f t="shared" si="3"/>
        <v/>
      </c>
      <c r="I65" s="14">
        <f t="shared" si="4"/>
        <v>0</v>
      </c>
    </row>
    <row r="66" spans="1:9" ht="9.9499999999999993" customHeight="1" thickBot="1" x14ac:dyDescent="0.3">
      <c r="A66" s="46"/>
    </row>
    <row r="67" spans="1:9" ht="15.95" customHeight="1" x14ac:dyDescent="0.25">
      <c r="A67" s="87">
        <f>SUM(C67:G67)</f>
        <v>0</v>
      </c>
      <c r="B67" s="47" t="s">
        <v>75</v>
      </c>
      <c r="C67" s="29"/>
      <c r="D67" s="29"/>
      <c r="E67" s="29"/>
      <c r="F67" s="29"/>
      <c r="G67" s="30"/>
    </row>
    <row r="68" spans="1:9" ht="15.95" customHeight="1" thickBot="1" x14ac:dyDescent="0.3">
      <c r="A68" s="87">
        <f>SUM(C68:G68)</f>
        <v>0</v>
      </c>
      <c r="B68" s="48" t="s">
        <v>78</v>
      </c>
      <c r="C68" s="36"/>
      <c r="D68" s="36"/>
      <c r="E68" s="36"/>
      <c r="F68" s="36"/>
      <c r="G68" s="37"/>
    </row>
    <row r="69" spans="1:9" s="51" customFormat="1" ht="9.9499999999999993" customHeight="1" thickBot="1" x14ac:dyDescent="0.3">
      <c r="A69" s="38"/>
      <c r="B69" s="49"/>
      <c r="C69" s="50"/>
      <c r="D69" s="50"/>
      <c r="E69" s="50"/>
      <c r="F69" s="50"/>
      <c r="G69" s="50"/>
    </row>
    <row r="70" spans="1:9" s="51" customFormat="1" ht="15.95" customHeight="1" x14ac:dyDescent="0.25">
      <c r="A70" s="52">
        <f>SUM(C70:G70)</f>
        <v>4</v>
      </c>
      <c r="B70" s="47" t="s">
        <v>76</v>
      </c>
      <c r="C70" s="29">
        <v>0</v>
      </c>
      <c r="D70" s="29">
        <v>1</v>
      </c>
      <c r="E70" s="29">
        <v>1</v>
      </c>
      <c r="F70" s="29">
        <v>1</v>
      </c>
      <c r="G70" s="29">
        <v>1</v>
      </c>
    </row>
    <row r="71" spans="1:9" ht="15.95" customHeight="1" x14ac:dyDescent="0.25">
      <c r="A71" s="52">
        <f t="shared" ref="A71:A76" si="5">SUM(C71:G71)</f>
        <v>0</v>
      </c>
      <c r="B71" s="53" t="s">
        <v>88</v>
      </c>
      <c r="C71" s="32"/>
      <c r="D71" s="32"/>
      <c r="E71" s="32"/>
      <c r="F71" s="32"/>
      <c r="G71" s="33"/>
    </row>
    <row r="72" spans="1:9" ht="15.95" customHeight="1" x14ac:dyDescent="0.25">
      <c r="A72" s="52">
        <f t="shared" si="5"/>
        <v>1</v>
      </c>
      <c r="B72" s="53" t="s">
        <v>97</v>
      </c>
      <c r="C72" s="32"/>
      <c r="D72" s="32"/>
      <c r="E72" s="32">
        <v>1</v>
      </c>
      <c r="F72" s="32"/>
      <c r="G72" s="33"/>
    </row>
    <row r="73" spans="1:9" ht="15.95" customHeight="1" x14ac:dyDescent="0.25">
      <c r="A73" s="52">
        <f t="shared" si="5"/>
        <v>1</v>
      </c>
      <c r="B73" s="53" t="s">
        <v>92</v>
      </c>
      <c r="C73" s="32"/>
      <c r="D73" s="32">
        <v>1</v>
      </c>
      <c r="E73" s="32">
        <v>0</v>
      </c>
      <c r="F73" s="32"/>
      <c r="G73" s="33"/>
    </row>
    <row r="74" spans="1:9" ht="15.95" customHeight="1" x14ac:dyDescent="0.25">
      <c r="A74" s="52">
        <f t="shared" si="5"/>
        <v>0</v>
      </c>
      <c r="B74" s="53" t="s">
        <v>96</v>
      </c>
      <c r="C74" s="32"/>
      <c r="D74" s="32">
        <v>0</v>
      </c>
      <c r="E74" s="32"/>
      <c r="F74" s="32"/>
      <c r="G74" s="33"/>
    </row>
    <row r="75" spans="1:9" ht="15.95" customHeight="1" x14ac:dyDescent="0.25">
      <c r="A75" s="52">
        <f t="shared" si="5"/>
        <v>0</v>
      </c>
      <c r="B75" s="53" t="s">
        <v>84</v>
      </c>
      <c r="C75" s="32"/>
      <c r="D75" s="32"/>
      <c r="E75" s="32"/>
      <c r="F75" s="32"/>
      <c r="G75" s="33"/>
    </row>
    <row r="76" spans="1:9" ht="15.95" customHeight="1" thickBot="1" x14ac:dyDescent="0.3">
      <c r="A76" s="52">
        <f t="shared" si="5"/>
        <v>0</v>
      </c>
      <c r="B76" s="48" t="s">
        <v>83</v>
      </c>
      <c r="C76" s="36"/>
      <c r="D76" s="36"/>
      <c r="E76" s="36"/>
      <c r="F76" s="36"/>
      <c r="G76" s="37"/>
    </row>
    <row r="77" spans="1:9" ht="9.9499999999999993" customHeight="1" thickBot="1" x14ac:dyDescent="0.3">
      <c r="A77" s="13"/>
      <c r="B77" s="49"/>
      <c r="C77" s="50"/>
      <c r="D77" s="50"/>
      <c r="E77" s="50"/>
      <c r="F77" s="50"/>
      <c r="G77" s="50"/>
    </row>
    <row r="78" spans="1:9" ht="15.95" customHeight="1" x14ac:dyDescent="0.25">
      <c r="A78" s="87">
        <f t="shared" ref="A78:A81" si="6">SUM(C78:G78)</f>
        <v>2</v>
      </c>
      <c r="B78" s="47" t="s">
        <v>61</v>
      </c>
      <c r="C78" s="29"/>
      <c r="D78" s="29"/>
      <c r="E78" s="29"/>
      <c r="F78" s="29">
        <v>1</v>
      </c>
      <c r="G78" s="30">
        <v>1</v>
      </c>
    </row>
    <row r="79" spans="1:9" ht="15.95" customHeight="1" x14ac:dyDescent="0.25">
      <c r="A79" s="87">
        <f t="shared" si="6"/>
        <v>5</v>
      </c>
      <c r="B79" s="53" t="s">
        <v>79</v>
      </c>
      <c r="C79" s="32">
        <v>1</v>
      </c>
      <c r="D79" s="32">
        <v>1</v>
      </c>
      <c r="E79" s="32">
        <v>1</v>
      </c>
      <c r="F79" s="32">
        <v>1</v>
      </c>
      <c r="G79" s="33">
        <v>1</v>
      </c>
    </row>
    <row r="80" spans="1:9" ht="15.95" customHeight="1" x14ac:dyDescent="0.25">
      <c r="A80" s="87">
        <f t="shared" si="6"/>
        <v>2</v>
      </c>
      <c r="B80" s="53" t="s">
        <v>80</v>
      </c>
      <c r="C80" s="32">
        <v>1</v>
      </c>
      <c r="D80" s="32">
        <v>1</v>
      </c>
      <c r="E80" s="32">
        <v>0</v>
      </c>
      <c r="F80" s="32">
        <v>0</v>
      </c>
      <c r="G80" s="33">
        <v>0</v>
      </c>
    </row>
    <row r="81" spans="1:16" ht="15.95" customHeight="1" x14ac:dyDescent="0.25">
      <c r="A81" s="87">
        <f t="shared" si="6"/>
        <v>0</v>
      </c>
      <c r="B81" s="53" t="s">
        <v>81</v>
      </c>
      <c r="C81" s="32"/>
      <c r="D81" s="32"/>
      <c r="E81" s="32"/>
      <c r="F81" s="32"/>
      <c r="G81" s="33"/>
    </row>
    <row r="82" spans="1:16" ht="15.95" customHeight="1" thickBot="1" x14ac:dyDescent="0.3">
      <c r="A82" s="87">
        <f>SUM(C82:G82)</f>
        <v>9</v>
      </c>
      <c r="B82" s="54" t="s">
        <v>82</v>
      </c>
      <c r="C82" s="36">
        <f>SUM(C78:C81)</f>
        <v>2</v>
      </c>
      <c r="D82" s="36">
        <f t="shared" ref="D82:G82" si="7">SUM(D78:D81)</f>
        <v>2</v>
      </c>
      <c r="E82" s="36">
        <f t="shared" si="7"/>
        <v>1</v>
      </c>
      <c r="F82" s="36">
        <f t="shared" si="7"/>
        <v>2</v>
      </c>
      <c r="G82" s="37">
        <f t="shared" si="7"/>
        <v>2</v>
      </c>
    </row>
    <row r="83" spans="1:16" s="51" customFormat="1" ht="9.9499999999999993" customHeight="1" thickBot="1" x14ac:dyDescent="0.3">
      <c r="A83" s="55"/>
      <c r="B83" s="56"/>
      <c r="C83" s="50"/>
      <c r="D83" s="50"/>
      <c r="E83" s="50"/>
      <c r="F83" s="50"/>
      <c r="G83" s="50"/>
    </row>
    <row r="84" spans="1:16" ht="15.95" customHeight="1" thickBot="1" x14ac:dyDescent="0.3">
      <c r="A84" s="87">
        <f t="shared" ref="A84" si="8">SUM(C84:G84)</f>
        <v>0</v>
      </c>
      <c r="B84" s="57" t="s">
        <v>77</v>
      </c>
      <c r="C84" s="58">
        <f>COUNTIF(C6:C52,"E")</f>
        <v>0</v>
      </c>
      <c r="D84" s="58">
        <f>COUNTIF(D6:D52,"E")</f>
        <v>0</v>
      </c>
      <c r="E84" s="58">
        <f>COUNTIF(E6:E52,"E")</f>
        <v>0</v>
      </c>
      <c r="F84" s="58">
        <f>COUNTIF(F6:F52,"E")</f>
        <v>0</v>
      </c>
      <c r="G84" s="59">
        <f>COUNTIF(G6:G52,"E")</f>
        <v>0</v>
      </c>
      <c r="P84" s="14" t="s">
        <v>104</v>
      </c>
    </row>
    <row r="85" spans="1:16" ht="9.9499999999999993" customHeight="1" thickBot="1" x14ac:dyDescent="0.3">
      <c r="A85" s="46"/>
    </row>
    <row r="86" spans="1:16" ht="24.95" customHeight="1" thickBot="1" x14ac:dyDescent="0.3">
      <c r="A86" s="87">
        <f>SUM(C86:G86)</f>
        <v>185</v>
      </c>
      <c r="B86" s="76" t="s">
        <v>100</v>
      </c>
      <c r="C86" s="72">
        <f>SUM(C58:C81)</f>
        <v>40</v>
      </c>
      <c r="D86" s="72">
        <f t="shared" ref="D86:G86" si="9">SUM(D58:D81)</f>
        <v>42</v>
      </c>
      <c r="E86" s="72">
        <f t="shared" si="9"/>
        <v>34</v>
      </c>
      <c r="F86" s="72">
        <f t="shared" si="9"/>
        <v>42</v>
      </c>
      <c r="G86" s="72">
        <f t="shared" si="9"/>
        <v>27</v>
      </c>
    </row>
    <row r="87" spans="1:16" ht="20.100000000000001" customHeight="1" thickBot="1" x14ac:dyDescent="0.3">
      <c r="A87" s="66">
        <f t="shared" ref="A87:A88" si="10">SUM(C87:G87)</f>
        <v>175</v>
      </c>
      <c r="B87" s="60" t="s">
        <v>91</v>
      </c>
      <c r="C87" s="68">
        <v>39</v>
      </c>
      <c r="D87" s="69">
        <v>40</v>
      </c>
      <c r="E87" s="69">
        <v>34</v>
      </c>
      <c r="F87" s="69">
        <v>41</v>
      </c>
      <c r="G87" s="69">
        <v>21</v>
      </c>
    </row>
    <row r="88" spans="1:16" ht="20.100000000000001" customHeight="1" thickBot="1" x14ac:dyDescent="0.3">
      <c r="A88" s="87">
        <f t="shared" si="10"/>
        <v>186</v>
      </c>
      <c r="B88" s="61" t="s">
        <v>90</v>
      </c>
      <c r="C88" s="70">
        <v>41</v>
      </c>
      <c r="D88" s="71">
        <v>43</v>
      </c>
      <c r="E88" s="71">
        <v>36</v>
      </c>
      <c r="F88" s="71">
        <v>43</v>
      </c>
      <c r="G88" s="71">
        <v>23</v>
      </c>
    </row>
    <row r="89" spans="1:16" ht="9.9499999999999993" customHeight="1" thickBot="1" x14ac:dyDescent="0.3">
      <c r="A89" s="46"/>
    </row>
    <row r="90" spans="1:16" ht="20.100000000000001" customHeight="1" thickBot="1" x14ac:dyDescent="0.3">
      <c r="A90" s="46"/>
      <c r="C90" s="109" t="s">
        <v>94</v>
      </c>
      <c r="D90" s="110"/>
      <c r="E90" s="111">
        <f ca="1">WEEKNUM(C57,21)+1</f>
        <v>23</v>
      </c>
      <c r="F90" s="112"/>
      <c r="G90" s="113"/>
    </row>
    <row r="91" spans="1:16" ht="20.100000000000001" customHeight="1" thickBot="1" x14ac:dyDescent="0.3">
      <c r="A91" s="87">
        <f>SUM(C91:G91)</f>
        <v>210</v>
      </c>
      <c r="B91" s="62" t="s">
        <v>101</v>
      </c>
      <c r="C91" s="63">
        <v>45</v>
      </c>
      <c r="D91" s="64">
        <v>45</v>
      </c>
      <c r="E91" s="65">
        <v>46</v>
      </c>
      <c r="F91" s="65">
        <v>46</v>
      </c>
      <c r="G91" s="65">
        <v>28</v>
      </c>
    </row>
    <row r="92" spans="1:16" ht="9.9499999999999993" customHeight="1" thickBot="1" x14ac:dyDescent="0.3">
      <c r="A92" s="46"/>
    </row>
    <row r="93" spans="1:16" ht="15.75" thickBot="1" x14ac:dyDescent="0.3">
      <c r="A93" s="46"/>
      <c r="C93" s="109" t="s">
        <v>94</v>
      </c>
      <c r="D93" s="110"/>
      <c r="E93" s="111">
        <f ca="1">WEEKNUM(C57,21)+2</f>
        <v>24</v>
      </c>
      <c r="F93" s="112"/>
      <c r="G93" s="113"/>
    </row>
    <row r="94" spans="1:16" ht="15.75" thickBot="1" x14ac:dyDescent="0.3">
      <c r="A94" s="87">
        <f>SUM(C94:G94)</f>
        <v>0</v>
      </c>
      <c r="B94" s="62" t="s">
        <v>102</v>
      </c>
      <c r="C94" s="63"/>
      <c r="D94" s="64"/>
      <c r="E94" s="65"/>
      <c r="F94" s="65"/>
      <c r="G94" s="65"/>
    </row>
    <row r="96" spans="1:16" x14ac:dyDescent="0.25">
      <c r="A96" s="123"/>
      <c r="B96" s="123"/>
      <c r="C96" s="123"/>
      <c r="D96" s="123"/>
      <c r="E96" s="123"/>
      <c r="F96" s="123"/>
      <c r="G96" s="123"/>
    </row>
  </sheetData>
  <mergeCells count="12">
    <mergeCell ref="A96:G96"/>
    <mergeCell ref="C2:G2"/>
    <mergeCell ref="C3:G3"/>
    <mergeCell ref="A6:A52"/>
    <mergeCell ref="C53:G53"/>
    <mergeCell ref="C54:G54"/>
    <mergeCell ref="C55:G55"/>
    <mergeCell ref="A56:A57"/>
    <mergeCell ref="C90:D90"/>
    <mergeCell ref="E90:G90"/>
    <mergeCell ref="C93:D93"/>
    <mergeCell ref="E93:G93"/>
  </mergeCells>
  <conditionalFormatting sqref="C56:G57 A3 B4:XFD5">
    <cfRule type="expression" dxfId="47" priority="6">
      <formula>(A3&lt;&gt;"")*(WEEKDAY(A3,2)&gt;5)</formula>
    </cfRule>
  </conditionalFormatting>
  <conditionalFormatting sqref="C6:G52">
    <cfRule type="cellIs" dxfId="46" priority="1" operator="equal">
      <formula>"E"</formula>
    </cfRule>
    <cfRule type="cellIs" dxfId="45" priority="2" operator="equal">
      <formula>"A"</formula>
    </cfRule>
    <cfRule type="expression" dxfId="44" priority="5">
      <formula>C6=""</formula>
    </cfRule>
  </conditionalFormatting>
  <conditionalFormatting sqref="C58:G65">
    <cfRule type="expression" dxfId="43" priority="4">
      <formula>C58=""</formula>
    </cfRule>
  </conditionalFormatting>
  <conditionalFormatting sqref="C4:G5 C56:G57">
    <cfRule type="expression" dxfId="42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6"/>
  <sheetViews>
    <sheetView topLeftCell="A58" zoomScaleNormal="100" workbookViewId="0">
      <selection activeCell="G80" sqref="G80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8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8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8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23</v>
      </c>
      <c r="D3" s="115"/>
      <c r="E3" s="115"/>
      <c r="F3" s="115"/>
      <c r="G3" s="116"/>
    </row>
    <row r="4" spans="1:18" s="21" customFormat="1" ht="15.75" thickBot="1" x14ac:dyDescent="0.3">
      <c r="A4" s="18"/>
      <c r="B4" s="18"/>
      <c r="C4" s="19">
        <f ca="1">C5</f>
        <v>42527</v>
      </c>
      <c r="D4" s="19">
        <f ca="1">D5</f>
        <v>42528</v>
      </c>
      <c r="E4" s="19">
        <f ca="1">E5</f>
        <v>42529</v>
      </c>
      <c r="F4" s="19">
        <f t="shared" ref="F4:G4" ca="1" si="0">F5</f>
        <v>42530</v>
      </c>
      <c r="G4" s="20">
        <f t="shared" ca="1" si="0"/>
        <v>42531</v>
      </c>
    </row>
    <row r="5" spans="1:18" ht="15.75" thickBot="1" x14ac:dyDescent="0.3">
      <c r="A5" s="22"/>
      <c r="B5" s="23" t="s">
        <v>5</v>
      </c>
      <c r="C5" s="24">
        <f ca="1">7*C3+DATE(B2,1,3)-WEEKDAY(DATE(B2,1,3))-5</f>
        <v>42527</v>
      </c>
      <c r="D5" s="25">
        <f ca="1">C5+1</f>
        <v>42528</v>
      </c>
      <c r="E5" s="25">
        <f ca="1">D5+1</f>
        <v>42529</v>
      </c>
      <c r="F5" s="25">
        <f ca="1">E5+1</f>
        <v>42530</v>
      </c>
      <c r="G5" s="26">
        <f ca="1">F5+1</f>
        <v>42531</v>
      </c>
    </row>
    <row r="6" spans="1:18" ht="14.1" customHeight="1" x14ac:dyDescent="0.25">
      <c r="A6" s="121"/>
      <c r="B6" s="83" t="str">
        <f>BDD!A2</f>
        <v>AIT SAID A</v>
      </c>
      <c r="C6" s="28" t="s">
        <v>89</v>
      </c>
      <c r="D6" s="29" t="s">
        <v>89</v>
      </c>
      <c r="E6" s="29" t="s">
        <v>89</v>
      </c>
      <c r="F6" s="29" t="s">
        <v>89</v>
      </c>
      <c r="G6" s="30" t="s">
        <v>105</v>
      </c>
      <c r="I6" s="14" t="str">
        <f>IF(C6="P",INDEX(BDD!$A$2:$B$52,MATCH('23'!$B6,BDD!$A$2:$A$52,0),2),"")</f>
        <v>SANS PORC</v>
      </c>
      <c r="J6" s="14" t="str">
        <f>IF(D6="P",INDEX(BDD!$A$2:$B$52,MATCH('23'!$B6,BDD!$A$2:$A$52,0),2),"")</f>
        <v>SANS PORC</v>
      </c>
      <c r="K6" s="14" t="str">
        <f>IF(E6="P",INDEX(BDD!$A$2:$B$52,MATCH('23'!$B6,BDD!$A$2:$A$52,0),2),"")</f>
        <v>SANS PORC</v>
      </c>
      <c r="L6" s="14" t="str">
        <f>IF(F6="P",INDEX(BDD!$A$2:$B$52,MATCH('23'!$B6,BDD!$A$2:$A$52,0),2),"")</f>
        <v>SANS PORC</v>
      </c>
      <c r="M6" s="14" t="str">
        <f>IF(G6="P",INDEX(BDD!$A$2:$B$52,MATCH('23'!$B6,BDD!$A$2:$A$52,0),2),"")</f>
        <v/>
      </c>
      <c r="R6" s="14">
        <v>1</v>
      </c>
    </row>
    <row r="7" spans="1:18" ht="14.1" customHeight="1" x14ac:dyDescent="0.25">
      <c r="A7" s="121"/>
      <c r="B7" s="84" t="str">
        <f>BDD!A3</f>
        <v>ALVES F</v>
      </c>
      <c r="C7" s="31" t="s">
        <v>89</v>
      </c>
      <c r="D7" s="32" t="s">
        <v>89</v>
      </c>
      <c r="E7" s="32" t="s">
        <v>98</v>
      </c>
      <c r="F7" s="32" t="s">
        <v>89</v>
      </c>
      <c r="G7" s="33" t="s">
        <v>89</v>
      </c>
      <c r="I7" s="14" t="str">
        <f>IF(C7="P",INDEX(BDD!$A$2:$B$52,MATCH('23'!$B7,BDD!$A$2:$A$52,0),2),"")</f>
        <v>NORMAL</v>
      </c>
      <c r="J7" s="14" t="str">
        <f>IF(D7="P",INDEX(BDD!$A$2:$B$52,MATCH('23'!$B7,BDD!$A$2:$A$52,0),2),"")</f>
        <v>NORMAL</v>
      </c>
      <c r="K7" s="14" t="str">
        <f>IF(E7="P",INDEX(BDD!$A$2:$B$52,MATCH('23'!$B7,BDD!$A$2:$A$52,0),2),"")</f>
        <v>NORMAL</v>
      </c>
      <c r="L7" s="14" t="str">
        <f>IF(F7="P",INDEX(BDD!$A$2:$B$52,MATCH('23'!$B7,BDD!$A$2:$A$52,0),2),"")</f>
        <v>NORMAL</v>
      </c>
      <c r="M7" s="14" t="str">
        <f>IF(G7="P",INDEX(BDD!$A$2:$B$52,MATCH('23'!$B7,BDD!$A$2:$A$52,0),2),"")</f>
        <v>NORMAL</v>
      </c>
      <c r="R7" s="14">
        <v>2</v>
      </c>
    </row>
    <row r="8" spans="1:18" ht="14.1" customHeight="1" x14ac:dyDescent="0.25">
      <c r="A8" s="121"/>
      <c r="B8" s="83" t="str">
        <f>BDD!A4</f>
        <v>AUBASPEYRAS Y</v>
      </c>
      <c r="C8" s="31" t="s">
        <v>89</v>
      </c>
      <c r="D8" s="32" t="s">
        <v>89</v>
      </c>
      <c r="E8" s="32" t="s">
        <v>89</v>
      </c>
      <c r="F8" s="32" t="s">
        <v>89</v>
      </c>
      <c r="G8" s="33" t="s">
        <v>105</v>
      </c>
      <c r="I8" s="14" t="str">
        <f>IF(C8="P",INDEX(BDD!$A$2:$B$52,MATCH('23'!$B8,BDD!$A$2:$A$52,0),2),"")</f>
        <v>NORMAL</v>
      </c>
      <c r="J8" s="14" t="str">
        <f>IF(D8="P",INDEX(BDD!$A$2:$B$52,MATCH('23'!$B8,BDD!$A$2:$A$52,0),2),"")</f>
        <v>NORMAL</v>
      </c>
      <c r="K8" s="14" t="str">
        <f>IF(E8="P",INDEX(BDD!$A$2:$B$52,MATCH('23'!$B8,BDD!$A$2:$A$52,0),2),"")</f>
        <v>NORMAL</v>
      </c>
      <c r="L8" s="14" t="str">
        <f>IF(F8="P",INDEX(BDD!$A$2:$B$52,MATCH('23'!$B8,BDD!$A$2:$A$52,0),2),"")</f>
        <v>NORMAL</v>
      </c>
      <c r="M8" s="14" t="str">
        <f>IF(G8="P",INDEX(BDD!$A$2:$B$52,MATCH('23'!$B8,BDD!$A$2:$A$52,0),2),"")</f>
        <v/>
      </c>
      <c r="R8" s="14">
        <v>3</v>
      </c>
    </row>
    <row r="9" spans="1:18" ht="14.1" customHeight="1" x14ac:dyDescent="0.25">
      <c r="A9" s="121"/>
      <c r="B9" s="84" t="str">
        <f>BDD!A5</f>
        <v>AUDY M</v>
      </c>
      <c r="C9" s="31" t="s">
        <v>98</v>
      </c>
      <c r="D9" s="32" t="s">
        <v>98</v>
      </c>
      <c r="E9" s="32" t="s">
        <v>98</v>
      </c>
      <c r="F9" s="32" t="s">
        <v>98</v>
      </c>
      <c r="G9" s="33" t="s">
        <v>85</v>
      </c>
      <c r="I9" s="14" t="str">
        <f>IF(C9="P",INDEX(BDD!$A$2:$B$52,MATCH('23'!$B9,BDD!$A$2:$A$52,0),2),"")</f>
        <v>NORMAL</v>
      </c>
      <c r="J9" s="14" t="str">
        <f>IF(D9="P",INDEX(BDD!$A$2:$B$52,MATCH('23'!$B9,BDD!$A$2:$A$52,0),2),"")</f>
        <v>NORMAL</v>
      </c>
      <c r="K9" s="14" t="str">
        <f>IF(E9="P",INDEX(BDD!$A$2:$B$52,MATCH('23'!$B9,BDD!$A$2:$A$52,0),2),"")</f>
        <v>NORMAL</v>
      </c>
      <c r="L9" s="14" t="str">
        <f>IF(F9="P",INDEX(BDD!$A$2:$B$52,MATCH('23'!$B9,BDD!$A$2:$A$52,0),2),"")</f>
        <v>NORMAL</v>
      </c>
      <c r="M9" s="14" t="str">
        <f>IF(G9="P",INDEX(BDD!$A$2:$B$52,MATCH('23'!$B9,BDD!$A$2:$A$52,0),2),"")</f>
        <v/>
      </c>
      <c r="R9" s="14">
        <v>4</v>
      </c>
    </row>
    <row r="10" spans="1:18" ht="14.1" customHeight="1" x14ac:dyDescent="0.25">
      <c r="A10" s="121"/>
      <c r="B10" s="83" t="str">
        <f>BDD!A6</f>
        <v>BRAUD J</v>
      </c>
      <c r="C10" s="78" t="s">
        <v>98</v>
      </c>
      <c r="D10" s="32" t="s">
        <v>98</v>
      </c>
      <c r="E10" s="32" t="s">
        <v>98</v>
      </c>
      <c r="F10" s="32" t="s">
        <v>89</v>
      </c>
      <c r="G10" s="79" t="s">
        <v>105</v>
      </c>
      <c r="I10" s="14" t="str">
        <f>IF(C10="P",INDEX(BDD!$A$2:$B$52,MATCH('23'!$B10,BDD!$A$2:$A$52,0),2),"")</f>
        <v>NORMAL</v>
      </c>
      <c r="J10" s="14" t="str">
        <f>IF(D10="P",INDEX(BDD!$A$2:$B$52,MATCH('23'!$B10,BDD!$A$2:$A$52,0),2),"")</f>
        <v>NORMAL</v>
      </c>
      <c r="K10" s="14" t="str">
        <f>IF(E10="P",INDEX(BDD!$A$2:$B$52,MATCH('23'!$B10,BDD!$A$2:$A$52,0),2),"")</f>
        <v>NORMAL</v>
      </c>
      <c r="L10" s="14" t="str">
        <f>IF(F10="P",INDEX(BDD!$A$2:$B$52,MATCH('23'!$B10,BDD!$A$2:$A$52,0),2),"")</f>
        <v>NORMAL</v>
      </c>
      <c r="M10" s="14" t="str">
        <f>IF(G10="P",INDEX(BDD!$A$2:$B$52,MATCH('23'!$B10,BDD!$A$2:$A$52,0),2),"")</f>
        <v/>
      </c>
      <c r="R10" s="14">
        <v>5</v>
      </c>
    </row>
    <row r="11" spans="1:18" ht="14.1" customHeight="1" x14ac:dyDescent="0.25">
      <c r="A11" s="121"/>
      <c r="B11" s="84" t="str">
        <f>BDD!A7</f>
        <v>BAZETOUX V</v>
      </c>
      <c r="C11" s="78" t="s">
        <v>89</v>
      </c>
      <c r="D11" s="32" t="s">
        <v>89</v>
      </c>
      <c r="E11" s="32" t="s">
        <v>89</v>
      </c>
      <c r="F11" s="32" t="s">
        <v>89</v>
      </c>
      <c r="G11" s="79" t="s">
        <v>98</v>
      </c>
      <c r="I11" s="14" t="str">
        <f>IF(C11="P",INDEX(BDD!$A$2:$B$52,MATCH('23'!$B11,BDD!$A$2:$A$52,0),2),"")</f>
        <v>NORMAL</v>
      </c>
      <c r="J11" s="14" t="str">
        <f>IF(D11="P",INDEX(BDD!$A$2:$B$52,MATCH('23'!$B11,BDD!$A$2:$A$52,0),2),"")</f>
        <v>NORMAL</v>
      </c>
      <c r="K11" s="14" t="str">
        <f>IF(E11="P",INDEX(BDD!$A$2:$B$52,MATCH('23'!$B11,BDD!$A$2:$A$52,0),2),"")</f>
        <v>NORMAL</v>
      </c>
      <c r="L11" s="14" t="str">
        <f>IF(F11="P",INDEX(BDD!$A$2:$B$52,MATCH('23'!$B11,BDD!$A$2:$A$52,0),2),"")</f>
        <v>NORMAL</v>
      </c>
      <c r="M11" s="14" t="str">
        <f>IF(G11="P",INDEX(BDD!$A$2:$B$52,MATCH('23'!$B11,BDD!$A$2:$A$52,0),2),"")</f>
        <v>NORMAL</v>
      </c>
      <c r="R11" s="14">
        <v>6</v>
      </c>
    </row>
    <row r="12" spans="1:18" ht="14.1" customHeight="1" x14ac:dyDescent="0.25">
      <c r="A12" s="121"/>
      <c r="B12" s="83" t="str">
        <f>BDD!A8</f>
        <v>BOKALO E</v>
      </c>
      <c r="C12" s="78" t="s">
        <v>85</v>
      </c>
      <c r="D12" s="32" t="s">
        <v>85</v>
      </c>
      <c r="E12" s="32" t="s">
        <v>85</v>
      </c>
      <c r="F12" s="32" t="s">
        <v>85</v>
      </c>
      <c r="G12" s="80" t="s">
        <v>85</v>
      </c>
      <c r="I12" s="14" t="str">
        <f>IF(C12="P",INDEX(BDD!$A$2:$B$52,MATCH('23'!$B12,BDD!$A$2:$A$52,0),2),"")</f>
        <v/>
      </c>
      <c r="J12" s="14" t="str">
        <f>IF(D12="P",INDEX(BDD!$A$2:$B$52,MATCH('23'!$B12,BDD!$A$2:$A$52,0),2),"")</f>
        <v/>
      </c>
      <c r="K12" s="14" t="str">
        <f>IF(E12="P",INDEX(BDD!$A$2:$B$52,MATCH('23'!$B12,BDD!$A$2:$A$52,0),2),"")</f>
        <v/>
      </c>
      <c r="L12" s="14" t="str">
        <f>IF(F12="P",INDEX(BDD!$A$2:$B$52,MATCH('23'!$B12,BDD!$A$2:$A$52,0),2),"")</f>
        <v/>
      </c>
      <c r="M12" s="14" t="str">
        <f>IF(G12="P",INDEX(BDD!$A$2:$B$52,MATCH('23'!$B12,BDD!$A$2:$A$52,0),2),"")</f>
        <v/>
      </c>
      <c r="R12" s="14">
        <v>7</v>
      </c>
    </row>
    <row r="13" spans="1:18" ht="14.1" customHeight="1" x14ac:dyDescent="0.25">
      <c r="A13" s="121"/>
      <c r="B13" s="84" t="str">
        <f>BDD!A9</f>
        <v>BRIOUAL Z</v>
      </c>
      <c r="C13" s="78" t="s">
        <v>105</v>
      </c>
      <c r="D13" s="32" t="s">
        <v>89</v>
      </c>
      <c r="E13" s="32" t="s">
        <v>89</v>
      </c>
      <c r="F13" s="32" t="s">
        <v>89</v>
      </c>
      <c r="G13" s="80" t="s">
        <v>98</v>
      </c>
      <c r="I13" s="14" t="str">
        <f>IF(C13="P",INDEX(BDD!$A$2:$B$52,MATCH('23'!$B13,BDD!$A$2:$A$52,0),2),"")</f>
        <v/>
      </c>
      <c r="J13" s="14" t="str">
        <f>IF(D13="P",INDEX(BDD!$A$2:$B$52,MATCH('23'!$B13,BDD!$A$2:$A$52,0),2),"")</f>
        <v>HYPOCHOLESTEROMIANT SANS PORC</v>
      </c>
      <c r="K13" s="14" t="str">
        <f>IF(E13="P",INDEX(BDD!$A$2:$B$52,MATCH('23'!$B13,BDD!$A$2:$A$52,0),2),"")</f>
        <v>HYPOCHOLESTEROMIANT SANS PORC</v>
      </c>
      <c r="L13" s="14" t="str">
        <f>IF(F13="P",INDEX(BDD!$A$2:$B$52,MATCH('23'!$B13,BDD!$A$2:$A$52,0),2),"")</f>
        <v>HYPOCHOLESTEROMIANT SANS PORC</v>
      </c>
      <c r="M13" s="14" t="str">
        <f>IF(G13="P",INDEX(BDD!$A$2:$B$52,MATCH('23'!$B13,BDD!$A$2:$A$52,0),2),"")</f>
        <v>HYPOCHOLESTEROMIANT SANS PORC</v>
      </c>
      <c r="R13" s="14">
        <v>8</v>
      </c>
    </row>
    <row r="14" spans="1:18" ht="14.1" customHeight="1" x14ac:dyDescent="0.25">
      <c r="A14" s="121"/>
      <c r="B14" s="84" t="str">
        <f>BDD!A10</f>
        <v>CERISUELA S</v>
      </c>
      <c r="C14" s="78" t="s">
        <v>89</v>
      </c>
      <c r="D14" s="32" t="s">
        <v>99</v>
      </c>
      <c r="E14" s="32" t="s">
        <v>89</v>
      </c>
      <c r="F14" s="32" t="s">
        <v>89</v>
      </c>
      <c r="G14" s="79" t="s">
        <v>99</v>
      </c>
      <c r="I14" s="14" t="str">
        <f>IF(C14="P",INDEX(BDD!$A$2:$B$52,MATCH('23'!$B14,BDD!$A$2:$A$52,0),2),"")</f>
        <v>HYPOCALORIQUE</v>
      </c>
      <c r="J14" s="14" t="str">
        <f>IF(D14="P",INDEX(BDD!$A$2:$B$52,MATCH('23'!$B14,BDD!$A$2:$A$52,0),2),"")</f>
        <v/>
      </c>
      <c r="K14" s="14" t="str">
        <f>IF(E14="P",INDEX(BDD!$A$2:$B$52,MATCH('23'!$B14,BDD!$A$2:$A$52,0),2),"")</f>
        <v>HYPOCALORIQUE</v>
      </c>
      <c r="L14" s="14" t="str">
        <f>IF(F14="P",INDEX(BDD!$A$2:$B$52,MATCH('23'!$B14,BDD!$A$2:$A$52,0),2),"")</f>
        <v>HYPOCALORIQUE</v>
      </c>
      <c r="M14" s="14" t="str">
        <f>IF(G14="P",INDEX(BDD!$A$2:$B$52,MATCH('23'!$B14,BDD!$A$2:$A$52,0),2),"")</f>
        <v/>
      </c>
      <c r="R14" s="14">
        <v>9</v>
      </c>
    </row>
    <row r="15" spans="1:18" ht="14.1" customHeight="1" x14ac:dyDescent="0.25">
      <c r="A15" s="121"/>
      <c r="B15" s="83" t="str">
        <f>BDD!A11</f>
        <v>CHANUT B</v>
      </c>
      <c r="C15" s="78" t="s">
        <v>89</v>
      </c>
      <c r="D15" s="32" t="s">
        <v>89</v>
      </c>
      <c r="E15" s="32" t="s">
        <v>89</v>
      </c>
      <c r="F15" s="32" t="s">
        <v>89</v>
      </c>
      <c r="G15" s="79" t="s">
        <v>105</v>
      </c>
      <c r="I15" s="14" t="str">
        <f>IF(C15="P",INDEX(BDD!$A$2:$B$52,MATCH('23'!$B15,BDD!$A$2:$A$52,0),2),"")</f>
        <v>HYPOCHOLESTEROMIANT</v>
      </c>
      <c r="J15" s="14" t="str">
        <f>IF(D15="P",INDEX(BDD!$A$2:$B$52,MATCH('23'!$B15,BDD!$A$2:$A$52,0),2),"")</f>
        <v>HYPOCHOLESTEROMIANT</v>
      </c>
      <c r="K15" s="14" t="str">
        <f>IF(E15="P",INDEX(BDD!$A$2:$B$52,MATCH('23'!$B15,BDD!$A$2:$A$52,0),2),"")</f>
        <v>HYPOCHOLESTEROMIANT</v>
      </c>
      <c r="L15" s="14" t="str">
        <f>IF(F15="P",INDEX(BDD!$A$2:$B$52,MATCH('23'!$B15,BDD!$A$2:$A$52,0),2),"")</f>
        <v>HYPOCHOLESTEROMIANT</v>
      </c>
      <c r="M15" s="14" t="str">
        <f>IF(G15="P",INDEX(BDD!$A$2:$B$52,MATCH('23'!$B15,BDD!$A$2:$A$52,0),2),"")</f>
        <v/>
      </c>
      <c r="R15" s="14">
        <v>10</v>
      </c>
    </row>
    <row r="16" spans="1:18" ht="14.1" customHeight="1" x14ac:dyDescent="0.25">
      <c r="A16" s="121"/>
      <c r="B16" s="84" t="str">
        <f>BDD!A12</f>
        <v>CHATTI A</v>
      </c>
      <c r="C16" s="78" t="s">
        <v>89</v>
      </c>
      <c r="D16" s="32" t="s">
        <v>89</v>
      </c>
      <c r="E16" s="32" t="s">
        <v>89</v>
      </c>
      <c r="F16" s="32" t="s">
        <v>89</v>
      </c>
      <c r="G16" s="79" t="s">
        <v>98</v>
      </c>
      <c r="I16" s="14" t="str">
        <f>IF(C16="P",INDEX(BDD!$A$2:$B$52,MATCH('23'!$B16,BDD!$A$2:$A$52,0),2),"")</f>
        <v>SANS PORC</v>
      </c>
      <c r="J16" s="14" t="str">
        <f>IF(D16="P",INDEX(BDD!$A$2:$B$52,MATCH('23'!$B16,BDD!$A$2:$A$52,0),2),"")</f>
        <v>SANS PORC</v>
      </c>
      <c r="K16" s="14" t="str">
        <f>IF(E16="P",INDEX(BDD!$A$2:$B$52,MATCH('23'!$B16,BDD!$A$2:$A$52,0),2),"")</f>
        <v>SANS PORC</v>
      </c>
      <c r="L16" s="14" t="str">
        <f>IF(F16="P",INDEX(BDD!$A$2:$B$52,MATCH('23'!$B16,BDD!$A$2:$A$52,0),2),"")</f>
        <v>SANS PORC</v>
      </c>
      <c r="M16" s="14" t="str">
        <f>IF(G16="P",INDEX(BDD!$A$2:$B$52,MATCH('23'!$B16,BDD!$A$2:$A$52,0),2),"")</f>
        <v>SANS PORC</v>
      </c>
      <c r="R16" s="14">
        <v>11</v>
      </c>
    </row>
    <row r="17" spans="1:18" ht="14.1" customHeight="1" x14ac:dyDescent="0.25">
      <c r="A17" s="121"/>
      <c r="B17" s="83" t="str">
        <f>BDD!A13</f>
        <v>DELZOR N</v>
      </c>
      <c r="C17" s="31" t="s">
        <v>89</v>
      </c>
      <c r="D17" s="32" t="s">
        <v>85</v>
      </c>
      <c r="E17" s="32" t="s">
        <v>85</v>
      </c>
      <c r="F17" s="32" t="s">
        <v>85</v>
      </c>
      <c r="G17" s="32" t="s">
        <v>85</v>
      </c>
      <c r="I17" s="14" t="str">
        <f>IF(C17="P",INDEX(BDD!$A$2:$B$52,MATCH('23'!$B17,BDD!$A$2:$A$52,0),2),"")</f>
        <v>HYPO URICEMIANT</v>
      </c>
      <c r="J17" s="14" t="str">
        <f>IF(D17="P",INDEX(BDD!$A$2:$B$52,MATCH('23'!$B17,BDD!$A$2:$A$52,0),2),"")</f>
        <v/>
      </c>
      <c r="K17" s="14" t="str">
        <f>IF(E17="P",INDEX(BDD!$A$2:$B$52,MATCH('23'!$B17,BDD!$A$2:$A$52,0),2),"")</f>
        <v/>
      </c>
      <c r="L17" s="14" t="str">
        <f>IF(F17="P",INDEX(BDD!$A$2:$B$52,MATCH('23'!$B17,BDD!$A$2:$A$52,0),2),"")</f>
        <v/>
      </c>
      <c r="M17" s="14" t="str">
        <f>IF(G17="P",INDEX(BDD!$A$2:$B$52,MATCH('23'!$B17,BDD!$A$2:$A$52,0),2),"")</f>
        <v/>
      </c>
      <c r="R17" s="14">
        <v>12</v>
      </c>
    </row>
    <row r="18" spans="1:18" ht="14.1" customHeight="1" x14ac:dyDescent="0.25">
      <c r="A18" s="121"/>
      <c r="B18" s="83" t="str">
        <f>BDD!A14</f>
        <v xml:space="preserve">DEMICHEL A </v>
      </c>
      <c r="C18" s="31" t="s">
        <v>89</v>
      </c>
      <c r="D18" s="32" t="s">
        <v>89</v>
      </c>
      <c r="E18" s="32" t="s">
        <v>89</v>
      </c>
      <c r="F18" s="32" t="s">
        <v>89</v>
      </c>
      <c r="G18" s="33" t="s">
        <v>105</v>
      </c>
      <c r="I18" s="14" t="str">
        <f>IF(C18="P",INDEX(BDD!$A$2:$B$52,MATCH('23'!$B18,BDD!$A$2:$A$52,0),2),"")</f>
        <v>NORMAL</v>
      </c>
      <c r="J18" s="14" t="str">
        <f>IF(D18="P",INDEX(BDD!$A$2:$B$52,MATCH('23'!$B18,BDD!$A$2:$A$52,0),2),"")</f>
        <v>NORMAL</v>
      </c>
      <c r="K18" s="14" t="str">
        <f>IF(E18="P",INDEX(BDD!$A$2:$B$52,MATCH('23'!$B18,BDD!$A$2:$A$52,0),2),"")</f>
        <v>NORMAL</v>
      </c>
      <c r="L18" s="14" t="str">
        <f>IF(F18="P",INDEX(BDD!$A$2:$B$52,MATCH('23'!$B18,BDD!$A$2:$A$52,0),2),"")</f>
        <v>NORMAL</v>
      </c>
      <c r="M18" s="14" t="str">
        <f>IF(G18="P",INDEX(BDD!$A$2:$B$52,MATCH('23'!$B18,BDD!$A$2:$A$52,0),2),"")</f>
        <v/>
      </c>
      <c r="R18" s="14">
        <v>13</v>
      </c>
    </row>
    <row r="19" spans="1:18" ht="14.1" customHeight="1" x14ac:dyDescent="0.25">
      <c r="A19" s="121"/>
      <c r="B19" s="83" t="str">
        <f>BDD!A15</f>
        <v>DENIS P</v>
      </c>
      <c r="C19" s="31" t="s">
        <v>89</v>
      </c>
      <c r="D19" s="32" t="s">
        <v>89</v>
      </c>
      <c r="E19" s="32" t="s">
        <v>89</v>
      </c>
      <c r="F19" s="32" t="s">
        <v>89</v>
      </c>
      <c r="G19" s="33" t="s">
        <v>105</v>
      </c>
      <c r="I19" s="14" t="str">
        <f>IF(C19="P",INDEX(BDD!$A$2:$B$52,MATCH('23'!$B19,BDD!$A$2:$A$52,0),2),"")</f>
        <v>NORMAL</v>
      </c>
      <c r="J19" s="14" t="str">
        <f>IF(D19="P",INDEX(BDD!$A$2:$B$52,MATCH('23'!$B19,BDD!$A$2:$A$52,0),2),"")</f>
        <v>NORMAL</v>
      </c>
      <c r="K19" s="14" t="str">
        <f>IF(E19="P",INDEX(BDD!$A$2:$B$52,MATCH('23'!$B19,BDD!$A$2:$A$52,0),2),"")</f>
        <v>NORMAL</v>
      </c>
      <c r="L19" s="14" t="str">
        <f>IF(F19="P",INDEX(BDD!$A$2:$B$52,MATCH('23'!$B19,BDD!$A$2:$A$52,0),2),"")</f>
        <v>NORMAL</v>
      </c>
      <c r="M19" s="14" t="str">
        <f>IF(G19="P",INDEX(BDD!$A$2:$B$52,MATCH('23'!$B19,BDD!$A$2:$A$52,0),2),"")</f>
        <v/>
      </c>
      <c r="R19" s="14">
        <v>14</v>
      </c>
    </row>
    <row r="20" spans="1:18" ht="14.1" customHeight="1" x14ac:dyDescent="0.25">
      <c r="A20" s="121"/>
      <c r="B20" s="83" t="e">
        <f>BDD!#REF!</f>
        <v>#REF!</v>
      </c>
      <c r="C20" s="31" t="s">
        <v>89</v>
      </c>
      <c r="D20" s="32" t="s">
        <v>89</v>
      </c>
      <c r="E20" s="32" t="s">
        <v>89</v>
      </c>
      <c r="F20" s="32" t="s">
        <v>89</v>
      </c>
      <c r="G20" s="33" t="s">
        <v>98</v>
      </c>
      <c r="I20" s="14" t="e">
        <f>IF(C20="P",INDEX(BDD!$A$2:$B$52,MATCH('23'!$B20,BDD!$A$2:$A$52,0),2),"")</f>
        <v>#REF!</v>
      </c>
      <c r="J20" s="14" t="e">
        <f>IF(D20="P",INDEX(BDD!$A$2:$B$52,MATCH('23'!$B20,BDD!$A$2:$A$52,0),2),"")</f>
        <v>#REF!</v>
      </c>
      <c r="K20" s="14" t="e">
        <f>IF(E20="P",INDEX(BDD!$A$2:$B$52,MATCH('23'!$B20,BDD!$A$2:$A$52,0),2),"")</f>
        <v>#REF!</v>
      </c>
      <c r="L20" s="14" t="e">
        <f>IF(F20="P",INDEX(BDD!$A$2:$B$52,MATCH('23'!$B20,BDD!$A$2:$A$52,0),2),"")</f>
        <v>#REF!</v>
      </c>
      <c r="M20" s="14" t="e">
        <f>IF(G20="P",INDEX(BDD!$A$2:$B$52,MATCH('23'!$B20,BDD!$A$2:$A$52,0),2),"")</f>
        <v>#REF!</v>
      </c>
      <c r="R20" s="14">
        <v>15</v>
      </c>
    </row>
    <row r="21" spans="1:18" ht="14.1" customHeight="1" x14ac:dyDescent="0.25">
      <c r="A21" s="121"/>
      <c r="B21" s="84" t="str">
        <f>BDD!A16</f>
        <v>GAUTHIER JF</v>
      </c>
      <c r="C21" s="31" t="s">
        <v>89</v>
      </c>
      <c r="D21" s="32" t="s">
        <v>85</v>
      </c>
      <c r="E21" s="32" t="s">
        <v>85</v>
      </c>
      <c r="F21" s="32" t="s">
        <v>85</v>
      </c>
      <c r="G21" s="32" t="s">
        <v>85</v>
      </c>
      <c r="I21" s="14" t="str">
        <f>IF(C21="P",INDEX(BDD!$A$2:$B$52,MATCH('23'!$B21,BDD!$A$2:$A$52,0),2),"")</f>
        <v>NORMAL</v>
      </c>
      <c r="J21" s="14" t="str">
        <f>IF(D21="P",INDEX(BDD!$A$2:$B$52,MATCH('23'!$B21,BDD!$A$2:$A$52,0),2),"")</f>
        <v/>
      </c>
      <c r="K21" s="14" t="str">
        <f>IF(E21="P",INDEX(BDD!$A$2:$B$52,MATCH('23'!$B21,BDD!$A$2:$A$52,0),2),"")</f>
        <v/>
      </c>
      <c r="L21" s="14" t="str">
        <f>IF(F21="P",INDEX(BDD!$A$2:$B$52,MATCH('23'!$B21,BDD!$A$2:$A$52,0),2),"")</f>
        <v/>
      </c>
      <c r="M21" s="14" t="str">
        <f>IF(G21="P",INDEX(BDD!$A$2:$B$52,MATCH('23'!$B21,BDD!$A$2:$A$52,0),2),"")</f>
        <v/>
      </c>
      <c r="R21" s="14">
        <v>16</v>
      </c>
    </row>
    <row r="22" spans="1:18" ht="14.1" customHeight="1" x14ac:dyDescent="0.25">
      <c r="A22" s="121"/>
      <c r="B22" s="84" t="str">
        <f>BDD!A17</f>
        <v>GAUTIER Y</v>
      </c>
      <c r="C22" s="31" t="s">
        <v>89</v>
      </c>
      <c r="D22" s="32" t="s">
        <v>89</v>
      </c>
      <c r="E22" s="32" t="s">
        <v>89</v>
      </c>
      <c r="F22" s="32" t="s">
        <v>89</v>
      </c>
      <c r="G22" s="33" t="s">
        <v>98</v>
      </c>
      <c r="I22" s="14" t="str">
        <f>IF(C22="P",INDEX(BDD!$A$2:$B$52,MATCH('23'!$B22,BDD!$A$2:$A$52,0),2),"")</f>
        <v>NORMAL</v>
      </c>
      <c r="J22" s="14" t="str">
        <f>IF(D22="P",INDEX(BDD!$A$2:$B$52,MATCH('23'!$B22,BDD!$A$2:$A$52,0),2),"")</f>
        <v>NORMAL</v>
      </c>
      <c r="K22" s="14" t="str">
        <f>IF(E22="P",INDEX(BDD!$A$2:$B$52,MATCH('23'!$B22,BDD!$A$2:$A$52,0),2),"")</f>
        <v>NORMAL</v>
      </c>
      <c r="L22" s="14" t="str">
        <f>IF(F22="P",INDEX(BDD!$A$2:$B$52,MATCH('23'!$B22,BDD!$A$2:$A$52,0),2),"")</f>
        <v>NORMAL</v>
      </c>
      <c r="M22" s="14" t="str">
        <f>IF(G22="P",INDEX(BDD!$A$2:$B$52,MATCH('23'!$B22,BDD!$A$2:$A$52,0),2),"")</f>
        <v>NORMAL</v>
      </c>
      <c r="R22" s="14">
        <v>17</v>
      </c>
    </row>
    <row r="23" spans="1:18" ht="14.1" customHeight="1" x14ac:dyDescent="0.25">
      <c r="A23" s="121"/>
      <c r="B23" s="83" t="str">
        <f>BDD!A18</f>
        <v>GOURDON F</v>
      </c>
      <c r="C23" s="31" t="s">
        <v>89</v>
      </c>
      <c r="D23" s="32" t="s">
        <v>89</v>
      </c>
      <c r="E23" s="32" t="s">
        <v>89</v>
      </c>
      <c r="F23" s="32" t="s">
        <v>89</v>
      </c>
      <c r="G23" s="33" t="s">
        <v>105</v>
      </c>
      <c r="I23" s="14" t="str">
        <f>IF(C23="P",INDEX(BDD!$A$2:$B$52,MATCH('23'!$B23,BDD!$A$2:$A$52,0),2),"")</f>
        <v>NORMAL</v>
      </c>
      <c r="J23" s="14" t="str">
        <f>IF(D23="P",INDEX(BDD!$A$2:$B$52,MATCH('23'!$B23,BDD!$A$2:$A$52,0),2),"")</f>
        <v>NORMAL</v>
      </c>
      <c r="K23" s="14" t="str">
        <f>IF(E23="P",INDEX(BDD!$A$2:$B$52,MATCH('23'!$B23,BDD!$A$2:$A$52,0),2),"")</f>
        <v>NORMAL</v>
      </c>
      <c r="L23" s="14" t="str">
        <f>IF(F23="P",INDEX(BDD!$A$2:$B$52,MATCH('23'!$B23,BDD!$A$2:$A$52,0),2),"")</f>
        <v>NORMAL</v>
      </c>
      <c r="M23" s="14" t="str">
        <f>IF(G23="P",INDEX(BDD!$A$2:$B$52,MATCH('23'!$B23,BDD!$A$2:$A$52,0),2),"")</f>
        <v/>
      </c>
      <c r="R23" s="14">
        <v>18</v>
      </c>
    </row>
    <row r="24" spans="1:18" ht="14.1" customHeight="1" x14ac:dyDescent="0.25">
      <c r="A24" s="121"/>
      <c r="B24" s="83" t="str">
        <f>BDD!A19</f>
        <v>GORDOGA K</v>
      </c>
      <c r="C24" s="31" t="s">
        <v>85</v>
      </c>
      <c r="D24" s="31" t="s">
        <v>85</v>
      </c>
      <c r="E24" s="31" t="s">
        <v>85</v>
      </c>
      <c r="F24" s="31" t="s">
        <v>85</v>
      </c>
      <c r="G24" s="31" t="s">
        <v>85</v>
      </c>
      <c r="I24" s="14" t="str">
        <f>IF(C24="P",INDEX(BDD!$A$2:$B$52,MATCH('23'!$B24,BDD!$A$2:$A$52,0),2),"")</f>
        <v/>
      </c>
      <c r="J24" s="14" t="str">
        <f>IF(D24="P",INDEX(BDD!$A$2:$B$52,MATCH('23'!$B24,BDD!$A$2:$A$52,0),2),"")</f>
        <v/>
      </c>
      <c r="K24" s="14" t="str">
        <f>IF(E24="P",INDEX(BDD!$A$2:$B$52,MATCH('23'!$B24,BDD!$A$2:$A$52,0),2),"")</f>
        <v/>
      </c>
      <c r="L24" s="14" t="str">
        <f>IF(F24="P",INDEX(BDD!$A$2:$B$52,MATCH('23'!$B24,BDD!$A$2:$A$52,0),2),"")</f>
        <v/>
      </c>
      <c r="M24" s="14" t="str">
        <f>IF(G24="P",INDEX(BDD!$A$2:$B$52,MATCH('23'!$B24,BDD!$A$2:$A$52,0),2),"")</f>
        <v/>
      </c>
      <c r="R24" s="14">
        <v>19</v>
      </c>
    </row>
    <row r="25" spans="1:18" ht="14.1" customHeight="1" x14ac:dyDescent="0.25">
      <c r="A25" s="121"/>
      <c r="B25" s="84" t="str">
        <f>BDD!A20</f>
        <v>GRAVIERE JP</v>
      </c>
      <c r="C25" s="31" t="s">
        <v>89</v>
      </c>
      <c r="D25" s="32" t="s">
        <v>85</v>
      </c>
      <c r="E25" s="32" t="s">
        <v>89</v>
      </c>
      <c r="F25" s="32" t="s">
        <v>89</v>
      </c>
      <c r="G25" s="33" t="s">
        <v>98</v>
      </c>
      <c r="I25" s="14" t="str">
        <f>IF(C25="P",INDEX(BDD!$A$2:$B$52,MATCH('23'!$B25,BDD!$A$2:$A$52,0),2),"")</f>
        <v>NORMAL</v>
      </c>
      <c r="J25" s="14" t="str">
        <f>IF(D25="P",INDEX(BDD!$A$2:$B$52,MATCH('23'!$B25,BDD!$A$2:$A$52,0),2),"")</f>
        <v/>
      </c>
      <c r="K25" s="14" t="str">
        <f>IF(E25="P",INDEX(BDD!$A$2:$B$52,MATCH('23'!$B25,BDD!$A$2:$A$52,0),2),"")</f>
        <v>NORMAL</v>
      </c>
      <c r="L25" s="14" t="str">
        <f>IF(F25="P",INDEX(BDD!$A$2:$B$52,MATCH('23'!$B25,BDD!$A$2:$A$52,0),2),"")</f>
        <v>NORMAL</v>
      </c>
      <c r="M25" s="14" t="str">
        <f>IF(G25="P",INDEX(BDD!$A$2:$B$52,MATCH('23'!$B25,BDD!$A$2:$A$52,0),2),"")</f>
        <v>NORMAL</v>
      </c>
      <c r="R25" s="14">
        <v>20</v>
      </c>
    </row>
    <row r="26" spans="1:18" ht="14.1" customHeight="1" x14ac:dyDescent="0.25">
      <c r="A26" s="121"/>
      <c r="B26" s="84" t="str">
        <f>BDD!A21</f>
        <v>JULLIOT Y</v>
      </c>
      <c r="C26" s="31" t="s">
        <v>89</v>
      </c>
      <c r="D26" s="32" t="s">
        <v>89</v>
      </c>
      <c r="E26" s="32" t="s">
        <v>89</v>
      </c>
      <c r="F26" s="32" t="s">
        <v>89</v>
      </c>
      <c r="G26" s="33" t="s">
        <v>89</v>
      </c>
      <c r="I26" s="14" t="str">
        <f>IF(C26="P",INDEX(BDD!$A$2:$B$52,MATCH('23'!$B26,BDD!$A$2:$A$52,0),2),"")</f>
        <v>NORMAL</v>
      </c>
      <c r="J26" s="14" t="str">
        <f>IF(D26="P",INDEX(BDD!$A$2:$B$52,MATCH('23'!$B26,BDD!$A$2:$A$52,0),2),"")</f>
        <v>NORMAL</v>
      </c>
      <c r="K26" s="14" t="str">
        <f>IF(E26="P",INDEX(BDD!$A$2:$B$52,MATCH('23'!$B26,BDD!$A$2:$A$52,0),2),"")</f>
        <v>NORMAL</v>
      </c>
      <c r="L26" s="14" t="str">
        <f>IF(F26="P",INDEX(BDD!$A$2:$B$52,MATCH('23'!$B26,BDD!$A$2:$A$52,0),2),"")</f>
        <v>NORMAL</v>
      </c>
      <c r="M26" s="14" t="str">
        <f>IF(G26="P",INDEX(BDD!$A$2:$B$52,MATCH('23'!$B26,BDD!$A$2:$A$52,0),2),"")</f>
        <v>NORMAL</v>
      </c>
      <c r="R26" s="14">
        <v>21</v>
      </c>
    </row>
    <row r="27" spans="1:18" ht="14.1" customHeight="1" x14ac:dyDescent="0.25">
      <c r="A27" s="121"/>
      <c r="B27" s="84" t="str">
        <f>BDD!A22</f>
        <v>LARBRE JM</v>
      </c>
      <c r="C27" s="31" t="s">
        <v>89</v>
      </c>
      <c r="D27" s="32" t="s">
        <v>89</v>
      </c>
      <c r="E27" s="32" t="s">
        <v>89</v>
      </c>
      <c r="F27" s="32" t="s">
        <v>89</v>
      </c>
      <c r="G27" s="33" t="s">
        <v>89</v>
      </c>
      <c r="I27" s="14" t="str">
        <f>IF(C27="P",INDEX(BDD!$A$2:$B$52,MATCH('23'!$B27,BDD!$A$2:$A$52,0),2),"")</f>
        <v>NORMAL</v>
      </c>
      <c r="J27" s="14" t="str">
        <f>IF(D27="P",INDEX(BDD!$A$2:$B$52,MATCH('23'!$B27,BDD!$A$2:$A$52,0),2),"")</f>
        <v>NORMAL</v>
      </c>
      <c r="K27" s="14" t="str">
        <f>IF(E27="P",INDEX(BDD!$A$2:$B$52,MATCH('23'!$B27,BDD!$A$2:$A$52,0),2),"")</f>
        <v>NORMAL</v>
      </c>
      <c r="L27" s="14" t="str">
        <f>IF(F27="P",INDEX(BDD!$A$2:$B$52,MATCH('23'!$B27,BDD!$A$2:$A$52,0),2),"")</f>
        <v>NORMAL</v>
      </c>
      <c r="M27" s="14" t="str">
        <f>IF(G27="P",INDEX(BDD!$A$2:$B$52,MATCH('23'!$B27,BDD!$A$2:$A$52,0),2),"")</f>
        <v>NORMAL</v>
      </c>
      <c r="R27" s="14">
        <v>22</v>
      </c>
    </row>
    <row r="28" spans="1:18" ht="14.1" customHeight="1" x14ac:dyDescent="0.25">
      <c r="A28" s="121"/>
      <c r="B28" s="85" t="str">
        <f>BDD!A23</f>
        <v>LAPLACE F</v>
      </c>
      <c r="C28" s="31" t="s">
        <v>89</v>
      </c>
      <c r="D28" s="32" t="s">
        <v>85</v>
      </c>
      <c r="E28" s="32" t="s">
        <v>85</v>
      </c>
      <c r="F28" s="32" t="s">
        <v>85</v>
      </c>
      <c r="G28" s="32" t="s">
        <v>85</v>
      </c>
      <c r="I28" s="14" t="str">
        <f>IF(C28="P",INDEX(BDD!$A$2:$B$52,MATCH('23'!$B28,BDD!$A$2:$A$52,0),2),"")</f>
        <v>NORMAL</v>
      </c>
      <c r="J28" s="14" t="str">
        <f>IF(D28="P",INDEX(BDD!$A$2:$B$52,MATCH('23'!$B28,BDD!$A$2:$A$52,0),2),"")</f>
        <v/>
      </c>
      <c r="K28" s="14" t="str">
        <f>IF(E28="P",INDEX(BDD!$A$2:$B$52,MATCH('23'!$B28,BDD!$A$2:$A$52,0),2),"")</f>
        <v/>
      </c>
      <c r="L28" s="14" t="str">
        <f>IF(F28="P",INDEX(BDD!$A$2:$B$52,MATCH('23'!$B28,BDD!$A$2:$A$52,0),2),"")</f>
        <v/>
      </c>
      <c r="M28" s="14" t="str">
        <f>IF(G28="P",INDEX(BDD!$A$2:$B$52,MATCH('23'!$B28,BDD!$A$2:$A$52,0),2),"")</f>
        <v/>
      </c>
      <c r="R28" s="14">
        <v>23</v>
      </c>
    </row>
    <row r="29" spans="1:18" ht="14.1" customHeight="1" x14ac:dyDescent="0.25">
      <c r="A29" s="121"/>
      <c r="B29" s="86" t="str">
        <f>BDD!A24</f>
        <v>LARA C</v>
      </c>
      <c r="C29" s="31" t="s">
        <v>89</v>
      </c>
      <c r="D29" s="32" t="s">
        <v>89</v>
      </c>
      <c r="E29" s="32" t="s">
        <v>85</v>
      </c>
      <c r="F29" s="32" t="s">
        <v>85</v>
      </c>
      <c r="G29" s="33" t="s">
        <v>85</v>
      </c>
      <c r="R29" s="14">
        <v>24</v>
      </c>
    </row>
    <row r="30" spans="1:18" ht="14.1" customHeight="1" x14ac:dyDescent="0.25">
      <c r="A30" s="121"/>
      <c r="B30" s="84" t="str">
        <f>BDD!A25</f>
        <v>LAURENT N</v>
      </c>
      <c r="C30" s="31" t="s">
        <v>89</v>
      </c>
      <c r="D30" s="32" t="s">
        <v>89</v>
      </c>
      <c r="E30" s="32" t="s">
        <v>89</v>
      </c>
      <c r="F30" s="32" t="s">
        <v>89</v>
      </c>
      <c r="G30" s="33" t="s">
        <v>89</v>
      </c>
      <c r="I30" s="14" t="str">
        <f>IF(C30="P",INDEX(BDD!$A$2:$B$52,MATCH('23'!$B30,BDD!$A$2:$A$52,0),2),"")</f>
        <v>NORMAL</v>
      </c>
      <c r="J30" s="14" t="str">
        <f>IF(D30="P",INDEX(BDD!$A$2:$B$52,MATCH('23'!$B30,BDD!$A$2:$A$52,0),2),"")</f>
        <v>NORMAL</v>
      </c>
      <c r="K30" s="14" t="str">
        <f>IF(E30="P",INDEX(BDD!$A$2:$B$52,MATCH('23'!$B30,BDD!$A$2:$A$52,0),2),"")</f>
        <v>NORMAL</v>
      </c>
      <c r="L30" s="14" t="str">
        <f>IF(F30="P",INDEX(BDD!$A$2:$B$52,MATCH('23'!$B30,BDD!$A$2:$A$52,0),2),"")</f>
        <v>NORMAL</v>
      </c>
      <c r="M30" s="14" t="str">
        <f>IF(G30="P",INDEX(BDD!$A$2:$B$52,MATCH('23'!$B30,BDD!$A$2:$A$52,0),2),"")</f>
        <v>NORMAL</v>
      </c>
      <c r="R30" s="14">
        <v>25</v>
      </c>
    </row>
    <row r="31" spans="1:18" ht="14.1" customHeight="1" x14ac:dyDescent="0.25">
      <c r="A31" s="121"/>
      <c r="B31" s="83" t="str">
        <f>BDD!A26</f>
        <v>LEBON Y</v>
      </c>
      <c r="C31" s="31" t="s">
        <v>89</v>
      </c>
      <c r="D31" s="32" t="s">
        <v>89</v>
      </c>
      <c r="E31" s="32" t="s">
        <v>89</v>
      </c>
      <c r="F31" s="32" t="s">
        <v>89</v>
      </c>
      <c r="G31" s="33" t="s">
        <v>105</v>
      </c>
      <c r="I31" s="14" t="str">
        <f>IF(C31="P",INDEX(BDD!$A$2:$B$52,MATCH('23'!$B31,BDD!$A$2:$A$52,0),2),"")</f>
        <v>NORMAL</v>
      </c>
      <c r="J31" s="14" t="str">
        <f>IF(D31="P",INDEX(BDD!$A$2:$B$52,MATCH('23'!$B31,BDD!$A$2:$A$52,0),2),"")</f>
        <v>NORMAL</v>
      </c>
      <c r="K31" s="14" t="str">
        <f>IF(E31="P",INDEX(BDD!$A$2:$B$52,MATCH('23'!$B31,BDD!$A$2:$A$52,0),2),"")</f>
        <v>NORMAL</v>
      </c>
      <c r="L31" s="14" t="str">
        <f>IF(F31="P",INDEX(BDD!$A$2:$B$52,MATCH('23'!$B31,BDD!$A$2:$A$52,0),2),"")</f>
        <v>NORMAL</v>
      </c>
      <c r="M31" s="14" t="str">
        <f>IF(G31="P",INDEX(BDD!$A$2:$B$52,MATCH('23'!$B31,BDD!$A$2:$A$52,0),2),"")</f>
        <v/>
      </c>
      <c r="R31" s="14">
        <v>26</v>
      </c>
    </row>
    <row r="32" spans="1:18" ht="14.1" customHeight="1" x14ac:dyDescent="0.25">
      <c r="A32" s="121"/>
      <c r="B32" s="83" t="str">
        <f>BDD!A27</f>
        <v>LECAM A</v>
      </c>
      <c r="C32" s="31" t="s">
        <v>89</v>
      </c>
      <c r="D32" s="32" t="s">
        <v>89</v>
      </c>
      <c r="E32" s="32" t="s">
        <v>89</v>
      </c>
      <c r="F32" s="32" t="s">
        <v>89</v>
      </c>
      <c r="G32" s="33" t="s">
        <v>105</v>
      </c>
      <c r="I32" s="14" t="str">
        <f>IF(C32="P",INDEX(BDD!$A$2:$B$52,MATCH('23'!$B32,BDD!$A$2:$A$52,0),2),"")</f>
        <v>NORMAL</v>
      </c>
      <c r="J32" s="14" t="str">
        <f>IF(D32="P",INDEX(BDD!$A$2:$B$52,MATCH('23'!$B32,BDD!$A$2:$A$52,0),2),"")</f>
        <v>NORMAL</v>
      </c>
      <c r="K32" s="14" t="str">
        <f>IF(E32="P",INDEX(BDD!$A$2:$B$52,MATCH('23'!$B32,BDD!$A$2:$A$52,0),2),"")</f>
        <v>NORMAL</v>
      </c>
      <c r="L32" s="14" t="str">
        <f>IF(F32="P",INDEX(BDD!$A$2:$B$52,MATCH('23'!$B32,BDD!$A$2:$A$52,0),2),"")</f>
        <v>NORMAL</v>
      </c>
      <c r="M32" s="14" t="str">
        <f>IF(G32="P",INDEX(BDD!$A$2:$B$52,MATCH('23'!$B32,BDD!$A$2:$A$52,0),2),"")</f>
        <v/>
      </c>
      <c r="R32" s="14">
        <v>27</v>
      </c>
    </row>
    <row r="33" spans="1:18" ht="14.1" customHeight="1" x14ac:dyDescent="0.25">
      <c r="A33" s="121"/>
      <c r="B33" s="84" t="str">
        <f>BDD!A28</f>
        <v>LEHON JL</v>
      </c>
      <c r="C33" s="31" t="s">
        <v>89</v>
      </c>
      <c r="D33" s="32" t="s">
        <v>89</v>
      </c>
      <c r="E33" s="32" t="s">
        <v>98</v>
      </c>
      <c r="F33" s="32" t="s">
        <v>89</v>
      </c>
      <c r="G33" s="33" t="s">
        <v>89</v>
      </c>
      <c r="I33" s="14" t="str">
        <f>IF(C33="P",INDEX(BDD!$A$2:$B$52,MATCH('23'!$B33,BDD!$A$2:$A$52,0),2),"")</f>
        <v>NORMAL</v>
      </c>
      <c r="J33" s="14" t="str">
        <f>IF(D33="P",INDEX(BDD!$A$2:$B$52,MATCH('23'!$B33,BDD!$A$2:$A$52,0),2),"")</f>
        <v>NORMAL</v>
      </c>
      <c r="K33" s="14" t="str">
        <f>IF(E33="P",INDEX(BDD!$A$2:$B$52,MATCH('23'!$B33,BDD!$A$2:$A$52,0),2),"")</f>
        <v>NORMAL</v>
      </c>
      <c r="L33" s="14" t="str">
        <f>IF(F33="P",INDEX(BDD!$A$2:$B$52,MATCH('23'!$B33,BDD!$A$2:$A$52,0),2),"")</f>
        <v>NORMAL</v>
      </c>
      <c r="M33" s="14" t="str">
        <f>IF(G33="P",INDEX(BDD!$A$2:$B$52,MATCH('23'!$B33,BDD!$A$2:$A$52,0),2),"")</f>
        <v>NORMAL</v>
      </c>
      <c r="R33" s="14">
        <v>28</v>
      </c>
    </row>
    <row r="34" spans="1:18" ht="14.1" customHeight="1" x14ac:dyDescent="0.25">
      <c r="A34" s="121"/>
      <c r="B34" s="83" t="str">
        <f>BDD!A29</f>
        <v>MALERGUE MC</v>
      </c>
      <c r="C34" s="31" t="s">
        <v>98</v>
      </c>
      <c r="D34" s="32" t="s">
        <v>98</v>
      </c>
      <c r="E34" s="32" t="s">
        <v>89</v>
      </c>
      <c r="F34" s="32" t="s">
        <v>89</v>
      </c>
      <c r="G34" s="33" t="s">
        <v>89</v>
      </c>
      <c r="I34" s="14" t="str">
        <f>IF(C34="P",INDEX(BDD!$A$2:$B$52,MATCH('23'!$B34,BDD!$A$2:$A$52,0),2),"")</f>
        <v>HYPOCALORIQUE</v>
      </c>
      <c r="J34" s="14" t="str">
        <f>IF(D34="P",INDEX(BDD!$A$2:$B$52,MATCH('23'!$B34,BDD!$A$2:$A$52,0),2),"")</f>
        <v>HYPOCALORIQUE</v>
      </c>
      <c r="K34" s="14" t="str">
        <f>IF(E34="P",INDEX(BDD!$A$2:$B$52,MATCH('23'!$B34,BDD!$A$2:$A$52,0),2),"")</f>
        <v>HYPOCALORIQUE</v>
      </c>
      <c r="L34" s="14" t="str">
        <f>IF(F34="P",INDEX(BDD!$A$2:$B$52,MATCH('23'!$B34,BDD!$A$2:$A$52,0),2),"")</f>
        <v>HYPOCALORIQUE</v>
      </c>
      <c r="M34" s="14" t="str">
        <f>IF(G34="P",INDEX(BDD!$A$2:$B$52,MATCH('23'!$B34,BDD!$A$2:$A$52,0),2),"")</f>
        <v>HYPOCALORIQUE</v>
      </c>
      <c r="R34" s="14">
        <v>29</v>
      </c>
    </row>
    <row r="35" spans="1:18" ht="14.1" customHeight="1" x14ac:dyDescent="0.25">
      <c r="A35" s="121"/>
      <c r="B35" s="84" t="str">
        <f>BDD!A30</f>
        <v>MASSIAS JM</v>
      </c>
      <c r="C35" s="31" t="s">
        <v>89</v>
      </c>
      <c r="D35" s="32" t="s">
        <v>89</v>
      </c>
      <c r="E35" s="32" t="s">
        <v>89</v>
      </c>
      <c r="F35" s="32" t="s">
        <v>89</v>
      </c>
      <c r="G35" s="33" t="s">
        <v>99</v>
      </c>
      <c r="I35" s="14" t="str">
        <f>IF(C35="P",INDEX(BDD!$A$2:$B$52,MATCH('23'!$B35,BDD!$A$2:$A$52,0),2),"")</f>
        <v>NORMAL</v>
      </c>
      <c r="J35" s="14" t="str">
        <f>IF(D35="P",INDEX(BDD!$A$2:$B$52,MATCH('23'!$B35,BDD!$A$2:$A$52,0),2),"")</f>
        <v>NORMAL</v>
      </c>
      <c r="K35" s="14" t="str">
        <f>IF(E35="P",INDEX(BDD!$A$2:$B$52,MATCH('23'!$B35,BDD!$A$2:$A$52,0),2),"")</f>
        <v>NORMAL</v>
      </c>
      <c r="L35" s="14" t="str">
        <f>IF(F35="P",INDEX(BDD!$A$2:$B$52,MATCH('23'!$B35,BDD!$A$2:$A$52,0),2),"")</f>
        <v>NORMAL</v>
      </c>
      <c r="M35" s="14" t="str">
        <f>IF(G35="P",INDEX(BDD!$A$2:$B$52,MATCH('23'!$B35,BDD!$A$2:$A$52,0),2),"")</f>
        <v/>
      </c>
      <c r="R35" s="14">
        <v>30</v>
      </c>
    </row>
    <row r="36" spans="1:18" ht="14.1" customHeight="1" x14ac:dyDescent="0.25">
      <c r="A36" s="121"/>
      <c r="B36" s="83" t="str">
        <f>BDD!A31</f>
        <v>MAURY E</v>
      </c>
      <c r="C36" s="31" t="s">
        <v>85</v>
      </c>
      <c r="D36" s="32" t="s">
        <v>85</v>
      </c>
      <c r="E36" s="32" t="s">
        <v>85</v>
      </c>
      <c r="F36" s="32" t="s">
        <v>85</v>
      </c>
      <c r="G36" s="33" t="s">
        <v>85</v>
      </c>
      <c r="I36" s="14" t="str">
        <f>IF(C36="P",INDEX(BDD!$A$2:$B$52,MATCH('23'!$B36,BDD!$A$2:$A$52,0),2),"")</f>
        <v/>
      </c>
      <c r="J36" s="14" t="str">
        <f>IF(D36="P",INDEX(BDD!$A$2:$B$52,MATCH('23'!$B36,BDD!$A$2:$A$52,0),2),"")</f>
        <v/>
      </c>
      <c r="K36" s="14" t="str">
        <f>IF(E36="P",INDEX(BDD!$A$2:$B$52,MATCH('23'!$B36,BDD!$A$2:$A$52,0),2),"")</f>
        <v/>
      </c>
      <c r="L36" s="14" t="str">
        <f>IF(F36="P",INDEX(BDD!$A$2:$B$52,MATCH('23'!$B36,BDD!$A$2:$A$52,0),2),"")</f>
        <v/>
      </c>
      <c r="M36" s="14" t="str">
        <f>IF(G36="P",INDEX(BDD!$A$2:$B$52,MATCH('23'!$B36,BDD!$A$2:$A$52,0),2),"")</f>
        <v/>
      </c>
      <c r="R36" s="14">
        <v>31</v>
      </c>
    </row>
    <row r="37" spans="1:18" ht="14.1" customHeight="1" x14ac:dyDescent="0.25">
      <c r="A37" s="121"/>
      <c r="B37" s="83" t="str">
        <f>BDD!A32</f>
        <v>MICHELOU S</v>
      </c>
      <c r="C37" s="31" t="s">
        <v>85</v>
      </c>
      <c r="D37" s="31" t="s">
        <v>85</v>
      </c>
      <c r="E37" s="31" t="s">
        <v>85</v>
      </c>
      <c r="F37" s="31" t="s">
        <v>85</v>
      </c>
      <c r="G37" s="31" t="s">
        <v>85</v>
      </c>
      <c r="I37" s="14" t="str">
        <f>IF(C37="P",INDEX(BDD!$A$2:$B$52,MATCH('23'!$B37,BDD!$A$2:$A$52,0),2),"")</f>
        <v/>
      </c>
      <c r="J37" s="14" t="str">
        <f>IF(D37="P",INDEX(BDD!$A$2:$B$52,MATCH('23'!$B37,BDD!$A$2:$A$52,0),2),"")</f>
        <v/>
      </c>
      <c r="K37" s="14" t="str">
        <f>IF(E37="P",INDEX(BDD!$A$2:$B$52,MATCH('23'!$B37,BDD!$A$2:$A$52,0),2),"")</f>
        <v/>
      </c>
      <c r="L37" s="14" t="str">
        <f>IF(F37="P",INDEX(BDD!$A$2:$B$52,MATCH('23'!$B37,BDD!$A$2:$A$52,0),2),"")</f>
        <v/>
      </c>
      <c r="M37" s="14" t="str">
        <f>IF(G37="P",INDEX(BDD!$A$2:$B$52,MATCH('23'!$B37,BDD!$A$2:$A$52,0),2),"")</f>
        <v/>
      </c>
      <c r="R37" s="14">
        <v>32</v>
      </c>
    </row>
    <row r="38" spans="1:18" ht="14.1" customHeight="1" x14ac:dyDescent="0.25">
      <c r="A38" s="121"/>
      <c r="B38" s="83" t="str">
        <f>BDD!A33</f>
        <v>ORLIANGE O</v>
      </c>
      <c r="C38" s="31" t="s">
        <v>89</v>
      </c>
      <c r="D38" s="32" t="s">
        <v>89</v>
      </c>
      <c r="E38" s="32" t="s">
        <v>89</v>
      </c>
      <c r="F38" s="32" t="s">
        <v>89</v>
      </c>
      <c r="G38" s="33" t="s">
        <v>85</v>
      </c>
      <c r="I38" s="14" t="str">
        <f>IF(C38="P",INDEX(BDD!$A$2:$B$52,MATCH('23'!$B38,BDD!$A$2:$A$52,0),2),"")</f>
        <v>NORMAL</v>
      </c>
      <c r="J38" s="14" t="str">
        <f>IF(D38="P",INDEX(BDD!$A$2:$B$52,MATCH('23'!$B38,BDD!$A$2:$A$52,0),2),"")</f>
        <v>NORMAL</v>
      </c>
      <c r="K38" s="14" t="str">
        <f>IF(E38="P",INDEX(BDD!$A$2:$B$52,MATCH('23'!$B38,BDD!$A$2:$A$52,0),2),"")</f>
        <v>NORMAL</v>
      </c>
      <c r="L38" s="14" t="str">
        <f>IF(F38="P",INDEX(BDD!$A$2:$B$52,MATCH('23'!$B38,BDD!$A$2:$A$52,0),2),"")</f>
        <v>NORMAL</v>
      </c>
      <c r="M38" s="14" t="str">
        <f>IF(G38="P",INDEX(BDD!$A$2:$B$52,MATCH('23'!$B38,BDD!$A$2:$A$52,0),2),"")</f>
        <v/>
      </c>
      <c r="R38" s="14">
        <v>33</v>
      </c>
    </row>
    <row r="39" spans="1:18" ht="14.1" customHeight="1" x14ac:dyDescent="0.25">
      <c r="A39" s="121"/>
      <c r="B39" s="84" t="str">
        <f>BDD!A34</f>
        <v>PELISSIER J</v>
      </c>
      <c r="C39" s="31" t="s">
        <v>89</v>
      </c>
      <c r="D39" s="32" t="s">
        <v>99</v>
      </c>
      <c r="E39" s="32" t="s">
        <v>89</v>
      </c>
      <c r="F39" s="32" t="s">
        <v>89</v>
      </c>
      <c r="G39" s="33" t="s">
        <v>98</v>
      </c>
      <c r="I39" s="14" t="str">
        <f>IF(C39="P",INDEX(BDD!$A$2:$B$52,MATCH('23'!$B39,BDD!$A$2:$A$52,0),2),"")</f>
        <v>NORMAL</v>
      </c>
      <c r="J39" s="14" t="str">
        <f>IF(D39="P",INDEX(BDD!$A$2:$B$52,MATCH('23'!$B39,BDD!$A$2:$A$52,0),2),"")</f>
        <v/>
      </c>
      <c r="K39" s="14" t="str">
        <f>IF(E39="P",INDEX(BDD!$A$2:$B$52,MATCH('23'!$B39,BDD!$A$2:$A$52,0),2),"")</f>
        <v>NORMAL</v>
      </c>
      <c r="L39" s="14" t="str">
        <f>IF(F39="P",INDEX(BDD!$A$2:$B$52,MATCH('23'!$B39,BDD!$A$2:$A$52,0),2),"")</f>
        <v>NORMAL</v>
      </c>
      <c r="M39" s="14" t="str">
        <f>IF(G39="P",INDEX(BDD!$A$2:$B$52,MATCH('23'!$B39,BDD!$A$2:$A$52,0),2),"")</f>
        <v>NORMAL</v>
      </c>
      <c r="R39" s="14">
        <v>34</v>
      </c>
    </row>
    <row r="40" spans="1:18" ht="14.1" customHeight="1" x14ac:dyDescent="0.25">
      <c r="A40" s="121"/>
      <c r="B40" s="83" t="str">
        <f>BDD!A35</f>
        <v>PHIALIP Ch</v>
      </c>
      <c r="C40" s="31" t="s">
        <v>89</v>
      </c>
      <c r="D40" s="32" t="s">
        <v>89</v>
      </c>
      <c r="E40" s="32" t="s">
        <v>98</v>
      </c>
      <c r="F40" s="32" t="s">
        <v>89</v>
      </c>
      <c r="G40" s="33" t="s">
        <v>105</v>
      </c>
      <c r="I40" s="14" t="str">
        <f>IF(C40="P",INDEX(BDD!$A$2:$B$52,MATCH('23'!$B40,BDD!$A$2:$A$52,0),2),"")</f>
        <v>NORMAL</v>
      </c>
      <c r="J40" s="14" t="str">
        <f>IF(D40="P",INDEX(BDD!$A$2:$B$52,MATCH('23'!$B40,BDD!$A$2:$A$52,0),2),"")</f>
        <v>NORMAL</v>
      </c>
      <c r="K40" s="14" t="str">
        <f>IF(E40="P",INDEX(BDD!$A$2:$B$52,MATCH('23'!$B40,BDD!$A$2:$A$52,0),2),"")</f>
        <v>NORMAL</v>
      </c>
      <c r="L40" s="14" t="str">
        <f>IF(F40="P",INDEX(BDD!$A$2:$B$52,MATCH('23'!$B40,BDD!$A$2:$A$52,0),2),"")</f>
        <v>NORMAL</v>
      </c>
      <c r="M40" s="14" t="str">
        <f>IF(G40="P",INDEX(BDD!$A$2:$B$52,MATCH('23'!$B40,BDD!$A$2:$A$52,0),2),"")</f>
        <v/>
      </c>
      <c r="R40" s="14">
        <v>35</v>
      </c>
    </row>
    <row r="41" spans="1:18" ht="14.1" customHeight="1" x14ac:dyDescent="0.25">
      <c r="A41" s="121"/>
      <c r="B41" s="83" t="str">
        <f>BDD!A36</f>
        <v>PIGORREAU M</v>
      </c>
      <c r="C41" s="31" t="s">
        <v>89</v>
      </c>
      <c r="D41" s="32" t="s">
        <v>89</v>
      </c>
      <c r="E41" s="32" t="s">
        <v>89</v>
      </c>
      <c r="F41" s="32" t="s">
        <v>89</v>
      </c>
      <c r="G41" s="33" t="s">
        <v>105</v>
      </c>
      <c r="I41" s="14" t="str">
        <f>IF(C41="P",INDEX(BDD!$A$2:$B$52,MATCH('23'!$B41,BDD!$A$2:$A$52,0),2),"")</f>
        <v>NORMAL</v>
      </c>
      <c r="J41" s="14" t="str">
        <f>IF(D41="P",INDEX(BDD!$A$2:$B$52,MATCH('23'!$B41,BDD!$A$2:$A$52,0),2),"")</f>
        <v>NORMAL</v>
      </c>
      <c r="K41" s="14" t="str">
        <f>IF(E41="P",INDEX(BDD!$A$2:$B$52,MATCH('23'!$B41,BDD!$A$2:$A$52,0),2),"")</f>
        <v>NORMAL</v>
      </c>
      <c r="L41" s="14" t="str">
        <f>IF(F41="P",INDEX(BDD!$A$2:$B$52,MATCH('23'!$B41,BDD!$A$2:$A$52,0),2),"")</f>
        <v>NORMAL</v>
      </c>
      <c r="M41" s="14" t="str">
        <f>IF(G41="P",INDEX(BDD!$A$2:$B$52,MATCH('23'!$B41,BDD!$A$2:$A$52,0),2),"")</f>
        <v/>
      </c>
      <c r="R41" s="14">
        <v>36</v>
      </c>
    </row>
    <row r="42" spans="1:18" ht="14.1" customHeight="1" x14ac:dyDescent="0.25">
      <c r="A42" s="121"/>
      <c r="B42" s="83" t="str">
        <f>BDD!A37</f>
        <v>PONT D</v>
      </c>
      <c r="C42" s="31" t="s">
        <v>89</v>
      </c>
      <c r="D42" s="32" t="s">
        <v>89</v>
      </c>
      <c r="E42" s="32" t="s">
        <v>89</v>
      </c>
      <c r="F42" s="32" t="s">
        <v>89</v>
      </c>
      <c r="G42" s="33" t="s">
        <v>105</v>
      </c>
      <c r="I42" s="14" t="str">
        <f>IF(C42="P",INDEX(BDD!$A$2:$B$52,MATCH('23'!$B42,BDD!$A$2:$A$52,0),2),"")</f>
        <v>HYPOCHOLESTEROMIANT &amp; HYPOCALORIQUE</v>
      </c>
      <c r="J42" s="14" t="str">
        <f>IF(D42="P",INDEX(BDD!$A$2:$B$52,MATCH('23'!$B42,BDD!$A$2:$A$52,0),2),"")</f>
        <v>HYPOCHOLESTEROMIANT &amp; HYPOCALORIQUE</v>
      </c>
      <c r="K42" s="14" t="str">
        <f>IF(E42="P",INDEX(BDD!$A$2:$B$52,MATCH('23'!$B42,BDD!$A$2:$A$52,0),2),"")</f>
        <v>HYPOCHOLESTEROMIANT &amp; HYPOCALORIQUE</v>
      </c>
      <c r="L42" s="14" t="str">
        <f>IF(F42="P",INDEX(BDD!$A$2:$B$52,MATCH('23'!$B42,BDD!$A$2:$A$52,0),2),"")</f>
        <v>HYPOCHOLESTEROMIANT &amp; HYPOCALORIQUE</v>
      </c>
      <c r="M42" s="14" t="str">
        <f>IF(G42="P",INDEX(BDD!$A$2:$B$52,MATCH('23'!$B42,BDD!$A$2:$A$52,0),2),"")</f>
        <v/>
      </c>
      <c r="R42" s="14">
        <v>37</v>
      </c>
    </row>
    <row r="43" spans="1:18" ht="14.1" customHeight="1" x14ac:dyDescent="0.25">
      <c r="A43" s="121"/>
      <c r="B43" s="84" t="str">
        <f>BDD!A38</f>
        <v>PORTE V</v>
      </c>
      <c r="C43" s="78" t="s">
        <v>89</v>
      </c>
      <c r="D43" s="32" t="s">
        <v>89</v>
      </c>
      <c r="E43" s="32" t="s">
        <v>89</v>
      </c>
      <c r="F43" s="32" t="s">
        <v>89</v>
      </c>
      <c r="G43" s="79" t="s">
        <v>98</v>
      </c>
      <c r="I43" s="14" t="str">
        <f>IF(C43="P",INDEX(BDD!$A$2:$B$52,MATCH('23'!$B43,BDD!$A$2:$A$52,0),2),"")</f>
        <v>NORMAL</v>
      </c>
      <c r="J43" s="14" t="str">
        <f>IF(D43="P",INDEX(BDD!$A$2:$B$52,MATCH('23'!$B43,BDD!$A$2:$A$52,0),2),"")</f>
        <v>NORMAL</v>
      </c>
      <c r="K43" s="14" t="str">
        <f>IF(E43="P",INDEX(BDD!$A$2:$B$52,MATCH('23'!$B43,BDD!$A$2:$A$52,0),2),"")</f>
        <v>NORMAL</v>
      </c>
      <c r="L43" s="14" t="str">
        <f>IF(F43="P",INDEX(BDD!$A$2:$B$52,MATCH('23'!$B43,BDD!$A$2:$A$52,0),2),"")</f>
        <v>NORMAL</v>
      </c>
      <c r="M43" s="14" t="str">
        <f>IF(G43="P",INDEX(BDD!$A$2:$B$52,MATCH('23'!$B43,BDD!$A$2:$A$52,0),2),"")</f>
        <v>NORMAL</v>
      </c>
      <c r="R43" s="14">
        <v>38</v>
      </c>
    </row>
    <row r="44" spans="1:18" ht="14.1" customHeight="1" x14ac:dyDescent="0.25">
      <c r="A44" s="121"/>
      <c r="B44" s="83" t="str">
        <f>BDD!A39</f>
        <v>SERRE C</v>
      </c>
      <c r="C44" s="78" t="s">
        <v>89</v>
      </c>
      <c r="D44" s="32" t="s">
        <v>89</v>
      </c>
      <c r="E44" s="32" t="s">
        <v>89</v>
      </c>
      <c r="F44" s="32" t="s">
        <v>89</v>
      </c>
      <c r="G44" s="79" t="s">
        <v>89</v>
      </c>
      <c r="I44" s="14" t="str">
        <f>IF(C44="P",INDEX(BDD!$A$2:$B$52,MATCH('23'!$B44,BDD!$A$2:$A$52,0),2),"")</f>
        <v>HYPOCHOLESTEROMIANT &amp; HYPOCALORIQUE</v>
      </c>
      <c r="J44" s="14" t="str">
        <f>IF(D44="P",INDEX(BDD!$A$2:$B$52,MATCH('23'!$B44,BDD!$A$2:$A$52,0),2),"")</f>
        <v>HYPOCHOLESTEROMIANT &amp; HYPOCALORIQUE</v>
      </c>
      <c r="K44" s="14" t="str">
        <f>IF(E44="P",INDEX(BDD!$A$2:$B$52,MATCH('23'!$B44,BDD!$A$2:$A$52,0),2),"")</f>
        <v>HYPOCHOLESTEROMIANT &amp; HYPOCALORIQUE</v>
      </c>
      <c r="L44" s="14" t="str">
        <f>IF(F44="P",INDEX(BDD!$A$2:$B$52,MATCH('23'!$B44,BDD!$A$2:$A$52,0),2),"")</f>
        <v>HYPOCHOLESTEROMIANT &amp; HYPOCALORIQUE</v>
      </c>
      <c r="M44" s="14" t="str">
        <f>IF(G44="P",INDEX(BDD!$A$2:$B$52,MATCH('23'!$B44,BDD!$A$2:$A$52,0),2),"")</f>
        <v>HYPOCHOLESTEROMIANT &amp; HYPOCALORIQUE</v>
      </c>
      <c r="R44" s="14">
        <v>39</v>
      </c>
    </row>
    <row r="45" spans="1:18" ht="14.1" customHeight="1" x14ac:dyDescent="0.25">
      <c r="A45" s="121"/>
      <c r="B45" s="84" t="str">
        <f>BDD!A40</f>
        <v>SOLEILHAVOUP B</v>
      </c>
      <c r="C45" s="78" t="s">
        <v>85</v>
      </c>
      <c r="D45" s="32" t="s">
        <v>85</v>
      </c>
      <c r="E45" s="32" t="s">
        <v>85</v>
      </c>
      <c r="F45" s="32" t="s">
        <v>85</v>
      </c>
      <c r="G45" s="80" t="s">
        <v>85</v>
      </c>
      <c r="I45" s="14" t="str">
        <f>IF(C45="P",INDEX(BDD!$A$2:$B$52,MATCH('23'!$B45,BDD!$A$2:$A$52,0),2),"")</f>
        <v/>
      </c>
      <c r="J45" s="14" t="str">
        <f>IF(D45="P",INDEX(BDD!$A$2:$B$52,MATCH('23'!$B45,BDD!$A$2:$A$52,0),2),"")</f>
        <v/>
      </c>
      <c r="K45" s="14" t="str">
        <f>IF(E45="P",INDEX(BDD!$A$2:$B$52,MATCH('23'!$B45,BDD!$A$2:$A$52,0),2),"")</f>
        <v/>
      </c>
      <c r="L45" s="14" t="str">
        <f>IF(F45="P",INDEX(BDD!$A$2:$B$52,MATCH('23'!$B45,BDD!$A$2:$A$52,0),2),"")</f>
        <v/>
      </c>
      <c r="M45" s="14" t="str">
        <f>IF(G45="P",INDEX(BDD!$A$2:$B$52,MATCH('23'!$B45,BDD!$A$2:$A$52,0),2),"")</f>
        <v/>
      </c>
      <c r="R45" s="14">
        <v>40</v>
      </c>
    </row>
    <row r="46" spans="1:18" ht="14.1" customHeight="1" x14ac:dyDescent="0.25">
      <c r="A46" s="121"/>
      <c r="B46" s="84" t="str">
        <f>BDD!A41</f>
        <v>SOURDEIX L</v>
      </c>
      <c r="C46" s="78" t="s">
        <v>89</v>
      </c>
      <c r="D46" s="32" t="s">
        <v>89</v>
      </c>
      <c r="E46" s="32" t="s">
        <v>89</v>
      </c>
      <c r="F46" s="32" t="s">
        <v>89</v>
      </c>
      <c r="G46" s="79" t="s">
        <v>98</v>
      </c>
      <c r="I46" s="14" t="str">
        <f>IF(C46="P",INDEX(BDD!$A$2:$B$52,MATCH('23'!$B46,BDD!$A$2:$A$52,0),2),"")</f>
        <v>NORMAL</v>
      </c>
      <c r="J46" s="14" t="str">
        <f>IF(D46="P",INDEX(BDD!$A$2:$B$52,MATCH('23'!$B46,BDD!$A$2:$A$52,0),2),"")</f>
        <v>NORMAL</v>
      </c>
      <c r="K46" s="14" t="str">
        <f>IF(E46="P",INDEX(BDD!$A$2:$B$52,MATCH('23'!$B46,BDD!$A$2:$A$52,0),2),"")</f>
        <v>NORMAL</v>
      </c>
      <c r="L46" s="14" t="str">
        <f>IF(F46="P",INDEX(BDD!$A$2:$B$52,MATCH('23'!$B46,BDD!$A$2:$A$52,0),2),"")</f>
        <v>NORMAL</v>
      </c>
      <c r="M46" s="14" t="str">
        <f>IF(G46="P",INDEX(BDD!$A$2:$B$52,MATCH('23'!$B46,BDD!$A$2:$A$52,0),2),"")</f>
        <v>NORMAL</v>
      </c>
      <c r="R46" s="14">
        <v>41</v>
      </c>
    </row>
    <row r="47" spans="1:18" ht="14.1" customHeight="1" x14ac:dyDescent="0.25">
      <c r="A47" s="121"/>
      <c r="B47" s="84" t="str">
        <f>BDD!A42</f>
        <v>TAYSSE S</v>
      </c>
      <c r="C47" s="31" t="s">
        <v>89</v>
      </c>
      <c r="D47" s="32" t="s">
        <v>89</v>
      </c>
      <c r="E47" s="32" t="s">
        <v>98</v>
      </c>
      <c r="F47" s="32" t="s">
        <v>89</v>
      </c>
      <c r="G47" s="33" t="s">
        <v>89</v>
      </c>
      <c r="I47" s="14" t="str">
        <f>IF(C47="P",INDEX(BDD!$A$2:$B$52,MATCH('23'!$B47,BDD!$A$2:$A$52,0),2),"")</f>
        <v>NORMAL</v>
      </c>
      <c r="J47" s="14" t="str">
        <f>IF(D47="P",INDEX(BDD!$A$2:$B$52,MATCH('23'!$B47,BDD!$A$2:$A$52,0),2),"")</f>
        <v>NORMAL</v>
      </c>
      <c r="K47" s="14" t="str">
        <f>IF(E47="P",INDEX(BDD!$A$2:$B$52,MATCH('23'!$B47,BDD!$A$2:$A$52,0),2),"")</f>
        <v>NORMAL</v>
      </c>
      <c r="L47" s="14" t="str">
        <f>IF(F47="P",INDEX(BDD!$A$2:$B$52,MATCH('23'!$B47,BDD!$A$2:$A$52,0),2),"")</f>
        <v>NORMAL</v>
      </c>
      <c r="M47" s="14" t="str">
        <f>IF(G47="P",INDEX(BDD!$A$2:$B$52,MATCH('23'!$B47,BDD!$A$2:$A$52,0),2),"")</f>
        <v>NORMAL</v>
      </c>
      <c r="R47" s="14">
        <v>42</v>
      </c>
    </row>
    <row r="48" spans="1:18" ht="14.1" customHeight="1" x14ac:dyDescent="0.25">
      <c r="A48" s="121"/>
      <c r="B48" s="84" t="str">
        <f>BDD!A43</f>
        <v>TINDILIERE M</v>
      </c>
      <c r="C48" s="31" t="s">
        <v>89</v>
      </c>
      <c r="D48" s="32" t="s">
        <v>89</v>
      </c>
      <c r="E48" s="32" t="s">
        <v>89</v>
      </c>
      <c r="F48" s="32" t="s">
        <v>89</v>
      </c>
      <c r="G48" s="33" t="s">
        <v>98</v>
      </c>
      <c r="I48" s="14" t="str">
        <f>IF(C48="P",INDEX(BDD!$A$2:$B$52,MATCH('23'!$B48,BDD!$A$2:$A$52,0),2),"")</f>
        <v>NORMAL</v>
      </c>
      <c r="J48" s="14" t="str">
        <f>IF(D48="P",INDEX(BDD!$A$2:$B$52,MATCH('23'!$B48,BDD!$A$2:$A$52,0),2),"")</f>
        <v>NORMAL</v>
      </c>
      <c r="K48" s="14" t="str">
        <f>IF(E48="P",INDEX(BDD!$A$2:$B$52,MATCH('23'!$B48,BDD!$A$2:$A$52,0),2),"")</f>
        <v>NORMAL</v>
      </c>
      <c r="L48" s="14" t="str">
        <f>IF(F48="P",INDEX(BDD!$A$2:$B$52,MATCH('23'!$B48,BDD!$A$2:$A$52,0),2),"")</f>
        <v>NORMAL</v>
      </c>
      <c r="M48" s="14" t="str">
        <f>IF(G48="P",INDEX(BDD!$A$2:$B$52,MATCH('23'!$B48,BDD!$A$2:$A$52,0),2),"")</f>
        <v>NORMAL</v>
      </c>
      <c r="R48" s="14">
        <v>43</v>
      </c>
    </row>
    <row r="49" spans="1:18" ht="14.1" customHeight="1" x14ac:dyDescent="0.25">
      <c r="A49" s="121"/>
      <c r="B49" s="84" t="str">
        <f>BDD!A44</f>
        <v>URSY A</v>
      </c>
      <c r="C49" s="31" t="s">
        <v>89</v>
      </c>
      <c r="D49" s="32" t="s">
        <v>89</v>
      </c>
      <c r="E49" s="32" t="s">
        <v>85</v>
      </c>
      <c r="F49" s="32" t="s">
        <v>85</v>
      </c>
      <c r="G49" s="33" t="s">
        <v>85</v>
      </c>
      <c r="I49" s="14" t="str">
        <f>IF(C49="P",INDEX(BDD!$A$2:$B$52,MATCH('23'!$B49,BDD!$A$2:$A$52,0),2),"")</f>
        <v>NORMAL</v>
      </c>
      <c r="J49" s="14" t="str">
        <f>IF(D49="P",INDEX(BDD!$A$2:$B$52,MATCH('23'!$B49,BDD!$A$2:$A$52,0),2),"")</f>
        <v>NORMAL</v>
      </c>
      <c r="K49" s="14" t="str">
        <f>IF(E49="P",INDEX(BDD!$A$2:$B$52,MATCH('23'!$B49,BDD!$A$2:$A$52,0),2),"")</f>
        <v/>
      </c>
      <c r="L49" s="14" t="str">
        <f>IF(F49="P",INDEX(BDD!$A$2:$B$52,MATCH('23'!$B49,BDD!$A$2:$A$52,0),2),"")</f>
        <v/>
      </c>
      <c r="M49" s="14" t="str">
        <f>IF(G49="P",INDEX(BDD!$A$2:$B$52,MATCH('23'!$B49,BDD!$A$2:$A$52,0),2),"")</f>
        <v/>
      </c>
      <c r="R49" s="14">
        <v>44</v>
      </c>
    </row>
    <row r="50" spans="1:18" ht="14.1" customHeight="1" x14ac:dyDescent="0.25">
      <c r="A50" s="121"/>
      <c r="B50" s="83" t="str">
        <f>BDD!A45</f>
        <v>VERGNY fr</v>
      </c>
      <c r="C50" s="31" t="s">
        <v>89</v>
      </c>
      <c r="D50" s="32" t="s">
        <v>89</v>
      </c>
      <c r="E50" s="32" t="s">
        <v>89</v>
      </c>
      <c r="F50" s="32" t="s">
        <v>89</v>
      </c>
      <c r="G50" s="33" t="s">
        <v>105</v>
      </c>
      <c r="I50" s="14" t="str">
        <f>IF(C50="P",INDEX(BDD!$A$2:$B$52,MATCH('23'!$B50,BDD!$A$2:$A$52,0),2),"")</f>
        <v>NORMAL</v>
      </c>
      <c r="J50" s="14" t="str">
        <f>IF(D50="P",INDEX(BDD!$A$2:$B$52,MATCH('23'!$B50,BDD!$A$2:$A$52,0),2),"")</f>
        <v>NORMAL</v>
      </c>
      <c r="K50" s="14" t="str">
        <f>IF(E50="P",INDEX(BDD!$A$2:$B$52,MATCH('23'!$B50,BDD!$A$2:$A$52,0),2),"")</f>
        <v>NORMAL</v>
      </c>
      <c r="L50" s="14" t="str">
        <f>IF(F50="P",INDEX(BDD!$A$2:$B$52,MATCH('23'!$B50,BDD!$A$2:$A$52,0),2),"")</f>
        <v>NORMAL</v>
      </c>
      <c r="M50" s="14" t="str">
        <f>IF(G50="P",INDEX(BDD!$A$2:$B$52,MATCH('23'!$B50,BDD!$A$2:$A$52,0),2),"")</f>
        <v/>
      </c>
      <c r="R50" s="14">
        <v>45</v>
      </c>
    </row>
    <row r="51" spans="1:18" ht="14.1" customHeight="1" x14ac:dyDescent="0.25">
      <c r="A51" s="121"/>
      <c r="B51" s="27"/>
      <c r="C51" s="31"/>
      <c r="D51" s="32"/>
      <c r="E51" s="32"/>
      <c r="F51" s="32"/>
      <c r="G51" s="33"/>
      <c r="I51" s="14" t="str">
        <f>IF(C51="P",INDEX(BDD!$A$2:$B$52,MATCH('23'!$B51,BDD!$A$2:$A$52,0),2),"")</f>
        <v/>
      </c>
      <c r="J51" s="14" t="str">
        <f>IF(D51="P",INDEX(BDD!$A$2:$B$52,MATCH('23'!$B51,BDD!$A$2:$A$52,0),2),"")</f>
        <v/>
      </c>
      <c r="K51" s="14" t="str">
        <f>IF(E51="P",INDEX(BDD!$A$2:$B$52,MATCH('23'!$B51,BDD!$A$2:$A$52,0),2),"")</f>
        <v/>
      </c>
      <c r="L51" s="14" t="str">
        <f>IF(F51="P",INDEX(BDD!$A$2:$B$52,MATCH('23'!$B51,BDD!$A$2:$A$52,0),2),"")</f>
        <v/>
      </c>
      <c r="M51" s="14" t="str">
        <f>IF(G51="P",INDEX(BDD!$A$2:$B$52,MATCH('23'!$B51,BDD!$A$2:$A$52,0),2),"")</f>
        <v/>
      </c>
    </row>
    <row r="52" spans="1:18" ht="14.1" customHeight="1" thickBot="1" x14ac:dyDescent="0.3">
      <c r="A52" s="121"/>
      <c r="B52" s="34" t="str">
        <f>BDD!A47</f>
        <v>STAGIAIRE</v>
      </c>
      <c r="C52" s="35"/>
      <c r="D52" s="36"/>
      <c r="E52" s="36"/>
      <c r="F52" s="36"/>
      <c r="G52" s="37"/>
      <c r="I52" s="14" t="str">
        <f>IF(C52="P",INDEX(BDD!$A$2:$B$52,MATCH('23'!$B52,BDD!$A$2:$A$52,0),2),"")</f>
        <v/>
      </c>
      <c r="J52" s="14" t="str">
        <f>IF(D52="P",INDEX(BDD!$A$2:$B$52,MATCH('23'!$B52,BDD!$A$2:$A$52,0),2),"")</f>
        <v/>
      </c>
      <c r="K52" s="14" t="str">
        <f>IF(E52="P",INDEX(BDD!$A$2:$B$52,MATCH('23'!$B52,BDD!$A$2:$A$52,0),2),"")</f>
        <v/>
      </c>
      <c r="L52" s="14" t="str">
        <f>IF(F52="P",INDEX(BDD!$A$2:$B$52,MATCH('23'!$B52,BDD!$A$2:$A$52,0),2),"")</f>
        <v/>
      </c>
      <c r="M52" s="14" t="str">
        <f>IF(G52="P",INDEX(BDD!$A$2:$B$52,MATCH('23'!$B52,BDD!$A$2:$A$52,0),2),"")</f>
        <v/>
      </c>
    </row>
    <row r="53" spans="1:18" ht="15.75" thickBot="1" x14ac:dyDescent="0.3">
      <c r="A53" s="13"/>
      <c r="B53" s="38"/>
      <c r="C53" s="122"/>
      <c r="D53" s="122"/>
      <c r="E53" s="122"/>
      <c r="F53" s="122"/>
      <c r="G53" s="122"/>
    </row>
    <row r="54" spans="1:18" x14ac:dyDescent="0.25">
      <c r="A54" s="13"/>
      <c r="B54" s="13"/>
      <c r="C54" s="118" t="s">
        <v>74</v>
      </c>
      <c r="D54" s="119"/>
      <c r="E54" s="119"/>
      <c r="F54" s="119"/>
      <c r="G54" s="120"/>
    </row>
    <row r="55" spans="1:18" ht="15.75" thickBot="1" x14ac:dyDescent="0.3">
      <c r="A55" s="13"/>
      <c r="B55" s="13"/>
      <c r="C55" s="114" t="str">
        <f ca="1">MID(CELL("nomfichier",$A$1),FIND("]",CELL("nomfichier",$A$1))+1,50)</f>
        <v>23</v>
      </c>
      <c r="D55" s="115"/>
      <c r="E55" s="115"/>
      <c r="F55" s="115"/>
      <c r="G55" s="116"/>
    </row>
    <row r="56" spans="1:18" x14ac:dyDescent="0.25">
      <c r="A56" s="117" t="s">
        <v>95</v>
      </c>
      <c r="B56" s="13"/>
      <c r="C56" s="39">
        <f ca="1">C57</f>
        <v>42527</v>
      </c>
      <c r="D56" s="39">
        <f ca="1">D57</f>
        <v>42528</v>
      </c>
      <c r="E56" s="39">
        <f ca="1">E57</f>
        <v>42529</v>
      </c>
      <c r="F56" s="39">
        <f t="shared" ref="F56:G56" ca="1" si="1">F57</f>
        <v>42530</v>
      </c>
      <c r="G56" s="20">
        <f t="shared" ca="1" si="1"/>
        <v>42531</v>
      </c>
    </row>
    <row r="57" spans="1:18" ht="15.75" thickBot="1" x14ac:dyDescent="0.3">
      <c r="A57" s="117"/>
      <c r="B57" s="13"/>
      <c r="C57" s="40">
        <f ca="1">7*C55+DATE(B2,1,3)-WEEKDAY(DATE(B2,1,3))-5</f>
        <v>42527</v>
      </c>
      <c r="D57" s="40">
        <f ca="1">C57+1</f>
        <v>42528</v>
      </c>
      <c r="E57" s="40">
        <f ca="1">D57+1</f>
        <v>42529</v>
      </c>
      <c r="F57" s="40">
        <f ca="1">E57+1</f>
        <v>42530</v>
      </c>
      <c r="G57" s="41">
        <f ca="1">F57+1</f>
        <v>42531</v>
      </c>
    </row>
    <row r="58" spans="1:18" ht="24.95" customHeight="1" x14ac:dyDescent="0.25">
      <c r="A58" s="88">
        <f t="shared" ref="A58:A64" si="2">SUM(C58:G58)</f>
        <v>119</v>
      </c>
      <c r="B58" s="43" t="s">
        <v>6</v>
      </c>
      <c r="C58" s="29">
        <f t="shared" ref="C58:G65" si="3">IF(COUNTIF(I$6:I$52,$B58)&gt;0,COUNTIF(I$6:I$52,$B58),"")</f>
        <v>29</v>
      </c>
      <c r="D58" s="29">
        <f t="shared" si="3"/>
        <v>25</v>
      </c>
      <c r="E58" s="29">
        <f t="shared" si="3"/>
        <v>26</v>
      </c>
      <c r="F58" s="29">
        <f t="shared" si="3"/>
        <v>26</v>
      </c>
      <c r="G58" s="30">
        <f t="shared" si="3"/>
        <v>13</v>
      </c>
    </row>
    <row r="59" spans="1:18" ht="24.95" customHeight="1" x14ac:dyDescent="0.25">
      <c r="A59" s="88">
        <f t="shared" si="2"/>
        <v>4</v>
      </c>
      <c r="B59" s="44" t="s">
        <v>22</v>
      </c>
      <c r="C59" s="32">
        <f t="shared" si="3"/>
        <v>1</v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 t="str">
        <f t="shared" si="3"/>
        <v/>
      </c>
      <c r="I59" s="14">
        <f t="shared" ref="I59:I65" si="4">COUNTIF($I$6:$I$52,$B59)</f>
        <v>1</v>
      </c>
    </row>
    <row r="60" spans="1:18" ht="24.95" customHeight="1" x14ac:dyDescent="0.25">
      <c r="A60" s="88">
        <f t="shared" si="2"/>
        <v>4</v>
      </c>
      <c r="B60" s="44" t="s">
        <v>18</v>
      </c>
      <c r="C60" s="32" t="str">
        <f t="shared" si="3"/>
        <v/>
      </c>
      <c r="D60" s="32">
        <f t="shared" si="3"/>
        <v>1</v>
      </c>
      <c r="E60" s="32">
        <f t="shared" si="3"/>
        <v>1</v>
      </c>
      <c r="F60" s="32">
        <f t="shared" si="3"/>
        <v>1</v>
      </c>
      <c r="G60" s="33">
        <f t="shared" si="3"/>
        <v>1</v>
      </c>
      <c r="I60" s="14">
        <f t="shared" si="4"/>
        <v>0</v>
      </c>
    </row>
    <row r="61" spans="1:18" ht="24.95" customHeight="1" x14ac:dyDescent="0.25">
      <c r="A61" s="88">
        <f t="shared" si="2"/>
        <v>9</v>
      </c>
      <c r="B61" s="44" t="s">
        <v>50</v>
      </c>
      <c r="C61" s="32">
        <f t="shared" si="3"/>
        <v>2</v>
      </c>
      <c r="D61" s="32">
        <f t="shared" si="3"/>
        <v>2</v>
      </c>
      <c r="E61" s="32">
        <f t="shared" si="3"/>
        <v>2</v>
      </c>
      <c r="F61" s="32">
        <f t="shared" si="3"/>
        <v>2</v>
      </c>
      <c r="G61" s="33">
        <f t="shared" si="3"/>
        <v>1</v>
      </c>
      <c r="I61" s="14">
        <f t="shared" si="4"/>
        <v>2</v>
      </c>
    </row>
    <row r="62" spans="1:18" ht="24.95" customHeight="1" x14ac:dyDescent="0.25">
      <c r="A62" s="88">
        <f t="shared" si="2"/>
        <v>8</v>
      </c>
      <c r="B62" s="44" t="s">
        <v>20</v>
      </c>
      <c r="C62" s="32">
        <f t="shared" si="3"/>
        <v>2</v>
      </c>
      <c r="D62" s="32">
        <f t="shared" si="3"/>
        <v>1</v>
      </c>
      <c r="E62" s="32">
        <f t="shared" si="3"/>
        <v>2</v>
      </c>
      <c r="F62" s="32">
        <f t="shared" si="3"/>
        <v>2</v>
      </c>
      <c r="G62" s="33">
        <f t="shared" si="3"/>
        <v>1</v>
      </c>
      <c r="I62" s="14">
        <f t="shared" si="4"/>
        <v>2</v>
      </c>
    </row>
    <row r="63" spans="1:18" ht="24.95" customHeight="1" x14ac:dyDescent="0.25">
      <c r="A63" s="88">
        <f t="shared" si="2"/>
        <v>1</v>
      </c>
      <c r="B63" s="44" t="s">
        <v>25</v>
      </c>
      <c r="C63" s="32">
        <f t="shared" si="3"/>
        <v>1</v>
      </c>
      <c r="D63" s="32" t="str">
        <f t="shared" si="3"/>
        <v/>
      </c>
      <c r="E63" s="32" t="str">
        <f t="shared" si="3"/>
        <v/>
      </c>
      <c r="F63" s="32" t="str">
        <f t="shared" si="3"/>
        <v/>
      </c>
      <c r="G63" s="33" t="str">
        <f t="shared" si="3"/>
        <v/>
      </c>
      <c r="I63" s="14">
        <f t="shared" si="4"/>
        <v>1</v>
      </c>
    </row>
    <row r="64" spans="1:18" ht="24.95" customHeight="1" x14ac:dyDescent="0.25">
      <c r="A64" s="88">
        <f t="shared" si="2"/>
        <v>9</v>
      </c>
      <c r="B64" s="44" t="s">
        <v>7</v>
      </c>
      <c r="C64" s="32">
        <f t="shared" si="3"/>
        <v>2</v>
      </c>
      <c r="D64" s="32">
        <f t="shared" si="3"/>
        <v>2</v>
      </c>
      <c r="E64" s="32">
        <f t="shared" si="3"/>
        <v>2</v>
      </c>
      <c r="F64" s="32">
        <f t="shared" si="3"/>
        <v>2</v>
      </c>
      <c r="G64" s="33">
        <f t="shared" si="3"/>
        <v>1</v>
      </c>
      <c r="I64" s="14">
        <f t="shared" si="4"/>
        <v>2</v>
      </c>
    </row>
    <row r="65" spans="1:9" ht="24.95" customHeight="1" thickBot="1" x14ac:dyDescent="0.3">
      <c r="A65" s="88">
        <f>SUM(C65:G65)</f>
        <v>0</v>
      </c>
      <c r="B65" s="45"/>
      <c r="C65" s="36" t="str">
        <f t="shared" si="3"/>
        <v/>
      </c>
      <c r="D65" s="36" t="str">
        <f t="shared" si="3"/>
        <v/>
      </c>
      <c r="E65" s="36" t="str">
        <f t="shared" si="3"/>
        <v/>
      </c>
      <c r="F65" s="36" t="str">
        <f t="shared" si="3"/>
        <v/>
      </c>
      <c r="G65" s="37" t="str">
        <f t="shared" si="3"/>
        <v/>
      </c>
      <c r="I65" s="14">
        <f t="shared" si="4"/>
        <v>0</v>
      </c>
    </row>
    <row r="66" spans="1:9" ht="9.9499999999999993" customHeight="1" thickBot="1" x14ac:dyDescent="0.3">
      <c r="A66" s="46"/>
    </row>
    <row r="67" spans="1:9" ht="15.95" customHeight="1" x14ac:dyDescent="0.25">
      <c r="A67" s="88">
        <f>SUM(C67:G67)</f>
        <v>0</v>
      </c>
      <c r="B67" s="47" t="s">
        <v>75</v>
      </c>
      <c r="C67" s="29"/>
      <c r="D67" s="29"/>
      <c r="E67" s="29"/>
      <c r="F67" s="29"/>
      <c r="G67" s="30"/>
    </row>
    <row r="68" spans="1:9" ht="15.95" customHeight="1" thickBot="1" x14ac:dyDescent="0.3">
      <c r="A68" s="88">
        <f>SUM(C68:G68)</f>
        <v>0</v>
      </c>
      <c r="B68" s="48" t="s">
        <v>78</v>
      </c>
      <c r="C68" s="36"/>
      <c r="D68" s="36"/>
      <c r="E68" s="36"/>
      <c r="F68" s="36"/>
      <c r="G68" s="37"/>
    </row>
    <row r="69" spans="1:9" s="51" customFormat="1" ht="9.9499999999999993" customHeight="1" thickBot="1" x14ac:dyDescent="0.3">
      <c r="A69" s="38"/>
      <c r="B69" s="49"/>
      <c r="C69" s="50"/>
      <c r="D69" s="50"/>
      <c r="E69" s="50"/>
      <c r="F69" s="50"/>
      <c r="G69" s="50"/>
    </row>
    <row r="70" spans="1:9" s="51" customFormat="1" ht="15.95" customHeight="1" x14ac:dyDescent="0.25">
      <c r="A70" s="52">
        <f>SUM(C70:G70)</f>
        <v>5</v>
      </c>
      <c r="B70" s="47" t="s">
        <v>76</v>
      </c>
      <c r="C70" s="29">
        <v>1</v>
      </c>
      <c r="D70" s="29">
        <v>1</v>
      </c>
      <c r="E70" s="29">
        <v>1</v>
      </c>
      <c r="F70" s="29">
        <v>1</v>
      </c>
      <c r="G70" s="30">
        <v>1</v>
      </c>
    </row>
    <row r="71" spans="1:9" ht="15.95" customHeight="1" x14ac:dyDescent="0.25">
      <c r="A71" s="52">
        <f t="shared" ref="A71:A76" si="5">SUM(C71:G71)</f>
        <v>1</v>
      </c>
      <c r="B71" s="53" t="s">
        <v>88</v>
      </c>
      <c r="C71" s="32"/>
      <c r="D71" s="32">
        <v>1</v>
      </c>
      <c r="E71" s="32"/>
      <c r="F71" s="32"/>
      <c r="G71" s="33"/>
    </row>
    <row r="72" spans="1:9" ht="15.95" customHeight="1" x14ac:dyDescent="0.25">
      <c r="A72" s="52">
        <f t="shared" si="5"/>
        <v>1</v>
      </c>
      <c r="B72" s="53" t="s">
        <v>97</v>
      </c>
      <c r="C72" s="32"/>
      <c r="D72" s="32"/>
      <c r="E72" s="32">
        <v>1</v>
      </c>
      <c r="F72" s="32"/>
      <c r="G72" s="33"/>
    </row>
    <row r="73" spans="1:9" ht="15.95" customHeight="1" x14ac:dyDescent="0.25">
      <c r="A73" s="52">
        <f t="shared" si="5"/>
        <v>1</v>
      </c>
      <c r="B73" s="53" t="s">
        <v>92</v>
      </c>
      <c r="C73" s="32"/>
      <c r="D73" s="32">
        <v>0</v>
      </c>
      <c r="E73" s="32">
        <v>1</v>
      </c>
      <c r="F73" s="32"/>
      <c r="G73" s="33"/>
    </row>
    <row r="74" spans="1:9" ht="15.95" customHeight="1" x14ac:dyDescent="0.25">
      <c r="A74" s="52">
        <f t="shared" si="5"/>
        <v>0</v>
      </c>
      <c r="B74" s="53" t="s">
        <v>96</v>
      </c>
      <c r="C74" s="32"/>
      <c r="D74" s="32">
        <v>0</v>
      </c>
      <c r="E74" s="32"/>
      <c r="F74" s="32"/>
      <c r="G74" s="33"/>
    </row>
    <row r="75" spans="1:9" ht="15.95" customHeight="1" x14ac:dyDescent="0.25">
      <c r="A75" s="52">
        <f t="shared" si="5"/>
        <v>0</v>
      </c>
      <c r="B75" s="53" t="s">
        <v>84</v>
      </c>
      <c r="C75" s="32"/>
      <c r="D75" s="32"/>
      <c r="E75" s="32"/>
      <c r="F75" s="32"/>
      <c r="G75" s="33"/>
    </row>
    <row r="76" spans="1:9" ht="15.95" customHeight="1" thickBot="1" x14ac:dyDescent="0.3">
      <c r="A76" s="52">
        <f t="shared" si="5"/>
        <v>0</v>
      </c>
      <c r="B76" s="48" t="s">
        <v>83</v>
      </c>
      <c r="C76" s="36"/>
      <c r="D76" s="36"/>
      <c r="E76" s="36"/>
      <c r="F76" s="36"/>
      <c r="G76" s="37"/>
    </row>
    <row r="77" spans="1:9" ht="9.9499999999999993" customHeight="1" thickBot="1" x14ac:dyDescent="0.3">
      <c r="A77" s="13"/>
      <c r="B77" s="49"/>
      <c r="C77" s="50"/>
      <c r="D77" s="50"/>
      <c r="E77" s="50"/>
      <c r="F77" s="50"/>
      <c r="G77" s="50"/>
    </row>
    <row r="78" spans="1:9" ht="15.95" customHeight="1" x14ac:dyDescent="0.25">
      <c r="A78" s="88">
        <f t="shared" ref="A78:A81" si="6">SUM(C78:G78)</f>
        <v>2</v>
      </c>
      <c r="B78" s="47" t="s">
        <v>61</v>
      </c>
      <c r="C78" s="29"/>
      <c r="D78" s="29"/>
      <c r="E78" s="29"/>
      <c r="F78" s="29">
        <v>1</v>
      </c>
      <c r="G78" s="30">
        <v>1</v>
      </c>
    </row>
    <row r="79" spans="1:9" ht="15.95" customHeight="1" x14ac:dyDescent="0.25">
      <c r="A79" s="88">
        <f t="shared" si="6"/>
        <v>5</v>
      </c>
      <c r="B79" s="53" t="s">
        <v>79</v>
      </c>
      <c r="C79" s="32">
        <v>1</v>
      </c>
      <c r="D79" s="32">
        <v>1</v>
      </c>
      <c r="E79" s="32">
        <v>1</v>
      </c>
      <c r="F79" s="32">
        <v>1</v>
      </c>
      <c r="G79" s="33">
        <v>1</v>
      </c>
    </row>
    <row r="80" spans="1:9" ht="15.95" customHeight="1" x14ac:dyDescent="0.25">
      <c r="A80" s="88">
        <f t="shared" si="6"/>
        <v>3</v>
      </c>
      <c r="B80" s="53" t="s">
        <v>80</v>
      </c>
      <c r="C80" s="32">
        <v>0</v>
      </c>
      <c r="D80" s="32">
        <v>1</v>
      </c>
      <c r="E80" s="32">
        <v>1</v>
      </c>
      <c r="F80" s="32">
        <v>1</v>
      </c>
      <c r="G80" s="33">
        <v>0</v>
      </c>
    </row>
    <row r="81" spans="1:16" ht="15.95" customHeight="1" x14ac:dyDescent="0.25">
      <c r="A81" s="88">
        <f t="shared" si="6"/>
        <v>0</v>
      </c>
      <c r="B81" s="53" t="s">
        <v>81</v>
      </c>
      <c r="C81" s="32"/>
      <c r="D81" s="32"/>
      <c r="E81" s="32"/>
      <c r="F81" s="32"/>
      <c r="G81" s="33"/>
    </row>
    <row r="82" spans="1:16" ht="15.95" customHeight="1" thickBot="1" x14ac:dyDescent="0.3">
      <c r="A82" s="88">
        <f>SUM(C82:G82)</f>
        <v>10</v>
      </c>
      <c r="B82" s="54" t="s">
        <v>82</v>
      </c>
      <c r="C82" s="36">
        <f>SUM(C78:C81)</f>
        <v>1</v>
      </c>
      <c r="D82" s="36">
        <f t="shared" ref="D82:G82" si="7">SUM(D78:D81)</f>
        <v>2</v>
      </c>
      <c r="E82" s="36">
        <f t="shared" si="7"/>
        <v>2</v>
      </c>
      <c r="F82" s="36">
        <f t="shared" si="7"/>
        <v>3</v>
      </c>
      <c r="G82" s="37">
        <f t="shared" si="7"/>
        <v>2</v>
      </c>
    </row>
    <row r="83" spans="1:16" s="51" customFormat="1" ht="9.9499999999999993" customHeight="1" thickBot="1" x14ac:dyDescent="0.3">
      <c r="A83" s="55"/>
      <c r="B83" s="56"/>
      <c r="C83" s="50"/>
      <c r="D83" s="50"/>
      <c r="E83" s="50"/>
      <c r="F83" s="50"/>
      <c r="G83" s="50"/>
    </row>
    <row r="84" spans="1:16" ht="15.95" customHeight="1" thickBot="1" x14ac:dyDescent="0.3">
      <c r="A84" s="88">
        <f t="shared" ref="A84" si="8">SUM(C84:G84)</f>
        <v>4</v>
      </c>
      <c r="B84" s="57" t="s">
        <v>77</v>
      </c>
      <c r="C84" s="58">
        <f>COUNTIF(C6:C52,"E")</f>
        <v>0</v>
      </c>
      <c r="D84" s="58">
        <f>COUNTIF(D6:D52,"E")</f>
        <v>2</v>
      </c>
      <c r="E84" s="58">
        <f>COUNTIF(E6:E52,"E")</f>
        <v>0</v>
      </c>
      <c r="F84" s="58">
        <f>COUNTIF(F6:F52,"E")</f>
        <v>0</v>
      </c>
      <c r="G84" s="59">
        <f>COUNTIF(G6:G52,"E")</f>
        <v>2</v>
      </c>
      <c r="P84" s="14" t="s">
        <v>104</v>
      </c>
    </row>
    <row r="85" spans="1:16" ht="9.9499999999999993" customHeight="1" thickBot="1" x14ac:dyDescent="0.3">
      <c r="A85" s="46"/>
    </row>
    <row r="86" spans="1:16" ht="24.95" customHeight="1" thickBot="1" x14ac:dyDescent="0.3">
      <c r="A86" s="88">
        <f>SUM(C86:G86)</f>
        <v>172</v>
      </c>
      <c r="B86" s="76" t="s">
        <v>100</v>
      </c>
      <c r="C86" s="72">
        <f>SUM(C58:C81)</f>
        <v>39</v>
      </c>
      <c r="D86" s="72">
        <f t="shared" ref="D86:G86" si="9">SUM(D58:D81)</f>
        <v>36</v>
      </c>
      <c r="E86" s="72">
        <f t="shared" si="9"/>
        <v>39</v>
      </c>
      <c r="F86" s="72">
        <f t="shared" si="9"/>
        <v>38</v>
      </c>
      <c r="G86" s="90">
        <f t="shared" si="9"/>
        <v>20</v>
      </c>
    </row>
    <row r="87" spans="1:16" ht="20.100000000000001" customHeight="1" thickBot="1" x14ac:dyDescent="0.3">
      <c r="A87" s="66">
        <f t="shared" ref="A87:A88" si="10">SUM(C87:G87)</f>
        <v>167</v>
      </c>
      <c r="B87" s="60" t="s">
        <v>91</v>
      </c>
      <c r="C87" s="68">
        <v>39</v>
      </c>
      <c r="D87" s="69">
        <v>35</v>
      </c>
      <c r="E87" s="69">
        <v>38</v>
      </c>
      <c r="F87" s="69">
        <v>35</v>
      </c>
      <c r="G87" s="91">
        <v>20</v>
      </c>
    </row>
    <row r="88" spans="1:16" ht="20.100000000000001" customHeight="1" thickBot="1" x14ac:dyDescent="0.3">
      <c r="A88" s="88">
        <f t="shared" si="10"/>
        <v>186</v>
      </c>
      <c r="B88" s="61" t="s">
        <v>90</v>
      </c>
      <c r="C88" s="92">
        <v>41</v>
      </c>
      <c r="D88" s="93">
        <v>43</v>
      </c>
      <c r="E88" s="93">
        <v>36</v>
      </c>
      <c r="F88" s="93">
        <v>43</v>
      </c>
      <c r="G88" s="94">
        <v>23</v>
      </c>
    </row>
    <row r="89" spans="1:16" ht="9.9499999999999993" customHeight="1" thickBot="1" x14ac:dyDescent="0.3">
      <c r="A89" s="46"/>
    </row>
    <row r="90" spans="1:16" ht="20.100000000000001" customHeight="1" thickBot="1" x14ac:dyDescent="0.3">
      <c r="A90" s="46"/>
      <c r="C90" s="109" t="s">
        <v>94</v>
      </c>
      <c r="D90" s="110"/>
      <c r="E90" s="111">
        <f ca="1">WEEKNUM(C57,21)+1</f>
        <v>24</v>
      </c>
      <c r="F90" s="112"/>
      <c r="G90" s="113"/>
    </row>
    <row r="91" spans="1:16" ht="20.100000000000001" customHeight="1" thickBot="1" x14ac:dyDescent="0.3">
      <c r="A91" s="88">
        <f>SUM(C91:G91)</f>
        <v>210</v>
      </c>
      <c r="B91" s="62" t="s">
        <v>101</v>
      </c>
      <c r="C91" s="63">
        <v>45</v>
      </c>
      <c r="D91" s="64">
        <v>45</v>
      </c>
      <c r="E91" s="65">
        <v>46</v>
      </c>
      <c r="F91" s="65">
        <v>46</v>
      </c>
      <c r="G91" s="89">
        <v>28</v>
      </c>
    </row>
    <row r="92" spans="1:16" ht="9.9499999999999993" customHeight="1" thickBot="1" x14ac:dyDescent="0.3">
      <c r="A92" s="46"/>
    </row>
    <row r="93" spans="1:16" ht="15.75" thickBot="1" x14ac:dyDescent="0.3">
      <c r="A93" s="46"/>
      <c r="C93" s="109" t="s">
        <v>94</v>
      </c>
      <c r="D93" s="110"/>
      <c r="E93" s="111">
        <f ca="1">WEEKNUM(C57,21)+2</f>
        <v>25</v>
      </c>
      <c r="F93" s="112"/>
      <c r="G93" s="113"/>
    </row>
    <row r="94" spans="1:16" ht="15.75" thickBot="1" x14ac:dyDescent="0.3">
      <c r="A94" s="88">
        <f>SUM(C94:G94)</f>
        <v>0</v>
      </c>
      <c r="B94" s="62" t="s">
        <v>102</v>
      </c>
      <c r="C94" s="63"/>
      <c r="D94" s="64"/>
      <c r="E94" s="65"/>
      <c r="F94" s="65"/>
      <c r="G94" s="89"/>
    </row>
    <row r="96" spans="1:16" x14ac:dyDescent="0.25">
      <c r="A96" s="123"/>
      <c r="B96" s="123"/>
      <c r="C96" s="123"/>
      <c r="D96" s="123"/>
      <c r="E96" s="123"/>
      <c r="F96" s="123"/>
      <c r="G96" s="123"/>
    </row>
  </sheetData>
  <mergeCells count="12">
    <mergeCell ref="A96:G96"/>
    <mergeCell ref="C2:G2"/>
    <mergeCell ref="C3:G3"/>
    <mergeCell ref="A6:A52"/>
    <mergeCell ref="C53:G53"/>
    <mergeCell ref="C54:G54"/>
    <mergeCell ref="C55:G55"/>
    <mergeCell ref="A56:A57"/>
    <mergeCell ref="C90:D90"/>
    <mergeCell ref="E90:G90"/>
    <mergeCell ref="C93:D93"/>
    <mergeCell ref="E93:G93"/>
  </mergeCells>
  <conditionalFormatting sqref="C56:G57 A3 B4:XFD5">
    <cfRule type="expression" dxfId="41" priority="6">
      <formula>(A3&lt;&gt;"")*(WEEKDAY(A3,2)&gt;5)</formula>
    </cfRule>
  </conditionalFormatting>
  <conditionalFormatting sqref="C6:G52">
    <cfRule type="cellIs" dxfId="40" priority="1" operator="equal">
      <formula>"E"</formula>
    </cfRule>
    <cfRule type="cellIs" dxfId="39" priority="2" operator="equal">
      <formula>"A"</formula>
    </cfRule>
    <cfRule type="expression" dxfId="38" priority="5">
      <formula>C6=""</formula>
    </cfRule>
  </conditionalFormatting>
  <conditionalFormatting sqref="C58:G65">
    <cfRule type="expression" dxfId="37" priority="4">
      <formula>C58=""</formula>
    </cfRule>
  </conditionalFormatting>
  <conditionalFormatting sqref="C4:G5 C56:G57">
    <cfRule type="expression" dxfId="36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opLeftCell="A64" zoomScaleNormal="100" workbookViewId="0">
      <selection activeCell="G94" sqref="G94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24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42534</v>
      </c>
      <c r="D4" s="19">
        <f ca="1">D5</f>
        <v>42535</v>
      </c>
      <c r="E4" s="19">
        <f ca="1">E5</f>
        <v>42536</v>
      </c>
      <c r="F4" s="19">
        <f t="shared" ref="F4:G4" ca="1" si="0">F5</f>
        <v>42537</v>
      </c>
      <c r="G4" s="20">
        <f t="shared" ca="1" si="0"/>
        <v>42538</v>
      </c>
    </row>
    <row r="5" spans="1:13" ht="15.75" thickBot="1" x14ac:dyDescent="0.3">
      <c r="A5" s="22"/>
      <c r="B5" s="23" t="s">
        <v>5</v>
      </c>
      <c r="C5" s="24">
        <f ca="1">7*C3+DATE(B2,1,3)-WEEKDAY(DATE(B2,1,3))-5</f>
        <v>42534</v>
      </c>
      <c r="D5" s="25">
        <f ca="1">C5+1</f>
        <v>42535</v>
      </c>
      <c r="E5" s="25">
        <f ca="1">D5+1</f>
        <v>42536</v>
      </c>
      <c r="F5" s="25">
        <f ca="1">E5+1</f>
        <v>42537</v>
      </c>
      <c r="G5" s="26">
        <f ca="1">F5+1</f>
        <v>42538</v>
      </c>
    </row>
    <row r="6" spans="1:13" ht="14.1" customHeight="1" x14ac:dyDescent="0.25">
      <c r="A6" s="121"/>
      <c r="B6" s="83" t="str">
        <f>BDD!A2</f>
        <v>AIT SAID A</v>
      </c>
      <c r="C6" s="28" t="s">
        <v>89</v>
      </c>
      <c r="D6" s="29" t="s">
        <v>89</v>
      </c>
      <c r="E6" s="29" t="s">
        <v>89</v>
      </c>
      <c r="F6" s="29" t="s">
        <v>89</v>
      </c>
      <c r="G6" s="30" t="s">
        <v>89</v>
      </c>
      <c r="I6" s="14" t="str">
        <f>IF(C6="P",INDEX(BDD!$A$2:$B$52,MATCH('24'!$B6,BDD!$A$2:$A$52,0),2),"")</f>
        <v>SANS PORC</v>
      </c>
      <c r="J6" s="14" t="str">
        <f>IF(D6="P",INDEX(BDD!$A$2:$B$52,MATCH('24'!$B6,BDD!$A$2:$A$52,0),2),"")</f>
        <v>SANS PORC</v>
      </c>
      <c r="K6" s="14" t="str">
        <f>IF(E6="P",INDEX(BDD!$A$2:$B$52,MATCH('24'!$B6,BDD!$A$2:$A$52,0),2),"")</f>
        <v>SANS PORC</v>
      </c>
      <c r="L6" s="14" t="str">
        <f>IF(F6="P",INDEX(BDD!$A$2:$B$52,MATCH('24'!$B6,BDD!$A$2:$A$52,0),2),"")</f>
        <v>SANS PORC</v>
      </c>
      <c r="M6" s="14" t="str">
        <f>IF(G6="P",INDEX(BDD!$A$2:$B$52,MATCH('24'!$B6,BDD!$A$2:$A$52,0),2),"")</f>
        <v>SANS PORC</v>
      </c>
    </row>
    <row r="7" spans="1:13" ht="14.1" customHeight="1" x14ac:dyDescent="0.25">
      <c r="A7" s="121"/>
      <c r="B7" s="84" t="str">
        <f>BDD!A3</f>
        <v>ALVES F</v>
      </c>
      <c r="C7" s="31" t="s">
        <v>89</v>
      </c>
      <c r="D7" s="32" t="s">
        <v>89</v>
      </c>
      <c r="E7" s="32" t="s">
        <v>98</v>
      </c>
      <c r="F7" s="32" t="s">
        <v>89</v>
      </c>
      <c r="G7" s="33" t="s">
        <v>85</v>
      </c>
      <c r="I7" s="14" t="str">
        <f>IF(C7="P",INDEX(BDD!$A$2:$B$52,MATCH('24'!$B7,BDD!$A$2:$A$52,0),2),"")</f>
        <v>NORMAL</v>
      </c>
      <c r="J7" s="14" t="str">
        <f>IF(D7="P",INDEX(BDD!$A$2:$B$52,MATCH('24'!$B7,BDD!$A$2:$A$52,0),2),"")</f>
        <v>NORMAL</v>
      </c>
      <c r="K7" s="14" t="str">
        <f>IF(E7="P",INDEX(BDD!$A$2:$B$52,MATCH('24'!$B7,BDD!$A$2:$A$52,0),2),"")</f>
        <v>NORMAL</v>
      </c>
      <c r="L7" s="14" t="str">
        <f>IF(F7="P",INDEX(BDD!$A$2:$B$52,MATCH('24'!$B7,BDD!$A$2:$A$52,0),2),"")</f>
        <v>NORMAL</v>
      </c>
      <c r="M7" s="14" t="str">
        <f>IF(G7="P",INDEX(BDD!$A$2:$B$52,MATCH('24'!$B7,BDD!$A$2:$A$52,0),2),"")</f>
        <v/>
      </c>
    </row>
    <row r="8" spans="1:13" ht="14.1" customHeight="1" x14ac:dyDescent="0.25">
      <c r="A8" s="121"/>
      <c r="B8" s="83" t="str">
        <f>BDD!A4</f>
        <v>AUBASPEYRAS Y</v>
      </c>
      <c r="C8" s="31" t="s">
        <v>89</v>
      </c>
      <c r="D8" s="32" t="s">
        <v>89</v>
      </c>
      <c r="E8" s="32" t="s">
        <v>89</v>
      </c>
      <c r="F8" s="32" t="s">
        <v>89</v>
      </c>
      <c r="G8" s="33" t="s">
        <v>89</v>
      </c>
      <c r="I8" s="14" t="str">
        <f>IF(C8="P",INDEX(BDD!$A$2:$B$52,MATCH('24'!$B8,BDD!$A$2:$A$52,0),2),"")</f>
        <v>NORMAL</v>
      </c>
      <c r="J8" s="14" t="str">
        <f>IF(D8="P",INDEX(BDD!$A$2:$B$52,MATCH('24'!$B8,BDD!$A$2:$A$52,0),2),"")</f>
        <v>NORMAL</v>
      </c>
      <c r="K8" s="14" t="str">
        <f>IF(E8="P",INDEX(BDD!$A$2:$B$52,MATCH('24'!$B8,BDD!$A$2:$A$52,0),2),"")</f>
        <v>NORMAL</v>
      </c>
      <c r="L8" s="14" t="str">
        <f>IF(F8="P",INDEX(BDD!$A$2:$B$52,MATCH('24'!$B8,BDD!$A$2:$A$52,0),2),"")</f>
        <v>NORMAL</v>
      </c>
      <c r="M8" s="14" t="str">
        <f>IF(G8="P",INDEX(BDD!$A$2:$B$52,MATCH('24'!$B8,BDD!$A$2:$A$52,0),2),"")</f>
        <v>NORMAL</v>
      </c>
    </row>
    <row r="9" spans="1:13" ht="14.1" customHeight="1" x14ac:dyDescent="0.25">
      <c r="A9" s="121"/>
      <c r="B9" s="84" t="str">
        <f>BDD!A5</f>
        <v>AUDY M</v>
      </c>
      <c r="C9" s="31" t="s">
        <v>98</v>
      </c>
      <c r="D9" s="32" t="s">
        <v>98</v>
      </c>
      <c r="E9" s="32" t="s">
        <v>98</v>
      </c>
      <c r="F9" s="32" t="s">
        <v>98</v>
      </c>
      <c r="G9" s="33" t="s">
        <v>89</v>
      </c>
      <c r="I9" s="14" t="str">
        <f>IF(C9="P",INDEX(BDD!$A$2:$B$52,MATCH('24'!$B9,BDD!$A$2:$A$52,0),2),"")</f>
        <v>NORMAL</v>
      </c>
      <c r="J9" s="14" t="str">
        <f>IF(D9="P",INDEX(BDD!$A$2:$B$52,MATCH('24'!$B9,BDD!$A$2:$A$52,0),2),"")</f>
        <v>NORMAL</v>
      </c>
      <c r="K9" s="14" t="str">
        <f>IF(E9="P",INDEX(BDD!$A$2:$B$52,MATCH('24'!$B9,BDD!$A$2:$A$52,0),2),"")</f>
        <v>NORMAL</v>
      </c>
      <c r="L9" s="14" t="str">
        <f>IF(F9="P",INDEX(BDD!$A$2:$B$52,MATCH('24'!$B9,BDD!$A$2:$A$52,0),2),"")</f>
        <v>NORMAL</v>
      </c>
      <c r="M9" s="14" t="str">
        <f>IF(G9="P",INDEX(BDD!$A$2:$B$52,MATCH('24'!$B9,BDD!$A$2:$A$52,0),2),"")</f>
        <v>NORMAL</v>
      </c>
    </row>
    <row r="10" spans="1:13" ht="14.1" customHeight="1" x14ac:dyDescent="0.25">
      <c r="A10" s="121"/>
      <c r="B10" s="83" t="str">
        <f>BDD!A6</f>
        <v>BRAUD J</v>
      </c>
      <c r="C10" s="78" t="s">
        <v>98</v>
      </c>
      <c r="D10" s="32" t="s">
        <v>98</v>
      </c>
      <c r="E10" s="32" t="s">
        <v>99</v>
      </c>
      <c r="F10" s="32" t="s">
        <v>89</v>
      </c>
      <c r="G10" s="79" t="s">
        <v>89</v>
      </c>
      <c r="I10" s="14" t="str">
        <f>IF(C10="P",INDEX(BDD!$A$2:$B$52,MATCH('24'!$B10,BDD!$A$2:$A$52,0),2),"")</f>
        <v>NORMAL</v>
      </c>
      <c r="J10" s="14" t="str">
        <f>IF(D10="P",INDEX(BDD!$A$2:$B$52,MATCH('24'!$B10,BDD!$A$2:$A$52,0),2),"")</f>
        <v>NORMAL</v>
      </c>
      <c r="K10" s="14" t="str">
        <f>IF(E10="P",INDEX(BDD!$A$2:$B$52,MATCH('24'!$B10,BDD!$A$2:$A$52,0),2),"")</f>
        <v/>
      </c>
      <c r="L10" s="14" t="str">
        <f>IF(F10="P",INDEX(BDD!$A$2:$B$52,MATCH('24'!$B10,BDD!$A$2:$A$52,0),2),"")</f>
        <v>NORMAL</v>
      </c>
      <c r="M10" s="14" t="str">
        <f>IF(G10="P",INDEX(BDD!$A$2:$B$52,MATCH('24'!$B10,BDD!$A$2:$A$52,0),2),"")</f>
        <v>NORMAL</v>
      </c>
    </row>
    <row r="11" spans="1:13" ht="14.1" customHeight="1" x14ac:dyDescent="0.25">
      <c r="A11" s="121"/>
      <c r="B11" s="84" t="str">
        <f>BDD!A7</f>
        <v>BAZETOUX V</v>
      </c>
      <c r="C11" s="78" t="s">
        <v>89</v>
      </c>
      <c r="D11" s="32" t="s">
        <v>89</v>
      </c>
      <c r="E11" s="32" t="s">
        <v>89</v>
      </c>
      <c r="F11" s="32" t="s">
        <v>89</v>
      </c>
      <c r="G11" s="79" t="s">
        <v>85</v>
      </c>
      <c r="I11" s="14" t="str">
        <f>IF(C11="P",INDEX(BDD!$A$2:$B$52,MATCH('24'!$B11,BDD!$A$2:$A$52,0),2),"")</f>
        <v>NORMAL</v>
      </c>
      <c r="J11" s="14" t="str">
        <f>IF(D11="P",INDEX(BDD!$A$2:$B$52,MATCH('24'!$B11,BDD!$A$2:$A$52,0),2),"")</f>
        <v>NORMAL</v>
      </c>
      <c r="K11" s="14" t="str">
        <f>IF(E11="P",INDEX(BDD!$A$2:$B$52,MATCH('24'!$B11,BDD!$A$2:$A$52,0),2),"")</f>
        <v>NORMAL</v>
      </c>
      <c r="L11" s="14" t="str">
        <f>IF(F11="P",INDEX(BDD!$A$2:$B$52,MATCH('24'!$B11,BDD!$A$2:$A$52,0),2),"")</f>
        <v>NORMAL</v>
      </c>
      <c r="M11" s="14" t="str">
        <f>IF(G11="P",INDEX(BDD!$A$2:$B$52,MATCH('24'!$B11,BDD!$A$2:$A$52,0),2),"")</f>
        <v/>
      </c>
    </row>
    <row r="12" spans="1:13" ht="14.1" customHeight="1" x14ac:dyDescent="0.25">
      <c r="A12" s="121"/>
      <c r="B12" s="83" t="str">
        <f>BDD!A8</f>
        <v>BOKALO E</v>
      </c>
      <c r="C12" s="78" t="s">
        <v>85</v>
      </c>
      <c r="D12" s="32" t="s">
        <v>85</v>
      </c>
      <c r="E12" s="32" t="s">
        <v>85</v>
      </c>
      <c r="F12" s="32" t="s">
        <v>85</v>
      </c>
      <c r="G12" s="80" t="s">
        <v>85</v>
      </c>
      <c r="I12" s="14" t="str">
        <f>IF(C12="P",INDEX(BDD!$A$2:$B$52,MATCH('24'!$B12,BDD!$A$2:$A$52,0),2),"")</f>
        <v/>
      </c>
      <c r="J12" s="14" t="str">
        <f>IF(D12="P",INDEX(BDD!$A$2:$B$52,MATCH('24'!$B12,BDD!$A$2:$A$52,0),2),"")</f>
        <v/>
      </c>
      <c r="K12" s="14" t="str">
        <f>IF(E12="P",INDEX(BDD!$A$2:$B$52,MATCH('24'!$B12,BDD!$A$2:$A$52,0),2),"")</f>
        <v/>
      </c>
      <c r="L12" s="14" t="str">
        <f>IF(F12="P",INDEX(BDD!$A$2:$B$52,MATCH('24'!$B12,BDD!$A$2:$A$52,0),2),"")</f>
        <v/>
      </c>
      <c r="M12" s="14" t="str">
        <f>IF(G12="P",INDEX(BDD!$A$2:$B$52,MATCH('24'!$B12,BDD!$A$2:$A$52,0),2),"")</f>
        <v/>
      </c>
    </row>
    <row r="13" spans="1:13" ht="14.1" customHeight="1" x14ac:dyDescent="0.25">
      <c r="A13" s="121"/>
      <c r="B13" s="84" t="str">
        <f>BDD!A9</f>
        <v>BRIOUAL Z</v>
      </c>
      <c r="C13" s="78" t="s">
        <v>89</v>
      </c>
      <c r="D13" s="32" t="s">
        <v>89</v>
      </c>
      <c r="E13" s="32" t="s">
        <v>89</v>
      </c>
      <c r="F13" s="32" t="s">
        <v>89</v>
      </c>
      <c r="G13" s="80" t="s">
        <v>85</v>
      </c>
      <c r="I13" s="14" t="str">
        <f>IF(C13="P",INDEX(BDD!$A$2:$B$52,MATCH('24'!$B13,BDD!$A$2:$A$52,0),2),"")</f>
        <v>HYPOCHOLESTEROMIANT SANS PORC</v>
      </c>
      <c r="J13" s="14" t="str">
        <f>IF(D13="P",INDEX(BDD!$A$2:$B$52,MATCH('24'!$B13,BDD!$A$2:$A$52,0),2),"")</f>
        <v>HYPOCHOLESTEROMIANT SANS PORC</v>
      </c>
      <c r="K13" s="14" t="str">
        <f>IF(E13="P",INDEX(BDD!$A$2:$B$52,MATCH('24'!$B13,BDD!$A$2:$A$52,0),2),"")</f>
        <v>HYPOCHOLESTEROMIANT SANS PORC</v>
      </c>
      <c r="L13" s="14" t="str">
        <f>IF(F13="P",INDEX(BDD!$A$2:$B$52,MATCH('24'!$B13,BDD!$A$2:$A$52,0),2),"")</f>
        <v>HYPOCHOLESTEROMIANT SANS PORC</v>
      </c>
      <c r="M13" s="14" t="str">
        <f>IF(G13="P",INDEX(BDD!$A$2:$B$52,MATCH('24'!$B13,BDD!$A$2:$A$52,0),2),"")</f>
        <v/>
      </c>
    </row>
    <row r="14" spans="1:13" ht="14.1" customHeight="1" x14ac:dyDescent="0.25">
      <c r="A14" s="121"/>
      <c r="B14" s="84" t="str">
        <f>BDD!A10</f>
        <v>CERISUELA S</v>
      </c>
      <c r="C14" s="78" t="s">
        <v>99</v>
      </c>
      <c r="D14" s="32" t="s">
        <v>89</v>
      </c>
      <c r="E14" s="32" t="s">
        <v>89</v>
      </c>
      <c r="F14" s="32" t="s">
        <v>89</v>
      </c>
      <c r="G14" s="79" t="s">
        <v>85</v>
      </c>
      <c r="I14" s="14" t="str">
        <f>IF(C14="P",INDEX(BDD!$A$2:$B$52,MATCH('24'!$B14,BDD!$A$2:$A$52,0),2),"")</f>
        <v/>
      </c>
      <c r="J14" s="14" t="str">
        <f>IF(D14="P",INDEX(BDD!$A$2:$B$52,MATCH('24'!$B14,BDD!$A$2:$A$52,0),2),"")</f>
        <v>HYPOCALORIQUE</v>
      </c>
      <c r="K14" s="14" t="str">
        <f>IF(E14="P",INDEX(BDD!$A$2:$B$52,MATCH('24'!$B14,BDD!$A$2:$A$52,0),2),"")</f>
        <v>HYPOCALORIQUE</v>
      </c>
      <c r="L14" s="14" t="str">
        <f>IF(F14="P",INDEX(BDD!$A$2:$B$52,MATCH('24'!$B14,BDD!$A$2:$A$52,0),2),"")</f>
        <v>HYPOCALORIQUE</v>
      </c>
      <c r="M14" s="14" t="str">
        <f>IF(G14="P",INDEX(BDD!$A$2:$B$52,MATCH('24'!$B14,BDD!$A$2:$A$52,0),2),"")</f>
        <v/>
      </c>
    </row>
    <row r="15" spans="1:13" ht="14.1" customHeight="1" x14ac:dyDescent="0.25">
      <c r="A15" s="121"/>
      <c r="B15" s="83" t="str">
        <f>BDD!A11</f>
        <v>CHANUT B</v>
      </c>
      <c r="C15" s="78" t="s">
        <v>89</v>
      </c>
      <c r="D15" s="32" t="s">
        <v>89</v>
      </c>
      <c r="E15" s="32" t="s">
        <v>89</v>
      </c>
      <c r="F15" s="32" t="s">
        <v>89</v>
      </c>
      <c r="G15" s="79" t="s">
        <v>89</v>
      </c>
      <c r="I15" s="14" t="str">
        <f>IF(C15="P",INDEX(BDD!$A$2:$B$52,MATCH('24'!$B15,BDD!$A$2:$A$52,0),2),"")</f>
        <v>HYPOCHOLESTEROMIANT</v>
      </c>
      <c r="J15" s="14" t="str">
        <f>IF(D15="P",INDEX(BDD!$A$2:$B$52,MATCH('24'!$B15,BDD!$A$2:$A$52,0),2),"")</f>
        <v>HYPOCHOLESTEROMIANT</v>
      </c>
      <c r="K15" s="14" t="str">
        <f>IF(E15="P",INDEX(BDD!$A$2:$B$52,MATCH('24'!$B15,BDD!$A$2:$A$52,0),2),"")</f>
        <v>HYPOCHOLESTEROMIANT</v>
      </c>
      <c r="L15" s="14" t="str">
        <f>IF(F15="P",INDEX(BDD!$A$2:$B$52,MATCH('24'!$B15,BDD!$A$2:$A$52,0),2),"")</f>
        <v>HYPOCHOLESTEROMIANT</v>
      </c>
      <c r="M15" s="14" t="str">
        <f>IF(G15="P",INDEX(BDD!$A$2:$B$52,MATCH('24'!$B15,BDD!$A$2:$A$52,0),2),"")</f>
        <v>HYPOCHOLESTEROMIANT</v>
      </c>
    </row>
    <row r="16" spans="1:13" ht="14.1" customHeight="1" x14ac:dyDescent="0.25">
      <c r="A16" s="121"/>
      <c r="B16" s="84" t="str">
        <f>BDD!A12</f>
        <v>CHATTI A</v>
      </c>
      <c r="C16" s="78" t="s">
        <v>89</v>
      </c>
      <c r="D16" s="32" t="s">
        <v>89</v>
      </c>
      <c r="E16" s="32" t="s">
        <v>89</v>
      </c>
      <c r="F16" s="32" t="s">
        <v>89</v>
      </c>
      <c r="G16" s="79" t="s">
        <v>85</v>
      </c>
      <c r="I16" s="14" t="str">
        <f>IF(C16="P",INDEX(BDD!$A$2:$B$52,MATCH('24'!$B16,BDD!$A$2:$A$52,0),2),"")</f>
        <v>SANS PORC</v>
      </c>
      <c r="J16" s="14" t="str">
        <f>IF(D16="P",INDEX(BDD!$A$2:$B$52,MATCH('24'!$B16,BDD!$A$2:$A$52,0),2),"")</f>
        <v>SANS PORC</v>
      </c>
      <c r="K16" s="14" t="str">
        <f>IF(E16="P",INDEX(BDD!$A$2:$B$52,MATCH('24'!$B16,BDD!$A$2:$A$52,0),2),"")</f>
        <v>SANS PORC</v>
      </c>
      <c r="L16" s="14" t="str">
        <f>IF(F16="P",INDEX(BDD!$A$2:$B$52,MATCH('24'!$B16,BDD!$A$2:$A$52,0),2),"")</f>
        <v>SANS PORC</v>
      </c>
      <c r="M16" s="14" t="str">
        <f>IF(G16="P",INDEX(BDD!$A$2:$B$52,MATCH('24'!$B16,BDD!$A$2:$A$52,0),2),"")</f>
        <v/>
      </c>
    </row>
    <row r="17" spans="1:13" ht="14.1" customHeight="1" x14ac:dyDescent="0.25">
      <c r="A17" s="121"/>
      <c r="B17" s="83" t="str">
        <f>BDD!A13</f>
        <v>DELZOR N</v>
      </c>
      <c r="C17" s="31" t="s">
        <v>89</v>
      </c>
      <c r="D17" s="32" t="s">
        <v>89</v>
      </c>
      <c r="E17" s="32" t="s">
        <v>89</v>
      </c>
      <c r="F17" s="32" t="s">
        <v>89</v>
      </c>
      <c r="G17" s="32" t="s">
        <v>89</v>
      </c>
      <c r="I17" s="14" t="str">
        <f>IF(C17="P",INDEX(BDD!$A$2:$B$52,MATCH('24'!$B17,BDD!$A$2:$A$52,0),2),"")</f>
        <v>HYPO URICEMIANT</v>
      </c>
      <c r="J17" s="14" t="str">
        <f>IF(D17="P",INDEX(BDD!$A$2:$B$52,MATCH('24'!$B17,BDD!$A$2:$A$52,0),2),"")</f>
        <v>HYPO URICEMIANT</v>
      </c>
      <c r="K17" s="14" t="str">
        <f>IF(E17="P",INDEX(BDD!$A$2:$B$52,MATCH('24'!$B17,BDD!$A$2:$A$52,0),2),"")</f>
        <v>HYPO URICEMIANT</v>
      </c>
      <c r="L17" s="14" t="str">
        <f>IF(F17="P",INDEX(BDD!$A$2:$B$52,MATCH('24'!$B17,BDD!$A$2:$A$52,0),2),"")</f>
        <v>HYPO URICEMIANT</v>
      </c>
      <c r="M17" s="14" t="str">
        <f>IF(G17="P",INDEX(BDD!$A$2:$B$52,MATCH('24'!$B17,BDD!$A$2:$A$52,0),2),"")</f>
        <v>HYPO URICEMIANT</v>
      </c>
    </row>
    <row r="18" spans="1:13" ht="14.1" customHeight="1" x14ac:dyDescent="0.25">
      <c r="A18" s="121"/>
      <c r="B18" s="83" t="str">
        <f>BDD!A14</f>
        <v xml:space="preserve">DEMICHEL A </v>
      </c>
      <c r="C18" s="31" t="s">
        <v>89</v>
      </c>
      <c r="D18" s="32" t="s">
        <v>89</v>
      </c>
      <c r="E18" s="32" t="s">
        <v>89</v>
      </c>
      <c r="F18" s="32" t="s">
        <v>89</v>
      </c>
      <c r="G18" s="33" t="s">
        <v>89</v>
      </c>
      <c r="I18" s="14" t="str">
        <f>IF(C18="P",INDEX(BDD!$A$2:$B$52,MATCH('24'!$B18,BDD!$A$2:$A$52,0),2),"")</f>
        <v>NORMAL</v>
      </c>
      <c r="J18" s="14" t="str">
        <f>IF(D18="P",INDEX(BDD!$A$2:$B$52,MATCH('24'!$B18,BDD!$A$2:$A$52,0),2),"")</f>
        <v>NORMAL</v>
      </c>
      <c r="K18" s="14" t="str">
        <f>IF(E18="P",INDEX(BDD!$A$2:$B$52,MATCH('24'!$B18,BDD!$A$2:$A$52,0),2),"")</f>
        <v>NORMAL</v>
      </c>
      <c r="L18" s="14" t="str">
        <f>IF(F18="P",INDEX(BDD!$A$2:$B$52,MATCH('24'!$B18,BDD!$A$2:$A$52,0),2),"")</f>
        <v>NORMAL</v>
      </c>
      <c r="M18" s="14" t="str">
        <f>IF(G18="P",INDEX(BDD!$A$2:$B$52,MATCH('24'!$B18,BDD!$A$2:$A$52,0),2),"")</f>
        <v>NORMAL</v>
      </c>
    </row>
    <row r="19" spans="1:13" ht="14.1" customHeight="1" x14ac:dyDescent="0.25">
      <c r="A19" s="121"/>
      <c r="B19" s="83" t="str">
        <f>BDD!A15</f>
        <v>DENIS P</v>
      </c>
      <c r="C19" s="31" t="s">
        <v>89</v>
      </c>
      <c r="D19" s="32" t="s">
        <v>89</v>
      </c>
      <c r="E19" s="32" t="s">
        <v>89</v>
      </c>
      <c r="F19" s="32" t="s">
        <v>89</v>
      </c>
      <c r="G19" s="33" t="s">
        <v>89</v>
      </c>
      <c r="I19" s="14" t="str">
        <f>IF(C19="P",INDEX(BDD!$A$2:$B$52,MATCH('24'!$B19,BDD!$A$2:$A$52,0),2),"")</f>
        <v>NORMAL</v>
      </c>
      <c r="J19" s="14" t="str">
        <f>IF(D19="P",INDEX(BDD!$A$2:$B$52,MATCH('24'!$B19,BDD!$A$2:$A$52,0),2),"")</f>
        <v>NORMAL</v>
      </c>
      <c r="K19" s="14" t="str">
        <f>IF(E19="P",INDEX(BDD!$A$2:$B$52,MATCH('24'!$B19,BDD!$A$2:$A$52,0),2),"")</f>
        <v>NORMAL</v>
      </c>
      <c r="L19" s="14" t="str">
        <f>IF(F19="P",INDEX(BDD!$A$2:$B$52,MATCH('24'!$B19,BDD!$A$2:$A$52,0),2),"")</f>
        <v>NORMAL</v>
      </c>
      <c r="M19" s="14" t="str">
        <f>IF(G19="P",INDEX(BDD!$A$2:$B$52,MATCH('24'!$B19,BDD!$A$2:$A$52,0),2),"")</f>
        <v>NORMAL</v>
      </c>
    </row>
    <row r="20" spans="1:13" ht="14.1" customHeight="1" x14ac:dyDescent="0.25">
      <c r="A20" s="121"/>
      <c r="B20" s="83" t="e">
        <f>BDD!#REF!</f>
        <v>#REF!</v>
      </c>
      <c r="C20" s="31" t="s">
        <v>89</v>
      </c>
      <c r="D20" s="32" t="s">
        <v>89</v>
      </c>
      <c r="E20" s="32" t="s">
        <v>89</v>
      </c>
      <c r="F20" s="32" t="s">
        <v>89</v>
      </c>
      <c r="G20" s="33" t="s">
        <v>98</v>
      </c>
      <c r="I20" s="14" t="e">
        <f>IF(C20="P",INDEX(BDD!$A$2:$B$52,MATCH('24'!$B20,BDD!$A$2:$A$52,0),2),"")</f>
        <v>#REF!</v>
      </c>
      <c r="J20" s="14" t="e">
        <f>IF(D20="P",INDEX(BDD!$A$2:$B$52,MATCH('24'!$B20,BDD!$A$2:$A$52,0),2),"")</f>
        <v>#REF!</v>
      </c>
      <c r="K20" s="14" t="e">
        <f>IF(E20="P",INDEX(BDD!$A$2:$B$52,MATCH('24'!$B20,BDD!$A$2:$A$52,0),2),"")</f>
        <v>#REF!</v>
      </c>
      <c r="L20" s="14" t="e">
        <f>IF(F20="P",INDEX(BDD!$A$2:$B$52,MATCH('24'!$B20,BDD!$A$2:$A$52,0),2),"")</f>
        <v>#REF!</v>
      </c>
      <c r="M20" s="14" t="e">
        <f>IF(G20="P",INDEX(BDD!$A$2:$B$52,MATCH('24'!$B20,BDD!$A$2:$A$52,0),2),"")</f>
        <v>#REF!</v>
      </c>
    </row>
    <row r="21" spans="1:13" ht="14.1" customHeight="1" x14ac:dyDescent="0.25">
      <c r="A21" s="121"/>
      <c r="B21" s="84" t="str">
        <f>BDD!A16</f>
        <v>GAUTHIER JF</v>
      </c>
      <c r="C21" s="31" t="s">
        <v>89</v>
      </c>
      <c r="D21" s="32" t="s">
        <v>89</v>
      </c>
      <c r="E21" s="32" t="s">
        <v>89</v>
      </c>
      <c r="F21" s="32" t="s">
        <v>89</v>
      </c>
      <c r="G21" s="32" t="s">
        <v>85</v>
      </c>
      <c r="I21" s="14" t="str">
        <f>IF(C21="P",INDEX(BDD!$A$2:$B$52,MATCH('24'!$B21,BDD!$A$2:$A$52,0),2),"")</f>
        <v>NORMAL</v>
      </c>
      <c r="J21" s="14" t="str">
        <f>IF(D21="P",INDEX(BDD!$A$2:$B$52,MATCH('24'!$B21,BDD!$A$2:$A$52,0),2),"")</f>
        <v>NORMAL</v>
      </c>
      <c r="K21" s="14" t="str">
        <f>IF(E21="P",INDEX(BDD!$A$2:$B$52,MATCH('24'!$B21,BDD!$A$2:$A$52,0),2),"")</f>
        <v>NORMAL</v>
      </c>
      <c r="L21" s="14" t="str">
        <f>IF(F21="P",INDEX(BDD!$A$2:$B$52,MATCH('24'!$B21,BDD!$A$2:$A$52,0),2),"")</f>
        <v>NORMAL</v>
      </c>
      <c r="M21" s="14" t="str">
        <f>IF(G21="P",INDEX(BDD!$A$2:$B$52,MATCH('24'!$B21,BDD!$A$2:$A$52,0),2),"")</f>
        <v/>
      </c>
    </row>
    <row r="22" spans="1:13" ht="14.1" customHeight="1" x14ac:dyDescent="0.25">
      <c r="A22" s="121"/>
      <c r="B22" s="84" t="str">
        <f>BDD!A17</f>
        <v>GAUTIER Y</v>
      </c>
      <c r="C22" s="31" t="s">
        <v>89</v>
      </c>
      <c r="D22" s="32" t="s">
        <v>89</v>
      </c>
      <c r="E22" s="32" t="s">
        <v>89</v>
      </c>
      <c r="F22" s="32" t="s">
        <v>89</v>
      </c>
      <c r="G22" s="33" t="s">
        <v>85</v>
      </c>
      <c r="I22" s="14" t="str">
        <f>IF(C22="P",INDEX(BDD!$A$2:$B$52,MATCH('24'!$B22,BDD!$A$2:$A$52,0),2),"")</f>
        <v>NORMAL</v>
      </c>
      <c r="J22" s="14" t="str">
        <f>IF(D22="P",INDEX(BDD!$A$2:$B$52,MATCH('24'!$B22,BDD!$A$2:$A$52,0),2),"")</f>
        <v>NORMAL</v>
      </c>
      <c r="K22" s="14" t="str">
        <f>IF(E22="P",INDEX(BDD!$A$2:$B$52,MATCH('24'!$B22,BDD!$A$2:$A$52,0),2),"")</f>
        <v>NORMAL</v>
      </c>
      <c r="L22" s="14" t="str">
        <f>IF(F22="P",INDEX(BDD!$A$2:$B$52,MATCH('24'!$B22,BDD!$A$2:$A$52,0),2),"")</f>
        <v>NORMAL</v>
      </c>
      <c r="M22" s="14" t="str">
        <f>IF(G22="P",INDEX(BDD!$A$2:$B$52,MATCH('24'!$B22,BDD!$A$2:$A$52,0),2),"")</f>
        <v/>
      </c>
    </row>
    <row r="23" spans="1:13" ht="14.1" customHeight="1" x14ac:dyDescent="0.25">
      <c r="A23" s="121"/>
      <c r="B23" s="83" t="str">
        <f>BDD!A18</f>
        <v>GOURDON F</v>
      </c>
      <c r="C23" s="31" t="s">
        <v>89</v>
      </c>
      <c r="D23" s="32" t="s">
        <v>89</v>
      </c>
      <c r="E23" s="32" t="s">
        <v>89</v>
      </c>
      <c r="F23" s="32" t="s">
        <v>89</v>
      </c>
      <c r="G23" s="33" t="s">
        <v>89</v>
      </c>
      <c r="I23" s="14" t="str">
        <f>IF(C23="P",INDEX(BDD!$A$2:$B$52,MATCH('24'!$B23,BDD!$A$2:$A$52,0),2),"")</f>
        <v>NORMAL</v>
      </c>
      <c r="J23" s="14" t="str">
        <f>IF(D23="P",INDEX(BDD!$A$2:$B$52,MATCH('24'!$B23,BDD!$A$2:$A$52,0),2),"")</f>
        <v>NORMAL</v>
      </c>
      <c r="K23" s="14" t="str">
        <f>IF(E23="P",INDEX(BDD!$A$2:$B$52,MATCH('24'!$B23,BDD!$A$2:$A$52,0),2),"")</f>
        <v>NORMAL</v>
      </c>
      <c r="L23" s="14" t="str">
        <f>IF(F23="P",INDEX(BDD!$A$2:$B$52,MATCH('24'!$B23,BDD!$A$2:$A$52,0),2),"")</f>
        <v>NORMAL</v>
      </c>
      <c r="M23" s="14" t="str">
        <f>IF(G23="P",INDEX(BDD!$A$2:$B$52,MATCH('24'!$B23,BDD!$A$2:$A$52,0),2),"")</f>
        <v>NORMAL</v>
      </c>
    </row>
    <row r="24" spans="1:13" ht="14.1" customHeight="1" x14ac:dyDescent="0.25">
      <c r="A24" s="121"/>
      <c r="B24" s="83" t="str">
        <f>BDD!A19</f>
        <v>GORDOGA K</v>
      </c>
      <c r="C24" s="31" t="s">
        <v>85</v>
      </c>
      <c r="D24" s="31" t="s">
        <v>85</v>
      </c>
      <c r="E24" s="31" t="s">
        <v>89</v>
      </c>
      <c r="F24" s="31" t="s">
        <v>85</v>
      </c>
      <c r="G24" s="31" t="s">
        <v>85</v>
      </c>
      <c r="I24" s="14" t="str">
        <f>IF(C24="P",INDEX(BDD!$A$2:$B$52,MATCH('24'!$B24,BDD!$A$2:$A$52,0),2),"")</f>
        <v/>
      </c>
      <c r="J24" s="14" t="str">
        <f>IF(D24="P",INDEX(BDD!$A$2:$B$52,MATCH('24'!$B24,BDD!$A$2:$A$52,0),2),"")</f>
        <v/>
      </c>
      <c r="K24" s="14" t="str">
        <f>IF(E24="P",INDEX(BDD!$A$2:$B$52,MATCH('24'!$B24,BDD!$A$2:$A$52,0),2),"")</f>
        <v>SANS PORC</v>
      </c>
      <c r="L24" s="14" t="str">
        <f>IF(F24="P",INDEX(BDD!$A$2:$B$52,MATCH('24'!$B24,BDD!$A$2:$A$52,0),2),"")</f>
        <v/>
      </c>
      <c r="M24" s="14" t="str">
        <f>IF(G24="P",INDEX(BDD!$A$2:$B$52,MATCH('24'!$B24,BDD!$A$2:$A$52,0),2),"")</f>
        <v/>
      </c>
    </row>
    <row r="25" spans="1:13" ht="14.1" customHeight="1" x14ac:dyDescent="0.25">
      <c r="A25" s="121"/>
      <c r="B25" s="84" t="str">
        <f>BDD!A20</f>
        <v>GRAVIERE JP</v>
      </c>
      <c r="C25" s="31" t="s">
        <v>89</v>
      </c>
      <c r="D25" s="32" t="s">
        <v>85</v>
      </c>
      <c r="E25" s="32" t="s">
        <v>89</v>
      </c>
      <c r="F25" s="32" t="s">
        <v>89</v>
      </c>
      <c r="G25" s="33" t="s">
        <v>85</v>
      </c>
      <c r="I25" s="14" t="str">
        <f>IF(C25="P",INDEX(BDD!$A$2:$B$52,MATCH('24'!$B25,BDD!$A$2:$A$52,0),2),"")</f>
        <v>NORMAL</v>
      </c>
      <c r="J25" s="14" t="str">
        <f>IF(D25="P",INDEX(BDD!$A$2:$B$52,MATCH('24'!$B25,BDD!$A$2:$A$52,0),2),"")</f>
        <v/>
      </c>
      <c r="K25" s="14" t="str">
        <f>IF(E25="P",INDEX(BDD!$A$2:$B$52,MATCH('24'!$B25,BDD!$A$2:$A$52,0),2),"")</f>
        <v>NORMAL</v>
      </c>
      <c r="L25" s="14" t="str">
        <f>IF(F25="P",INDEX(BDD!$A$2:$B$52,MATCH('24'!$B25,BDD!$A$2:$A$52,0),2),"")</f>
        <v>NORMAL</v>
      </c>
      <c r="M25" s="14" t="str">
        <f>IF(G25="P",INDEX(BDD!$A$2:$B$52,MATCH('24'!$B25,BDD!$A$2:$A$52,0),2),"")</f>
        <v/>
      </c>
    </row>
    <row r="26" spans="1:13" ht="14.1" customHeight="1" x14ac:dyDescent="0.25">
      <c r="A26" s="121"/>
      <c r="B26" s="84" t="str">
        <f>BDD!A21</f>
        <v>JULLIOT Y</v>
      </c>
      <c r="C26" s="31" t="s">
        <v>89</v>
      </c>
      <c r="D26" s="32" t="s">
        <v>89</v>
      </c>
      <c r="E26" s="32" t="s">
        <v>89</v>
      </c>
      <c r="F26" s="32" t="s">
        <v>89</v>
      </c>
      <c r="G26" s="33" t="s">
        <v>85</v>
      </c>
      <c r="I26" s="14" t="str">
        <f>IF(C26="P",INDEX(BDD!$A$2:$B$52,MATCH('24'!$B26,BDD!$A$2:$A$52,0),2),"")</f>
        <v>NORMAL</v>
      </c>
      <c r="J26" s="14" t="str">
        <f>IF(D26="P",INDEX(BDD!$A$2:$B$52,MATCH('24'!$B26,BDD!$A$2:$A$52,0),2),"")</f>
        <v>NORMAL</v>
      </c>
      <c r="K26" s="14" t="str">
        <f>IF(E26="P",INDEX(BDD!$A$2:$B$52,MATCH('24'!$B26,BDD!$A$2:$A$52,0),2),"")</f>
        <v>NORMAL</v>
      </c>
      <c r="L26" s="14" t="str">
        <f>IF(F26="P",INDEX(BDD!$A$2:$B$52,MATCH('24'!$B26,BDD!$A$2:$A$52,0),2),"")</f>
        <v>NORMAL</v>
      </c>
      <c r="M26" s="14" t="str">
        <f>IF(G26="P",INDEX(BDD!$A$2:$B$52,MATCH('24'!$B26,BDD!$A$2:$A$52,0),2),"")</f>
        <v/>
      </c>
    </row>
    <row r="27" spans="1:13" ht="14.1" customHeight="1" x14ac:dyDescent="0.25">
      <c r="A27" s="121"/>
      <c r="B27" s="84" t="str">
        <f>BDD!A22</f>
        <v>LARBRE JM</v>
      </c>
      <c r="C27" s="31" t="s">
        <v>89</v>
      </c>
      <c r="D27" s="32" t="s">
        <v>89</v>
      </c>
      <c r="E27" s="32" t="s">
        <v>89</v>
      </c>
      <c r="F27" s="32" t="s">
        <v>89</v>
      </c>
      <c r="G27" s="33" t="s">
        <v>85</v>
      </c>
      <c r="I27" s="14" t="str">
        <f>IF(C27="P",INDEX(BDD!$A$2:$B$52,MATCH('24'!$B27,BDD!$A$2:$A$52,0),2),"")</f>
        <v>NORMAL</v>
      </c>
      <c r="J27" s="14" t="str">
        <f>IF(D27="P",INDEX(BDD!$A$2:$B$52,MATCH('24'!$B27,BDD!$A$2:$A$52,0),2),"")</f>
        <v>NORMAL</v>
      </c>
      <c r="K27" s="14" t="str">
        <f>IF(E27="P",INDEX(BDD!$A$2:$B$52,MATCH('24'!$B27,BDD!$A$2:$A$52,0),2),"")</f>
        <v>NORMAL</v>
      </c>
      <c r="L27" s="14" t="str">
        <f>IF(F27="P",INDEX(BDD!$A$2:$B$52,MATCH('24'!$B27,BDD!$A$2:$A$52,0),2),"")</f>
        <v>NORMAL</v>
      </c>
      <c r="M27" s="14" t="str">
        <f>IF(G27="P",INDEX(BDD!$A$2:$B$52,MATCH('24'!$B27,BDD!$A$2:$A$52,0),2),"")</f>
        <v/>
      </c>
    </row>
    <row r="28" spans="1:13" ht="14.1" customHeight="1" x14ac:dyDescent="0.25">
      <c r="A28" s="121"/>
      <c r="B28" s="85" t="str">
        <f>BDD!A23</f>
        <v>LAPLACE F</v>
      </c>
      <c r="C28" s="31" t="s">
        <v>89</v>
      </c>
      <c r="D28" s="32" t="s">
        <v>89</v>
      </c>
      <c r="E28" s="32" t="s">
        <v>89</v>
      </c>
      <c r="F28" s="32" t="s">
        <v>89</v>
      </c>
      <c r="G28" s="32" t="s">
        <v>89</v>
      </c>
      <c r="I28" s="14" t="str">
        <f>IF(C28="P",INDEX(BDD!$A$2:$B$52,MATCH('24'!$B28,BDD!$A$2:$A$52,0),2),"")</f>
        <v>NORMAL</v>
      </c>
      <c r="J28" s="14" t="str">
        <f>IF(D28="P",INDEX(BDD!$A$2:$B$52,MATCH('24'!$B28,BDD!$A$2:$A$52,0),2),"")</f>
        <v>NORMAL</v>
      </c>
      <c r="K28" s="14" t="str">
        <f>IF(E28="P",INDEX(BDD!$A$2:$B$52,MATCH('24'!$B28,BDD!$A$2:$A$52,0),2),"")</f>
        <v>NORMAL</v>
      </c>
      <c r="L28" s="14" t="str">
        <f>IF(F28="P",INDEX(BDD!$A$2:$B$52,MATCH('24'!$B28,BDD!$A$2:$A$52,0),2),"")</f>
        <v>NORMAL</v>
      </c>
      <c r="M28" s="14" t="str">
        <f>IF(G28="P",INDEX(BDD!$A$2:$B$52,MATCH('24'!$B28,BDD!$A$2:$A$52,0),2),"")</f>
        <v>NORMAL</v>
      </c>
    </row>
    <row r="29" spans="1:13" ht="14.1" customHeight="1" x14ac:dyDescent="0.25">
      <c r="A29" s="121"/>
      <c r="B29" s="86" t="str">
        <f>BDD!A24</f>
        <v>LARA C</v>
      </c>
      <c r="C29" s="31" t="s">
        <v>89</v>
      </c>
      <c r="D29" s="32" t="s">
        <v>89</v>
      </c>
      <c r="E29" s="32" t="s">
        <v>89</v>
      </c>
      <c r="F29" s="32" t="s">
        <v>89</v>
      </c>
      <c r="G29" s="33" t="s">
        <v>85</v>
      </c>
    </row>
    <row r="30" spans="1:13" ht="14.1" customHeight="1" x14ac:dyDescent="0.25">
      <c r="A30" s="121"/>
      <c r="B30" s="84" t="str">
        <f>BDD!A25</f>
        <v>LAURENT N</v>
      </c>
      <c r="C30" s="31" t="s">
        <v>89</v>
      </c>
      <c r="D30" s="32" t="s">
        <v>89</v>
      </c>
      <c r="E30" s="32" t="s">
        <v>89</v>
      </c>
      <c r="F30" s="32" t="s">
        <v>89</v>
      </c>
      <c r="G30" s="33" t="s">
        <v>85</v>
      </c>
      <c r="I30" s="14" t="str">
        <f>IF(C30="P",INDEX(BDD!$A$2:$B$52,MATCH('24'!$B30,BDD!$A$2:$A$52,0),2),"")</f>
        <v>NORMAL</v>
      </c>
      <c r="J30" s="14" t="str">
        <f>IF(D30="P",INDEX(BDD!$A$2:$B$52,MATCH('24'!$B30,BDD!$A$2:$A$52,0),2),"")</f>
        <v>NORMAL</v>
      </c>
      <c r="K30" s="14" t="str">
        <f>IF(E30="P",INDEX(BDD!$A$2:$B$52,MATCH('24'!$B30,BDD!$A$2:$A$52,0),2),"")</f>
        <v>NORMAL</v>
      </c>
      <c r="L30" s="14" t="str">
        <f>IF(F30="P",INDEX(BDD!$A$2:$B$52,MATCH('24'!$B30,BDD!$A$2:$A$52,0),2),"")</f>
        <v>NORMAL</v>
      </c>
      <c r="M30" s="14" t="str">
        <f>IF(G30="P",INDEX(BDD!$A$2:$B$52,MATCH('24'!$B30,BDD!$A$2:$A$52,0),2),"")</f>
        <v/>
      </c>
    </row>
    <row r="31" spans="1:13" ht="14.1" customHeight="1" x14ac:dyDescent="0.25">
      <c r="A31" s="121"/>
      <c r="B31" s="83" t="str">
        <f>BDD!A26</f>
        <v>LEBON Y</v>
      </c>
      <c r="C31" s="31" t="s">
        <v>89</v>
      </c>
      <c r="D31" s="32" t="s">
        <v>89</v>
      </c>
      <c r="E31" s="32" t="s">
        <v>89</v>
      </c>
      <c r="F31" s="32" t="s">
        <v>89</v>
      </c>
      <c r="G31" s="33" t="s">
        <v>89</v>
      </c>
      <c r="I31" s="14" t="str">
        <f>IF(C31="P",INDEX(BDD!$A$2:$B$52,MATCH('24'!$B31,BDD!$A$2:$A$52,0),2),"")</f>
        <v>NORMAL</v>
      </c>
      <c r="J31" s="14" t="str">
        <f>IF(D31="P",INDEX(BDD!$A$2:$B$52,MATCH('24'!$B31,BDD!$A$2:$A$52,0),2),"")</f>
        <v>NORMAL</v>
      </c>
      <c r="K31" s="14" t="str">
        <f>IF(E31="P",INDEX(BDD!$A$2:$B$52,MATCH('24'!$B31,BDD!$A$2:$A$52,0),2),"")</f>
        <v>NORMAL</v>
      </c>
      <c r="L31" s="14" t="str">
        <f>IF(F31="P",INDEX(BDD!$A$2:$B$52,MATCH('24'!$B31,BDD!$A$2:$A$52,0),2),"")</f>
        <v>NORMAL</v>
      </c>
      <c r="M31" s="14" t="str">
        <f>IF(G31="P",INDEX(BDD!$A$2:$B$52,MATCH('24'!$B31,BDD!$A$2:$A$52,0),2),"")</f>
        <v>NORMAL</v>
      </c>
    </row>
    <row r="32" spans="1:13" ht="14.1" customHeight="1" x14ac:dyDescent="0.25">
      <c r="A32" s="121"/>
      <c r="B32" s="83" t="str">
        <f>BDD!A27</f>
        <v>LECAM A</v>
      </c>
      <c r="C32" s="31" t="s">
        <v>89</v>
      </c>
      <c r="D32" s="32" t="s">
        <v>89</v>
      </c>
      <c r="E32" s="32" t="s">
        <v>89</v>
      </c>
      <c r="F32" s="32" t="s">
        <v>89</v>
      </c>
      <c r="G32" s="33" t="s">
        <v>89</v>
      </c>
      <c r="I32" s="14" t="str">
        <f>IF(C32="P",INDEX(BDD!$A$2:$B$52,MATCH('24'!$B32,BDD!$A$2:$A$52,0),2),"")</f>
        <v>NORMAL</v>
      </c>
      <c r="J32" s="14" t="str">
        <f>IF(D32="P",INDEX(BDD!$A$2:$B$52,MATCH('24'!$B32,BDD!$A$2:$A$52,0),2),"")</f>
        <v>NORMAL</v>
      </c>
      <c r="K32" s="14" t="str">
        <f>IF(E32="P",INDEX(BDD!$A$2:$B$52,MATCH('24'!$B32,BDD!$A$2:$A$52,0),2),"")</f>
        <v>NORMAL</v>
      </c>
      <c r="L32" s="14" t="str">
        <f>IF(F32="P",INDEX(BDD!$A$2:$B$52,MATCH('24'!$B32,BDD!$A$2:$A$52,0),2),"")</f>
        <v>NORMAL</v>
      </c>
      <c r="M32" s="14" t="str">
        <f>IF(G32="P",INDEX(BDD!$A$2:$B$52,MATCH('24'!$B32,BDD!$A$2:$A$52,0),2),"")</f>
        <v>NORMAL</v>
      </c>
    </row>
    <row r="33" spans="1:13" ht="14.1" customHeight="1" x14ac:dyDescent="0.25">
      <c r="A33" s="121"/>
      <c r="B33" s="84" t="str">
        <f>BDD!A28</f>
        <v>LEHON JL</v>
      </c>
      <c r="C33" s="31" t="s">
        <v>89</v>
      </c>
      <c r="D33" s="32" t="s">
        <v>89</v>
      </c>
      <c r="E33" s="32" t="s">
        <v>98</v>
      </c>
      <c r="F33" s="32" t="s">
        <v>89</v>
      </c>
      <c r="G33" s="33" t="s">
        <v>85</v>
      </c>
      <c r="I33" s="14" t="str">
        <f>IF(C33="P",INDEX(BDD!$A$2:$B$52,MATCH('24'!$B33,BDD!$A$2:$A$52,0),2),"")</f>
        <v>NORMAL</v>
      </c>
      <c r="J33" s="14" t="str">
        <f>IF(D33="P",INDEX(BDD!$A$2:$B$52,MATCH('24'!$B33,BDD!$A$2:$A$52,0),2),"")</f>
        <v>NORMAL</v>
      </c>
      <c r="K33" s="14" t="str">
        <f>IF(E33="P",INDEX(BDD!$A$2:$B$52,MATCH('24'!$B33,BDD!$A$2:$A$52,0),2),"")</f>
        <v>NORMAL</v>
      </c>
      <c r="L33" s="14" t="str">
        <f>IF(F33="P",INDEX(BDD!$A$2:$B$52,MATCH('24'!$B33,BDD!$A$2:$A$52,0),2),"")</f>
        <v>NORMAL</v>
      </c>
      <c r="M33" s="14" t="str">
        <f>IF(G33="P",INDEX(BDD!$A$2:$B$52,MATCH('24'!$B33,BDD!$A$2:$A$52,0),2),"")</f>
        <v/>
      </c>
    </row>
    <row r="34" spans="1:13" ht="14.1" customHeight="1" x14ac:dyDescent="0.25">
      <c r="A34" s="121"/>
      <c r="B34" s="83" t="str">
        <f>BDD!A29</f>
        <v>MALERGUE MC</v>
      </c>
      <c r="C34" s="31" t="s">
        <v>98</v>
      </c>
      <c r="D34" s="32" t="s">
        <v>98</v>
      </c>
      <c r="E34" s="32" t="s">
        <v>89</v>
      </c>
      <c r="F34" s="32" t="s">
        <v>89</v>
      </c>
      <c r="G34" s="33" t="s">
        <v>89</v>
      </c>
      <c r="I34" s="14" t="str">
        <f>IF(C34="P",INDEX(BDD!$A$2:$B$52,MATCH('24'!$B34,BDD!$A$2:$A$52,0),2),"")</f>
        <v>HYPOCALORIQUE</v>
      </c>
      <c r="J34" s="14" t="str">
        <f>IF(D34="P",INDEX(BDD!$A$2:$B$52,MATCH('24'!$B34,BDD!$A$2:$A$52,0),2),"")</f>
        <v>HYPOCALORIQUE</v>
      </c>
      <c r="K34" s="14" t="str">
        <f>IF(E34="P",INDEX(BDD!$A$2:$B$52,MATCH('24'!$B34,BDD!$A$2:$A$52,0),2),"")</f>
        <v>HYPOCALORIQUE</v>
      </c>
      <c r="L34" s="14" t="str">
        <f>IF(F34="P",INDEX(BDD!$A$2:$B$52,MATCH('24'!$B34,BDD!$A$2:$A$52,0),2),"")</f>
        <v>HYPOCALORIQUE</v>
      </c>
      <c r="M34" s="14" t="str">
        <f>IF(G34="P",INDEX(BDD!$A$2:$B$52,MATCH('24'!$B34,BDD!$A$2:$A$52,0),2),"")</f>
        <v>HYPOCALORIQUE</v>
      </c>
    </row>
    <row r="35" spans="1:13" ht="14.1" customHeight="1" x14ac:dyDescent="0.25">
      <c r="A35" s="121"/>
      <c r="B35" s="84" t="str">
        <f>BDD!A30</f>
        <v>MASSIAS JM</v>
      </c>
      <c r="C35" s="31" t="s">
        <v>99</v>
      </c>
      <c r="D35" s="32" t="s">
        <v>89</v>
      </c>
      <c r="E35" s="32" t="s">
        <v>89</v>
      </c>
      <c r="F35" s="32" t="s">
        <v>89</v>
      </c>
      <c r="G35" s="33" t="s">
        <v>85</v>
      </c>
      <c r="I35" s="14" t="str">
        <f>IF(C35="P",INDEX(BDD!$A$2:$B$52,MATCH('24'!$B35,BDD!$A$2:$A$52,0),2),"")</f>
        <v/>
      </c>
      <c r="J35" s="14" t="str">
        <f>IF(D35="P",INDEX(BDD!$A$2:$B$52,MATCH('24'!$B35,BDD!$A$2:$A$52,0),2),"")</f>
        <v>NORMAL</v>
      </c>
      <c r="K35" s="14" t="str">
        <f>IF(E35="P",INDEX(BDD!$A$2:$B$52,MATCH('24'!$B35,BDD!$A$2:$A$52,0),2),"")</f>
        <v>NORMAL</v>
      </c>
      <c r="L35" s="14" t="str">
        <f>IF(F35="P",INDEX(BDD!$A$2:$B$52,MATCH('24'!$B35,BDD!$A$2:$A$52,0),2),"")</f>
        <v>NORMAL</v>
      </c>
      <c r="M35" s="14" t="str">
        <f>IF(G35="P",INDEX(BDD!$A$2:$B$52,MATCH('24'!$B35,BDD!$A$2:$A$52,0),2),"")</f>
        <v/>
      </c>
    </row>
    <row r="36" spans="1:13" ht="14.1" customHeight="1" x14ac:dyDescent="0.25">
      <c r="A36" s="121"/>
      <c r="B36" s="83" t="str">
        <f>BDD!A31</f>
        <v>MAURY E</v>
      </c>
      <c r="C36" s="31" t="s">
        <v>85</v>
      </c>
      <c r="D36" s="32" t="s">
        <v>85</v>
      </c>
      <c r="E36" s="32" t="s">
        <v>85</v>
      </c>
      <c r="F36" s="32" t="s">
        <v>85</v>
      </c>
      <c r="G36" s="33" t="s">
        <v>85</v>
      </c>
      <c r="I36" s="14" t="str">
        <f>IF(C36="P",INDEX(BDD!$A$2:$B$52,MATCH('24'!$B36,BDD!$A$2:$A$52,0),2),"")</f>
        <v/>
      </c>
      <c r="J36" s="14" t="str">
        <f>IF(D36="P",INDEX(BDD!$A$2:$B$52,MATCH('24'!$B36,BDD!$A$2:$A$52,0),2),"")</f>
        <v/>
      </c>
      <c r="K36" s="14" t="str">
        <f>IF(E36="P",INDEX(BDD!$A$2:$B$52,MATCH('24'!$B36,BDD!$A$2:$A$52,0),2),"")</f>
        <v/>
      </c>
      <c r="L36" s="14" t="str">
        <f>IF(F36="P",INDEX(BDD!$A$2:$B$52,MATCH('24'!$B36,BDD!$A$2:$A$52,0),2),"")</f>
        <v/>
      </c>
      <c r="M36" s="14" t="str">
        <f>IF(G36="P",INDEX(BDD!$A$2:$B$52,MATCH('24'!$B36,BDD!$A$2:$A$52,0),2),"")</f>
        <v/>
      </c>
    </row>
    <row r="37" spans="1:13" ht="14.1" customHeight="1" x14ac:dyDescent="0.25">
      <c r="A37" s="121"/>
      <c r="B37" s="83" t="str">
        <f>BDD!A32</f>
        <v>MICHELOU S</v>
      </c>
      <c r="C37" s="31" t="s">
        <v>89</v>
      </c>
      <c r="D37" s="31" t="s">
        <v>89</v>
      </c>
      <c r="E37" s="31" t="s">
        <v>89</v>
      </c>
      <c r="F37" s="31" t="s">
        <v>89</v>
      </c>
      <c r="G37" s="31" t="s">
        <v>89</v>
      </c>
      <c r="I37" s="14" t="str">
        <f>IF(C37="P",INDEX(BDD!$A$2:$B$52,MATCH('24'!$B37,BDD!$A$2:$A$52,0),2),"")</f>
        <v>NORMAL</v>
      </c>
      <c r="J37" s="14" t="str">
        <f>IF(D37="P",INDEX(BDD!$A$2:$B$52,MATCH('24'!$B37,BDD!$A$2:$A$52,0),2),"")</f>
        <v>NORMAL</v>
      </c>
      <c r="K37" s="14" t="str">
        <f>IF(E37="P",INDEX(BDD!$A$2:$B$52,MATCH('24'!$B37,BDD!$A$2:$A$52,0),2),"")</f>
        <v>NORMAL</v>
      </c>
      <c r="L37" s="14" t="str">
        <f>IF(F37="P",INDEX(BDD!$A$2:$B$52,MATCH('24'!$B37,BDD!$A$2:$A$52,0),2),"")</f>
        <v>NORMAL</v>
      </c>
      <c r="M37" s="14" t="str">
        <f>IF(G37="P",INDEX(BDD!$A$2:$B$52,MATCH('24'!$B37,BDD!$A$2:$A$52,0),2),"")</f>
        <v>NORMAL</v>
      </c>
    </row>
    <row r="38" spans="1:13" ht="14.1" customHeight="1" x14ac:dyDescent="0.25">
      <c r="A38" s="121"/>
      <c r="B38" s="83" t="str">
        <f>BDD!A33</f>
        <v>ORLIANGE O</v>
      </c>
      <c r="C38" s="31" t="s">
        <v>89</v>
      </c>
      <c r="D38" s="32" t="s">
        <v>89</v>
      </c>
      <c r="E38" s="32" t="s">
        <v>89</v>
      </c>
      <c r="F38" s="32" t="s">
        <v>89</v>
      </c>
      <c r="G38" s="33" t="s">
        <v>89</v>
      </c>
      <c r="I38" s="14" t="str">
        <f>IF(C38="P",INDEX(BDD!$A$2:$B$52,MATCH('24'!$B38,BDD!$A$2:$A$52,0),2),"")</f>
        <v>NORMAL</v>
      </c>
      <c r="J38" s="14" t="str">
        <f>IF(D38="P",INDEX(BDD!$A$2:$B$52,MATCH('24'!$B38,BDD!$A$2:$A$52,0),2),"")</f>
        <v>NORMAL</v>
      </c>
      <c r="K38" s="14" t="str">
        <f>IF(E38="P",INDEX(BDD!$A$2:$B$52,MATCH('24'!$B38,BDD!$A$2:$A$52,0),2),"")</f>
        <v>NORMAL</v>
      </c>
      <c r="L38" s="14" t="str">
        <f>IF(F38="P",INDEX(BDD!$A$2:$B$52,MATCH('24'!$B38,BDD!$A$2:$A$52,0),2),"")</f>
        <v>NORMAL</v>
      </c>
      <c r="M38" s="14" t="str">
        <f>IF(G38="P",INDEX(BDD!$A$2:$B$52,MATCH('24'!$B38,BDD!$A$2:$A$52,0),2),"")</f>
        <v>NORMAL</v>
      </c>
    </row>
    <row r="39" spans="1:13" ht="14.1" customHeight="1" x14ac:dyDescent="0.25">
      <c r="A39" s="121"/>
      <c r="B39" s="84" t="str">
        <f>BDD!A34</f>
        <v>PELISSIER J</v>
      </c>
      <c r="C39" s="31" t="s">
        <v>89</v>
      </c>
      <c r="D39" s="32" t="s">
        <v>89</v>
      </c>
      <c r="E39" s="32" t="s">
        <v>89</v>
      </c>
      <c r="F39" s="32" t="s">
        <v>89</v>
      </c>
      <c r="G39" s="33" t="s">
        <v>85</v>
      </c>
      <c r="I39" s="14" t="str">
        <f>IF(C39="P",INDEX(BDD!$A$2:$B$52,MATCH('24'!$B39,BDD!$A$2:$A$52,0),2),"")</f>
        <v>NORMAL</v>
      </c>
      <c r="J39" s="14" t="str">
        <f>IF(D39="P",INDEX(BDD!$A$2:$B$52,MATCH('24'!$B39,BDD!$A$2:$A$52,0),2),"")</f>
        <v>NORMAL</v>
      </c>
      <c r="K39" s="14" t="str">
        <f>IF(E39="P",INDEX(BDD!$A$2:$B$52,MATCH('24'!$B39,BDD!$A$2:$A$52,0),2),"")</f>
        <v>NORMAL</v>
      </c>
      <c r="L39" s="14" t="str">
        <f>IF(F39="P",INDEX(BDD!$A$2:$B$52,MATCH('24'!$B39,BDD!$A$2:$A$52,0),2),"")</f>
        <v>NORMAL</v>
      </c>
      <c r="M39" s="14" t="str">
        <f>IF(G39="P",INDEX(BDD!$A$2:$B$52,MATCH('24'!$B39,BDD!$A$2:$A$52,0),2),"")</f>
        <v/>
      </c>
    </row>
    <row r="40" spans="1:13" ht="14.1" customHeight="1" x14ac:dyDescent="0.25">
      <c r="A40" s="121"/>
      <c r="B40" s="83" t="str">
        <f>BDD!A35</f>
        <v>PHIALIP Ch</v>
      </c>
      <c r="C40" s="31" t="s">
        <v>89</v>
      </c>
      <c r="D40" s="32" t="s">
        <v>89</v>
      </c>
      <c r="E40" s="32" t="s">
        <v>99</v>
      </c>
      <c r="F40" s="32" t="s">
        <v>89</v>
      </c>
      <c r="G40" s="33" t="s">
        <v>89</v>
      </c>
      <c r="I40" s="14" t="str">
        <f>IF(C40="P",INDEX(BDD!$A$2:$B$52,MATCH('24'!$B40,BDD!$A$2:$A$52,0),2),"")</f>
        <v>NORMAL</v>
      </c>
      <c r="J40" s="14" t="str">
        <f>IF(D40="P",INDEX(BDD!$A$2:$B$52,MATCH('24'!$B40,BDD!$A$2:$A$52,0),2),"")</f>
        <v>NORMAL</v>
      </c>
      <c r="K40" s="14" t="str">
        <f>IF(E40="P",INDEX(BDD!$A$2:$B$52,MATCH('24'!$B40,BDD!$A$2:$A$52,0),2),"")</f>
        <v/>
      </c>
      <c r="L40" s="14" t="str">
        <f>IF(F40="P",INDEX(BDD!$A$2:$B$52,MATCH('24'!$B40,BDD!$A$2:$A$52,0),2),"")</f>
        <v>NORMAL</v>
      </c>
      <c r="M40" s="14" t="str">
        <f>IF(G40="P",INDEX(BDD!$A$2:$B$52,MATCH('24'!$B40,BDD!$A$2:$A$52,0),2),"")</f>
        <v>NORMAL</v>
      </c>
    </row>
    <row r="41" spans="1:13" ht="14.1" customHeight="1" x14ac:dyDescent="0.25">
      <c r="A41" s="121"/>
      <c r="B41" s="83" t="str">
        <f>BDD!A36</f>
        <v>PIGORREAU M</v>
      </c>
      <c r="C41" s="31" t="s">
        <v>89</v>
      </c>
      <c r="D41" s="32" t="s">
        <v>89</v>
      </c>
      <c r="E41" s="32" t="s">
        <v>89</v>
      </c>
      <c r="F41" s="32" t="s">
        <v>89</v>
      </c>
      <c r="G41" s="33" t="s">
        <v>89</v>
      </c>
      <c r="I41" s="14" t="str">
        <f>IF(C41="P",INDEX(BDD!$A$2:$B$52,MATCH('24'!$B41,BDD!$A$2:$A$52,0),2),"")</f>
        <v>NORMAL</v>
      </c>
      <c r="J41" s="14" t="str">
        <f>IF(D41="P",INDEX(BDD!$A$2:$B$52,MATCH('24'!$B41,BDD!$A$2:$A$52,0),2),"")</f>
        <v>NORMAL</v>
      </c>
      <c r="K41" s="14" t="str">
        <f>IF(E41="P",INDEX(BDD!$A$2:$B$52,MATCH('24'!$B41,BDD!$A$2:$A$52,0),2),"")</f>
        <v>NORMAL</v>
      </c>
      <c r="L41" s="14" t="str">
        <f>IF(F41="P",INDEX(BDD!$A$2:$B$52,MATCH('24'!$B41,BDD!$A$2:$A$52,0),2),"")</f>
        <v>NORMAL</v>
      </c>
      <c r="M41" s="14" t="str">
        <f>IF(G41="P",INDEX(BDD!$A$2:$B$52,MATCH('24'!$B41,BDD!$A$2:$A$52,0),2),"")</f>
        <v>NORMAL</v>
      </c>
    </row>
    <row r="42" spans="1:13" ht="14.1" customHeight="1" x14ac:dyDescent="0.25">
      <c r="A42" s="121"/>
      <c r="B42" s="83" t="str">
        <f>BDD!A37</f>
        <v>PONT D</v>
      </c>
      <c r="C42" s="31" t="s">
        <v>89</v>
      </c>
      <c r="D42" s="32" t="s">
        <v>89</v>
      </c>
      <c r="E42" s="32" t="s">
        <v>89</v>
      </c>
      <c r="F42" s="32" t="s">
        <v>89</v>
      </c>
      <c r="G42" s="33" t="s">
        <v>89</v>
      </c>
      <c r="I42" s="14" t="str">
        <f>IF(C42="P",INDEX(BDD!$A$2:$B$52,MATCH('24'!$B42,BDD!$A$2:$A$52,0),2),"")</f>
        <v>HYPOCHOLESTEROMIANT &amp; HYPOCALORIQUE</v>
      </c>
      <c r="J42" s="14" t="str">
        <f>IF(D42="P",INDEX(BDD!$A$2:$B$52,MATCH('24'!$B42,BDD!$A$2:$A$52,0),2),"")</f>
        <v>HYPOCHOLESTEROMIANT &amp; HYPOCALORIQUE</v>
      </c>
      <c r="K42" s="14" t="str">
        <f>IF(E42="P",INDEX(BDD!$A$2:$B$52,MATCH('24'!$B42,BDD!$A$2:$A$52,0),2),"")</f>
        <v>HYPOCHOLESTEROMIANT &amp; HYPOCALORIQUE</v>
      </c>
      <c r="L42" s="14" t="str">
        <f>IF(F42="P",INDEX(BDD!$A$2:$B$52,MATCH('24'!$B42,BDD!$A$2:$A$52,0),2),"")</f>
        <v>HYPOCHOLESTEROMIANT &amp; HYPOCALORIQUE</v>
      </c>
      <c r="M42" s="14" t="str">
        <f>IF(G42="P",INDEX(BDD!$A$2:$B$52,MATCH('24'!$B42,BDD!$A$2:$A$52,0),2),"")</f>
        <v>HYPOCHOLESTEROMIANT &amp; HYPOCALORIQUE</v>
      </c>
    </row>
    <row r="43" spans="1:13" ht="14.1" customHeight="1" x14ac:dyDescent="0.25">
      <c r="A43" s="121"/>
      <c r="B43" s="84" t="str">
        <f>BDD!A38</f>
        <v>PORTE V</v>
      </c>
      <c r="C43" s="78" t="s">
        <v>89</v>
      </c>
      <c r="D43" s="32" t="s">
        <v>89</v>
      </c>
      <c r="E43" s="32" t="s">
        <v>89</v>
      </c>
      <c r="F43" s="32" t="s">
        <v>89</v>
      </c>
      <c r="G43" s="79" t="s">
        <v>85</v>
      </c>
      <c r="I43" s="14" t="str">
        <f>IF(C43="P",INDEX(BDD!$A$2:$B$52,MATCH('24'!$B43,BDD!$A$2:$A$52,0),2),"")</f>
        <v>NORMAL</v>
      </c>
      <c r="J43" s="14" t="str">
        <f>IF(D43="P",INDEX(BDD!$A$2:$B$52,MATCH('24'!$B43,BDD!$A$2:$A$52,0),2),"")</f>
        <v>NORMAL</v>
      </c>
      <c r="K43" s="14" t="str">
        <f>IF(E43="P",INDEX(BDD!$A$2:$B$52,MATCH('24'!$B43,BDD!$A$2:$A$52,0),2),"")</f>
        <v>NORMAL</v>
      </c>
      <c r="L43" s="14" t="str">
        <f>IF(F43="P",INDEX(BDD!$A$2:$B$52,MATCH('24'!$B43,BDD!$A$2:$A$52,0),2),"")</f>
        <v>NORMAL</v>
      </c>
      <c r="M43" s="14" t="str">
        <f>IF(G43="P",INDEX(BDD!$A$2:$B$52,MATCH('24'!$B43,BDD!$A$2:$A$52,0),2),"")</f>
        <v/>
      </c>
    </row>
    <row r="44" spans="1:13" ht="14.1" customHeight="1" x14ac:dyDescent="0.25">
      <c r="A44" s="121"/>
      <c r="B44" s="83" t="str">
        <f>BDD!A39</f>
        <v>SERRE C</v>
      </c>
      <c r="C44" s="78" t="s">
        <v>85</v>
      </c>
      <c r="D44" s="32" t="s">
        <v>85</v>
      </c>
      <c r="E44" s="32" t="s">
        <v>85</v>
      </c>
      <c r="F44" s="32" t="s">
        <v>85</v>
      </c>
      <c r="G44" s="79" t="s">
        <v>85</v>
      </c>
      <c r="I44" s="14" t="str">
        <f>IF(C44="P",INDEX(BDD!$A$2:$B$52,MATCH('24'!$B44,BDD!$A$2:$A$52,0),2),"")</f>
        <v/>
      </c>
      <c r="J44" s="14" t="str">
        <f>IF(D44="P",INDEX(BDD!$A$2:$B$52,MATCH('24'!$B44,BDD!$A$2:$A$52,0),2),"")</f>
        <v/>
      </c>
      <c r="K44" s="14" t="str">
        <f>IF(E44="P",INDEX(BDD!$A$2:$B$52,MATCH('24'!$B44,BDD!$A$2:$A$52,0),2),"")</f>
        <v/>
      </c>
      <c r="L44" s="14" t="str">
        <f>IF(F44="P",INDEX(BDD!$A$2:$B$52,MATCH('24'!$B44,BDD!$A$2:$A$52,0),2),"")</f>
        <v/>
      </c>
      <c r="M44" s="14" t="str">
        <f>IF(G44="P",INDEX(BDD!$A$2:$B$52,MATCH('24'!$B44,BDD!$A$2:$A$52,0),2),"")</f>
        <v/>
      </c>
    </row>
    <row r="45" spans="1:13" ht="14.1" customHeight="1" x14ac:dyDescent="0.25">
      <c r="A45" s="121"/>
      <c r="B45" s="84" t="str">
        <f>BDD!A40</f>
        <v>SOLEILHAVOUP B</v>
      </c>
      <c r="C45" s="78" t="s">
        <v>85</v>
      </c>
      <c r="D45" s="32" t="s">
        <v>85</v>
      </c>
      <c r="E45" s="32" t="s">
        <v>85</v>
      </c>
      <c r="F45" s="32" t="s">
        <v>85</v>
      </c>
      <c r="G45" s="80" t="s">
        <v>85</v>
      </c>
      <c r="I45" s="14" t="str">
        <f>IF(C45="P",INDEX(BDD!$A$2:$B$52,MATCH('24'!$B45,BDD!$A$2:$A$52,0),2),"")</f>
        <v/>
      </c>
      <c r="J45" s="14" t="str">
        <f>IF(D45="P",INDEX(BDD!$A$2:$B$52,MATCH('24'!$B45,BDD!$A$2:$A$52,0),2),"")</f>
        <v/>
      </c>
      <c r="K45" s="14" t="str">
        <f>IF(E45="P",INDEX(BDD!$A$2:$B$52,MATCH('24'!$B45,BDD!$A$2:$A$52,0),2),"")</f>
        <v/>
      </c>
      <c r="L45" s="14" t="str">
        <f>IF(F45="P",INDEX(BDD!$A$2:$B$52,MATCH('24'!$B45,BDD!$A$2:$A$52,0),2),"")</f>
        <v/>
      </c>
      <c r="M45" s="14" t="str">
        <f>IF(G45="P",INDEX(BDD!$A$2:$B$52,MATCH('24'!$B45,BDD!$A$2:$A$52,0),2),"")</f>
        <v/>
      </c>
    </row>
    <row r="46" spans="1:13" ht="14.1" customHeight="1" x14ac:dyDescent="0.25">
      <c r="A46" s="121"/>
      <c r="B46" s="84" t="str">
        <f>BDD!A41</f>
        <v>SOURDEIX L</v>
      </c>
      <c r="C46" s="78" t="s">
        <v>89</v>
      </c>
      <c r="D46" s="32" t="s">
        <v>89</v>
      </c>
      <c r="E46" s="32" t="s">
        <v>89</v>
      </c>
      <c r="F46" s="32" t="s">
        <v>89</v>
      </c>
      <c r="G46" s="79" t="s">
        <v>85</v>
      </c>
      <c r="I46" s="14" t="str">
        <f>IF(C46="P",INDEX(BDD!$A$2:$B$52,MATCH('24'!$B46,BDD!$A$2:$A$52,0),2),"")</f>
        <v>NORMAL</v>
      </c>
      <c r="J46" s="14" t="str">
        <f>IF(D46="P",INDEX(BDD!$A$2:$B$52,MATCH('24'!$B46,BDD!$A$2:$A$52,0),2),"")</f>
        <v>NORMAL</v>
      </c>
      <c r="K46" s="14" t="str">
        <f>IF(E46="P",INDEX(BDD!$A$2:$B$52,MATCH('24'!$B46,BDD!$A$2:$A$52,0),2),"")</f>
        <v>NORMAL</v>
      </c>
      <c r="L46" s="14" t="str">
        <f>IF(F46="P",INDEX(BDD!$A$2:$B$52,MATCH('24'!$B46,BDD!$A$2:$A$52,0),2),"")</f>
        <v>NORMAL</v>
      </c>
      <c r="M46" s="14" t="str">
        <f>IF(G46="P",INDEX(BDD!$A$2:$B$52,MATCH('24'!$B46,BDD!$A$2:$A$52,0),2),"")</f>
        <v/>
      </c>
    </row>
    <row r="47" spans="1:13" ht="14.1" customHeight="1" x14ac:dyDescent="0.25">
      <c r="A47" s="121"/>
      <c r="B47" s="84" t="str">
        <f>BDD!A42</f>
        <v>TAYSSE S</v>
      </c>
      <c r="C47" s="31" t="s">
        <v>89</v>
      </c>
      <c r="D47" s="32" t="s">
        <v>89</v>
      </c>
      <c r="E47" s="32" t="s">
        <v>98</v>
      </c>
      <c r="F47" s="32" t="s">
        <v>89</v>
      </c>
      <c r="G47" s="33" t="s">
        <v>85</v>
      </c>
      <c r="I47" s="14" t="str">
        <f>IF(C47="P",INDEX(BDD!$A$2:$B$52,MATCH('24'!$B47,BDD!$A$2:$A$52,0),2),"")</f>
        <v>NORMAL</v>
      </c>
      <c r="J47" s="14" t="str">
        <f>IF(D47="P",INDEX(BDD!$A$2:$B$52,MATCH('24'!$B47,BDD!$A$2:$A$52,0),2),"")</f>
        <v>NORMAL</v>
      </c>
      <c r="K47" s="14" t="str">
        <f>IF(E47="P",INDEX(BDD!$A$2:$B$52,MATCH('24'!$B47,BDD!$A$2:$A$52,0),2),"")</f>
        <v>NORMAL</v>
      </c>
      <c r="L47" s="14" t="str">
        <f>IF(F47="P",INDEX(BDD!$A$2:$B$52,MATCH('24'!$B47,BDD!$A$2:$A$52,0),2),"")</f>
        <v>NORMAL</v>
      </c>
      <c r="M47" s="14" t="str">
        <f>IF(G47="P",INDEX(BDD!$A$2:$B$52,MATCH('24'!$B47,BDD!$A$2:$A$52,0),2),"")</f>
        <v/>
      </c>
    </row>
    <row r="48" spans="1:13" ht="14.1" customHeight="1" x14ac:dyDescent="0.25">
      <c r="A48" s="121"/>
      <c r="B48" s="84" t="str">
        <f>BDD!A43</f>
        <v>TINDILIERE M</v>
      </c>
      <c r="C48" s="31" t="s">
        <v>89</v>
      </c>
      <c r="D48" s="32" t="s">
        <v>89</v>
      </c>
      <c r="E48" s="32" t="s">
        <v>89</v>
      </c>
      <c r="F48" s="32" t="s">
        <v>89</v>
      </c>
      <c r="G48" s="33" t="s">
        <v>85</v>
      </c>
      <c r="I48" s="14" t="str">
        <f>IF(C48="P",INDEX(BDD!$A$2:$B$52,MATCH('24'!$B48,BDD!$A$2:$A$52,0),2),"")</f>
        <v>NORMAL</v>
      </c>
      <c r="J48" s="14" t="str">
        <f>IF(D48="P",INDEX(BDD!$A$2:$B$52,MATCH('24'!$B48,BDD!$A$2:$A$52,0),2),"")</f>
        <v>NORMAL</v>
      </c>
      <c r="K48" s="14" t="str">
        <f>IF(E48="P",INDEX(BDD!$A$2:$B$52,MATCH('24'!$B48,BDD!$A$2:$A$52,0),2),"")</f>
        <v>NORMAL</v>
      </c>
      <c r="L48" s="14" t="str">
        <f>IF(F48="P",INDEX(BDD!$A$2:$B$52,MATCH('24'!$B48,BDD!$A$2:$A$52,0),2),"")</f>
        <v>NORMAL</v>
      </c>
      <c r="M48" s="14" t="str">
        <f>IF(G48="P",INDEX(BDD!$A$2:$B$52,MATCH('24'!$B48,BDD!$A$2:$A$52,0),2),"")</f>
        <v/>
      </c>
    </row>
    <row r="49" spans="1:13" ht="14.1" customHeight="1" x14ac:dyDescent="0.25">
      <c r="A49" s="121"/>
      <c r="B49" s="84" t="str">
        <f>BDD!A44</f>
        <v>URSY A</v>
      </c>
      <c r="C49" s="31" t="s">
        <v>85</v>
      </c>
      <c r="D49" s="32" t="s">
        <v>85</v>
      </c>
      <c r="E49" s="32" t="s">
        <v>85</v>
      </c>
      <c r="F49" s="32" t="s">
        <v>85</v>
      </c>
      <c r="G49" s="33" t="s">
        <v>85</v>
      </c>
      <c r="I49" s="14" t="str">
        <f>IF(C49="P",INDEX(BDD!$A$2:$B$52,MATCH('24'!$B49,BDD!$A$2:$A$52,0),2),"")</f>
        <v/>
      </c>
      <c r="J49" s="14" t="str">
        <f>IF(D49="P",INDEX(BDD!$A$2:$B$52,MATCH('24'!$B49,BDD!$A$2:$A$52,0),2),"")</f>
        <v/>
      </c>
      <c r="K49" s="14" t="str">
        <f>IF(E49="P",INDEX(BDD!$A$2:$B$52,MATCH('24'!$B49,BDD!$A$2:$A$52,0),2),"")</f>
        <v/>
      </c>
      <c r="L49" s="14" t="str">
        <f>IF(F49="P",INDEX(BDD!$A$2:$B$52,MATCH('24'!$B49,BDD!$A$2:$A$52,0),2),"")</f>
        <v/>
      </c>
      <c r="M49" s="14" t="str">
        <f>IF(G49="P",INDEX(BDD!$A$2:$B$52,MATCH('24'!$B49,BDD!$A$2:$A$52,0),2),"")</f>
        <v/>
      </c>
    </row>
    <row r="50" spans="1:13" ht="14.1" customHeight="1" x14ac:dyDescent="0.25">
      <c r="A50" s="121"/>
      <c r="B50" s="83" t="str">
        <f>BDD!A45</f>
        <v>VERGNY fr</v>
      </c>
      <c r="C50" s="31" t="s">
        <v>89</v>
      </c>
      <c r="D50" s="32" t="s">
        <v>89</v>
      </c>
      <c r="E50" s="32" t="s">
        <v>89</v>
      </c>
      <c r="F50" s="32" t="s">
        <v>85</v>
      </c>
      <c r="G50" s="33" t="s">
        <v>85</v>
      </c>
      <c r="I50" s="14" t="str">
        <f>IF(C50="P",INDEX(BDD!$A$2:$B$52,MATCH('24'!$B50,BDD!$A$2:$A$52,0),2),"")</f>
        <v>NORMAL</v>
      </c>
      <c r="J50" s="14" t="str">
        <f>IF(D50="P",INDEX(BDD!$A$2:$B$52,MATCH('24'!$B50,BDD!$A$2:$A$52,0),2),"")</f>
        <v>NORMAL</v>
      </c>
      <c r="K50" s="14" t="str">
        <f>IF(E50="P",INDEX(BDD!$A$2:$B$52,MATCH('24'!$B50,BDD!$A$2:$A$52,0),2),"")</f>
        <v>NORMAL</v>
      </c>
      <c r="L50" s="14" t="str">
        <f>IF(F50="P",INDEX(BDD!$A$2:$B$52,MATCH('24'!$B50,BDD!$A$2:$A$52,0),2),"")</f>
        <v/>
      </c>
      <c r="M50" s="14" t="str">
        <f>IF(G50="P",INDEX(BDD!$A$2:$B$52,MATCH('24'!$B50,BDD!$A$2:$A$52,0),2),"")</f>
        <v/>
      </c>
    </row>
    <row r="51" spans="1:13" ht="14.1" customHeight="1" x14ac:dyDescent="0.25">
      <c r="A51" s="121"/>
      <c r="B51" s="27"/>
      <c r="C51" s="31"/>
      <c r="D51" s="32"/>
      <c r="E51" s="32"/>
      <c r="F51" s="32"/>
      <c r="G51" s="33"/>
      <c r="I51" s="14" t="str">
        <f>IF(C51="P",INDEX(BDD!$A$2:$B$52,MATCH('24'!$B51,BDD!$A$2:$A$52,0),2),"")</f>
        <v/>
      </c>
      <c r="J51" s="14" t="str">
        <f>IF(D51="P",INDEX(BDD!$A$2:$B$52,MATCH('24'!$B51,BDD!$A$2:$A$52,0),2),"")</f>
        <v/>
      </c>
      <c r="K51" s="14" t="str">
        <f>IF(E51="P",INDEX(BDD!$A$2:$B$52,MATCH('24'!$B51,BDD!$A$2:$A$52,0),2),"")</f>
        <v/>
      </c>
      <c r="L51" s="14" t="str">
        <f>IF(F51="P",INDEX(BDD!$A$2:$B$52,MATCH('24'!$B51,BDD!$A$2:$A$52,0),2),"")</f>
        <v/>
      </c>
      <c r="M51" s="14" t="str">
        <f>IF(G51="P",INDEX(BDD!$A$2:$B$52,MATCH('24'!$B51,BDD!$A$2:$A$52,0),2),"")</f>
        <v/>
      </c>
    </row>
    <row r="52" spans="1:13" ht="14.1" customHeight="1" thickBot="1" x14ac:dyDescent="0.3">
      <c r="A52" s="121"/>
      <c r="B52" s="34" t="str">
        <f>BDD!A47</f>
        <v>STAGIAIRE</v>
      </c>
      <c r="C52" s="35" t="s">
        <v>89</v>
      </c>
      <c r="D52" s="36" t="s">
        <v>89</v>
      </c>
      <c r="E52" s="36" t="s">
        <v>89</v>
      </c>
      <c r="F52" s="36" t="s">
        <v>89</v>
      </c>
      <c r="G52" s="37" t="s">
        <v>89</v>
      </c>
      <c r="I52" s="14" t="str">
        <f>IF(C52="P",INDEX(BDD!$A$2:$B$52,MATCH('24'!$B52,BDD!$A$2:$A$52,0),2),"")</f>
        <v>NORMAL</v>
      </c>
      <c r="J52" s="14" t="str">
        <f>IF(D52="P",INDEX(BDD!$A$2:$B$52,MATCH('24'!$B52,BDD!$A$2:$A$52,0),2),"")</f>
        <v>NORMAL</v>
      </c>
      <c r="K52" s="14" t="str">
        <f>IF(E52="P",INDEX(BDD!$A$2:$B$52,MATCH('24'!$B52,BDD!$A$2:$A$52,0),2),"")</f>
        <v>NORMAL</v>
      </c>
      <c r="L52" s="14" t="str">
        <f>IF(F52="P",INDEX(BDD!$A$2:$B$52,MATCH('24'!$B52,BDD!$A$2:$A$52,0),2),"")</f>
        <v>NORMAL</v>
      </c>
      <c r="M52" s="14" t="str">
        <f>IF(G52="P",INDEX(BDD!$A$2:$B$52,MATCH('24'!$B52,BDD!$A$2:$A$52,0),2),"")</f>
        <v>NORMAL</v>
      </c>
    </row>
    <row r="53" spans="1:13" ht="15.75" thickBot="1" x14ac:dyDescent="0.3">
      <c r="A53" s="13"/>
      <c r="B53" s="38"/>
      <c r="C53" s="122"/>
      <c r="D53" s="122"/>
      <c r="E53" s="122"/>
      <c r="F53" s="122"/>
      <c r="G53" s="122"/>
    </row>
    <row r="54" spans="1:13" x14ac:dyDescent="0.25">
      <c r="A54" s="13"/>
      <c r="B54" s="13"/>
      <c r="C54" s="118" t="s">
        <v>74</v>
      </c>
      <c r="D54" s="119"/>
      <c r="E54" s="119"/>
      <c r="F54" s="119"/>
      <c r="G54" s="120"/>
    </row>
    <row r="55" spans="1:13" ht="15.75" thickBot="1" x14ac:dyDescent="0.3">
      <c r="A55" s="13"/>
      <c r="B55" s="13"/>
      <c r="C55" s="114" t="str">
        <f ca="1">MID(CELL("nomfichier",$A$1),FIND("]",CELL("nomfichier",$A$1))+1,50)</f>
        <v>24</v>
      </c>
      <c r="D55" s="115"/>
      <c r="E55" s="115"/>
      <c r="F55" s="115"/>
      <c r="G55" s="116"/>
    </row>
    <row r="56" spans="1:13" x14ac:dyDescent="0.25">
      <c r="A56" s="117" t="s">
        <v>95</v>
      </c>
      <c r="B56" s="13"/>
      <c r="C56" s="39">
        <f ca="1">C57</f>
        <v>42534</v>
      </c>
      <c r="D56" s="39">
        <f ca="1">D57</f>
        <v>42535</v>
      </c>
      <c r="E56" s="39">
        <f ca="1">E57</f>
        <v>42536</v>
      </c>
      <c r="F56" s="39">
        <f t="shared" ref="F56:G56" ca="1" si="1">F57</f>
        <v>42537</v>
      </c>
      <c r="G56" s="20">
        <f t="shared" ca="1" si="1"/>
        <v>42538</v>
      </c>
    </row>
    <row r="57" spans="1:13" ht="15.75" thickBot="1" x14ac:dyDescent="0.3">
      <c r="A57" s="117"/>
      <c r="B57" s="13"/>
      <c r="C57" s="40">
        <f ca="1">7*C55+DATE(B2,1,3)-WEEKDAY(DATE(B2,1,3))-5</f>
        <v>42534</v>
      </c>
      <c r="D57" s="40">
        <f ca="1">C57+1</f>
        <v>42535</v>
      </c>
      <c r="E57" s="40">
        <f ca="1">D57+1</f>
        <v>42536</v>
      </c>
      <c r="F57" s="40">
        <f ca="1">E57+1</f>
        <v>42537</v>
      </c>
      <c r="G57" s="41">
        <f ca="1">F57+1</f>
        <v>42538</v>
      </c>
    </row>
    <row r="58" spans="1:13" ht="24.95" customHeight="1" x14ac:dyDescent="0.25">
      <c r="A58" s="95">
        <f t="shared" ref="A58:A64" si="2">SUM(C58:G58)</f>
        <v>129</v>
      </c>
      <c r="B58" s="43" t="s">
        <v>6</v>
      </c>
      <c r="C58" s="29">
        <f t="shared" ref="C58:G65" si="3">IF(COUNTIF(I$6:I$52,$B58)&gt;0,COUNTIF(I$6:I$52,$B58),"")</f>
        <v>29</v>
      </c>
      <c r="D58" s="29">
        <f t="shared" si="3"/>
        <v>29</v>
      </c>
      <c r="E58" s="29">
        <f t="shared" si="3"/>
        <v>28</v>
      </c>
      <c r="F58" s="29">
        <f t="shared" si="3"/>
        <v>29</v>
      </c>
      <c r="G58" s="30">
        <f t="shared" si="3"/>
        <v>14</v>
      </c>
    </row>
    <row r="59" spans="1:13" ht="24.95" customHeight="1" x14ac:dyDescent="0.25">
      <c r="A59" s="95">
        <f t="shared" si="2"/>
        <v>5</v>
      </c>
      <c r="B59" s="44" t="s">
        <v>22</v>
      </c>
      <c r="C59" s="32">
        <f t="shared" si="3"/>
        <v>1</v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>
        <f t="shared" si="3"/>
        <v>1</v>
      </c>
      <c r="I59" s="14">
        <f t="shared" ref="I59:I65" si="4">COUNTIF($I$6:$I$52,$B59)</f>
        <v>1</v>
      </c>
    </row>
    <row r="60" spans="1:13" ht="24.95" customHeight="1" x14ac:dyDescent="0.25">
      <c r="A60" s="95">
        <f t="shared" si="2"/>
        <v>4</v>
      </c>
      <c r="B60" s="44" t="s">
        <v>18</v>
      </c>
      <c r="C60" s="32">
        <f t="shared" si="3"/>
        <v>1</v>
      </c>
      <c r="D60" s="32">
        <f t="shared" si="3"/>
        <v>1</v>
      </c>
      <c r="E60" s="32">
        <f t="shared" si="3"/>
        <v>1</v>
      </c>
      <c r="F60" s="32">
        <f t="shared" si="3"/>
        <v>1</v>
      </c>
      <c r="G60" s="33" t="str">
        <f t="shared" si="3"/>
        <v/>
      </c>
      <c r="I60" s="14">
        <f t="shared" si="4"/>
        <v>1</v>
      </c>
    </row>
    <row r="61" spans="1:13" ht="24.95" customHeight="1" x14ac:dyDescent="0.25">
      <c r="A61" s="95">
        <f t="shared" si="2"/>
        <v>5</v>
      </c>
      <c r="B61" s="44" t="s">
        <v>50</v>
      </c>
      <c r="C61" s="32">
        <f t="shared" si="3"/>
        <v>1</v>
      </c>
      <c r="D61" s="32">
        <f t="shared" si="3"/>
        <v>1</v>
      </c>
      <c r="E61" s="32">
        <f t="shared" si="3"/>
        <v>1</v>
      </c>
      <c r="F61" s="32">
        <f t="shared" si="3"/>
        <v>1</v>
      </c>
      <c r="G61" s="33">
        <f t="shared" si="3"/>
        <v>1</v>
      </c>
      <c r="I61" s="14">
        <f t="shared" si="4"/>
        <v>1</v>
      </c>
    </row>
    <row r="62" spans="1:13" ht="24.95" customHeight="1" x14ac:dyDescent="0.25">
      <c r="A62" s="95">
        <f t="shared" si="2"/>
        <v>8</v>
      </c>
      <c r="B62" s="44" t="s">
        <v>20</v>
      </c>
      <c r="C62" s="32">
        <f t="shared" si="3"/>
        <v>1</v>
      </c>
      <c r="D62" s="32">
        <f t="shared" si="3"/>
        <v>2</v>
      </c>
      <c r="E62" s="32">
        <f t="shared" si="3"/>
        <v>2</v>
      </c>
      <c r="F62" s="32">
        <f t="shared" si="3"/>
        <v>2</v>
      </c>
      <c r="G62" s="33">
        <f t="shared" si="3"/>
        <v>1</v>
      </c>
      <c r="I62" s="14">
        <f t="shared" si="4"/>
        <v>1</v>
      </c>
    </row>
    <row r="63" spans="1:13" ht="24.95" customHeight="1" x14ac:dyDescent="0.25">
      <c r="A63" s="95">
        <f t="shared" si="2"/>
        <v>5</v>
      </c>
      <c r="B63" s="44" t="s">
        <v>25</v>
      </c>
      <c r="C63" s="32">
        <f t="shared" si="3"/>
        <v>1</v>
      </c>
      <c r="D63" s="32">
        <f t="shared" si="3"/>
        <v>1</v>
      </c>
      <c r="E63" s="32">
        <f t="shared" si="3"/>
        <v>1</v>
      </c>
      <c r="F63" s="32">
        <f t="shared" si="3"/>
        <v>1</v>
      </c>
      <c r="G63" s="33">
        <f t="shared" si="3"/>
        <v>1</v>
      </c>
      <c r="I63" s="14">
        <f t="shared" si="4"/>
        <v>1</v>
      </c>
    </row>
    <row r="64" spans="1:13" ht="24.95" customHeight="1" x14ac:dyDescent="0.25">
      <c r="A64" s="95">
        <f t="shared" si="2"/>
        <v>10</v>
      </c>
      <c r="B64" s="44" t="s">
        <v>7</v>
      </c>
      <c r="C64" s="32">
        <f t="shared" si="3"/>
        <v>2</v>
      </c>
      <c r="D64" s="32">
        <f t="shared" si="3"/>
        <v>2</v>
      </c>
      <c r="E64" s="32">
        <f t="shared" si="3"/>
        <v>3</v>
      </c>
      <c r="F64" s="32">
        <f t="shared" si="3"/>
        <v>2</v>
      </c>
      <c r="G64" s="33">
        <f t="shared" si="3"/>
        <v>1</v>
      </c>
      <c r="I64" s="14">
        <f t="shared" si="4"/>
        <v>2</v>
      </c>
    </row>
    <row r="65" spans="1:9" ht="24.95" customHeight="1" thickBot="1" x14ac:dyDescent="0.3">
      <c r="A65" s="95">
        <f>SUM(C65:G65)</f>
        <v>0</v>
      </c>
      <c r="B65" s="45"/>
      <c r="C65" s="36" t="str">
        <f t="shared" si="3"/>
        <v/>
      </c>
      <c r="D65" s="36" t="str">
        <f t="shared" si="3"/>
        <v/>
      </c>
      <c r="E65" s="36" t="str">
        <f t="shared" si="3"/>
        <v/>
      </c>
      <c r="F65" s="36" t="str">
        <f t="shared" si="3"/>
        <v/>
      </c>
      <c r="G65" s="37" t="str">
        <f t="shared" si="3"/>
        <v/>
      </c>
      <c r="I65" s="14">
        <f t="shared" si="4"/>
        <v>0</v>
      </c>
    </row>
    <row r="66" spans="1:9" ht="9.9499999999999993" customHeight="1" thickBot="1" x14ac:dyDescent="0.3">
      <c r="A66" s="46"/>
    </row>
    <row r="67" spans="1:9" ht="15.95" customHeight="1" x14ac:dyDescent="0.25">
      <c r="A67" s="95">
        <f>SUM(C67:G67)</f>
        <v>0</v>
      </c>
      <c r="B67" s="47" t="s">
        <v>75</v>
      </c>
      <c r="C67" s="29"/>
      <c r="D67" s="29"/>
      <c r="E67" s="29"/>
      <c r="F67" s="29"/>
      <c r="G67" s="30"/>
    </row>
    <row r="68" spans="1:9" ht="15.95" customHeight="1" thickBot="1" x14ac:dyDescent="0.3">
      <c r="A68" s="95">
        <f>SUM(C68:G68)</f>
        <v>0</v>
      </c>
      <c r="B68" s="48" t="s">
        <v>78</v>
      </c>
      <c r="C68" s="36"/>
      <c r="D68" s="36"/>
      <c r="E68" s="36"/>
      <c r="F68" s="36"/>
      <c r="G68" s="37"/>
    </row>
    <row r="69" spans="1:9" s="51" customFormat="1" ht="9.9499999999999993" customHeight="1" thickBot="1" x14ac:dyDescent="0.3">
      <c r="A69" s="38"/>
      <c r="B69" s="49"/>
      <c r="C69" s="50"/>
      <c r="D69" s="50"/>
      <c r="E69" s="50"/>
      <c r="F69" s="50"/>
      <c r="G69" s="50"/>
    </row>
    <row r="70" spans="1:9" s="51" customFormat="1" ht="15.95" customHeight="1" x14ac:dyDescent="0.25">
      <c r="A70" s="52">
        <f>SUM(C70:G70)</f>
        <v>5</v>
      </c>
      <c r="B70" s="47" t="s">
        <v>76</v>
      </c>
      <c r="C70" s="29">
        <v>1</v>
      </c>
      <c r="D70" s="29">
        <v>1</v>
      </c>
      <c r="E70" s="29">
        <v>1</v>
      </c>
      <c r="F70" s="29">
        <v>1</v>
      </c>
      <c r="G70" s="30">
        <v>1</v>
      </c>
    </row>
    <row r="71" spans="1:9" ht="15.95" customHeight="1" x14ac:dyDescent="0.25">
      <c r="A71" s="52">
        <f t="shared" ref="A71:A76" si="5">SUM(C71:G71)</f>
        <v>1</v>
      </c>
      <c r="B71" s="53" t="s">
        <v>88</v>
      </c>
      <c r="C71" s="32"/>
      <c r="D71" s="32"/>
      <c r="E71" s="32">
        <v>1</v>
      </c>
      <c r="F71" s="32"/>
      <c r="G71" s="33"/>
    </row>
    <row r="72" spans="1:9" ht="15.95" customHeight="1" x14ac:dyDescent="0.25">
      <c r="A72" s="52">
        <f t="shared" si="5"/>
        <v>1</v>
      </c>
      <c r="B72" s="53" t="s">
        <v>97</v>
      </c>
      <c r="C72" s="32"/>
      <c r="D72" s="32"/>
      <c r="E72" s="32">
        <v>1</v>
      </c>
      <c r="F72" s="32"/>
      <c r="G72" s="33"/>
    </row>
    <row r="73" spans="1:9" ht="15.95" customHeight="1" x14ac:dyDescent="0.25">
      <c r="A73" s="52">
        <f t="shared" si="5"/>
        <v>1</v>
      </c>
      <c r="B73" s="53" t="s">
        <v>92</v>
      </c>
      <c r="C73" s="32"/>
      <c r="D73" s="32">
        <v>1</v>
      </c>
      <c r="E73" s="32">
        <v>0</v>
      </c>
      <c r="F73" s="32"/>
      <c r="G73" s="33"/>
    </row>
    <row r="74" spans="1:9" ht="15.95" customHeight="1" x14ac:dyDescent="0.25">
      <c r="A74" s="52">
        <f t="shared" si="5"/>
        <v>0</v>
      </c>
      <c r="B74" s="53" t="s">
        <v>96</v>
      </c>
      <c r="C74" s="32"/>
      <c r="D74" s="32">
        <v>0</v>
      </c>
      <c r="E74" s="32"/>
      <c r="F74" s="32"/>
      <c r="G74" s="33"/>
    </row>
    <row r="75" spans="1:9" ht="15.95" customHeight="1" x14ac:dyDescent="0.25">
      <c r="A75" s="52">
        <f t="shared" si="5"/>
        <v>0</v>
      </c>
      <c r="B75" s="53" t="s">
        <v>84</v>
      </c>
      <c r="C75" s="32"/>
      <c r="D75" s="32"/>
      <c r="E75" s="32"/>
      <c r="F75" s="32"/>
      <c r="G75" s="33"/>
    </row>
    <row r="76" spans="1:9" ht="15.95" customHeight="1" thickBot="1" x14ac:dyDescent="0.3">
      <c r="A76" s="52">
        <f t="shared" si="5"/>
        <v>0</v>
      </c>
      <c r="B76" s="48" t="s">
        <v>83</v>
      </c>
      <c r="C76" s="36"/>
      <c r="D76" s="36"/>
      <c r="E76" s="36"/>
      <c r="F76" s="36"/>
      <c r="G76" s="37"/>
    </row>
    <row r="77" spans="1:9" ht="9.9499999999999993" customHeight="1" thickBot="1" x14ac:dyDescent="0.3">
      <c r="A77" s="13"/>
      <c r="B77" s="49"/>
      <c r="C77" s="50"/>
      <c r="D77" s="50"/>
      <c r="E77" s="50"/>
      <c r="F77" s="50"/>
      <c r="G77" s="50"/>
    </row>
    <row r="78" spans="1:9" ht="15.95" customHeight="1" x14ac:dyDescent="0.25">
      <c r="A78" s="95">
        <f t="shared" ref="A78:A81" si="6">SUM(C78:G78)</f>
        <v>2</v>
      </c>
      <c r="B78" s="47" t="s">
        <v>61</v>
      </c>
      <c r="C78" s="29"/>
      <c r="D78" s="29"/>
      <c r="E78" s="29"/>
      <c r="F78" s="29">
        <v>1</v>
      </c>
      <c r="G78" s="30">
        <v>1</v>
      </c>
    </row>
    <row r="79" spans="1:9" ht="15.95" customHeight="1" x14ac:dyDescent="0.25">
      <c r="A79" s="95">
        <f t="shared" si="6"/>
        <v>4</v>
      </c>
      <c r="B79" s="53" t="s">
        <v>79</v>
      </c>
      <c r="C79" s="32">
        <v>0</v>
      </c>
      <c r="D79" s="32">
        <v>1</v>
      </c>
      <c r="E79" s="32">
        <v>1</v>
      </c>
      <c r="F79" s="32">
        <v>1</v>
      </c>
      <c r="G79" s="33">
        <v>1</v>
      </c>
    </row>
    <row r="80" spans="1:9" ht="15.95" customHeight="1" x14ac:dyDescent="0.25">
      <c r="A80" s="95">
        <f t="shared" si="6"/>
        <v>3</v>
      </c>
      <c r="B80" s="53" t="s">
        <v>80</v>
      </c>
      <c r="C80" s="32">
        <v>0</v>
      </c>
      <c r="D80" s="32">
        <v>1</v>
      </c>
      <c r="E80" s="32">
        <v>1</v>
      </c>
      <c r="F80" s="32">
        <v>1</v>
      </c>
      <c r="G80" s="33">
        <v>0</v>
      </c>
    </row>
    <row r="81" spans="1:16" ht="15.95" customHeight="1" x14ac:dyDescent="0.25">
      <c r="A81" s="95">
        <f t="shared" si="6"/>
        <v>0</v>
      </c>
      <c r="B81" s="53" t="s">
        <v>81</v>
      </c>
      <c r="C81" s="32"/>
      <c r="D81" s="32"/>
      <c r="E81" s="32"/>
      <c r="F81" s="32"/>
      <c r="G81" s="33"/>
    </row>
    <row r="82" spans="1:16" ht="15.95" customHeight="1" thickBot="1" x14ac:dyDescent="0.3">
      <c r="A82" s="95">
        <f>SUM(C82:G82)</f>
        <v>9</v>
      </c>
      <c r="B82" s="54" t="s">
        <v>82</v>
      </c>
      <c r="C82" s="36">
        <f>SUM(C78:C81)</f>
        <v>0</v>
      </c>
      <c r="D82" s="36">
        <f t="shared" ref="D82:G82" si="7">SUM(D78:D81)</f>
        <v>2</v>
      </c>
      <c r="E82" s="36">
        <f t="shared" si="7"/>
        <v>2</v>
      </c>
      <c r="F82" s="36">
        <f t="shared" si="7"/>
        <v>3</v>
      </c>
      <c r="G82" s="37">
        <f t="shared" si="7"/>
        <v>2</v>
      </c>
    </row>
    <row r="83" spans="1:16" s="51" customFormat="1" ht="9.9499999999999993" customHeight="1" thickBot="1" x14ac:dyDescent="0.3">
      <c r="A83" s="55"/>
      <c r="B83" s="56"/>
      <c r="C83" s="50"/>
      <c r="D83" s="50"/>
      <c r="E83" s="50"/>
      <c r="F83" s="50"/>
      <c r="G83" s="50"/>
    </row>
    <row r="84" spans="1:16" ht="15.95" customHeight="1" thickBot="1" x14ac:dyDescent="0.3">
      <c r="A84" s="95">
        <f t="shared" ref="A84" si="8">SUM(C84:G84)</f>
        <v>4</v>
      </c>
      <c r="B84" s="57" t="s">
        <v>77</v>
      </c>
      <c r="C84" s="58">
        <f>COUNTIF(C6:C52,"E")</f>
        <v>2</v>
      </c>
      <c r="D84" s="58">
        <f>COUNTIF(D6:D52,"E")</f>
        <v>0</v>
      </c>
      <c r="E84" s="58">
        <f>COUNTIF(E6:E52,"E")</f>
        <v>2</v>
      </c>
      <c r="F84" s="58">
        <f>COUNTIF(F6:F52,"E")</f>
        <v>0</v>
      </c>
      <c r="G84" s="59">
        <f>COUNTIF(G6:G52,"E")</f>
        <v>0</v>
      </c>
      <c r="P84" s="14" t="s">
        <v>104</v>
      </c>
    </row>
    <row r="85" spans="1:16" ht="9.9499999999999993" customHeight="1" thickBot="1" x14ac:dyDescent="0.3">
      <c r="A85" s="46"/>
    </row>
    <row r="86" spans="1:16" ht="24.95" customHeight="1" thickBot="1" x14ac:dyDescent="0.3">
      <c r="A86" s="95">
        <f>SUM(C86:G86)</f>
        <v>183</v>
      </c>
      <c r="B86" s="76" t="s">
        <v>100</v>
      </c>
      <c r="C86" s="72">
        <f>SUM(C58:C81)</f>
        <v>37</v>
      </c>
      <c r="D86" s="72">
        <f t="shared" ref="D86:G86" si="9">SUM(D58:D81)</f>
        <v>41</v>
      </c>
      <c r="E86" s="72">
        <f t="shared" si="9"/>
        <v>42</v>
      </c>
      <c r="F86" s="72">
        <f t="shared" si="9"/>
        <v>41</v>
      </c>
      <c r="G86" s="90">
        <f t="shared" si="9"/>
        <v>22</v>
      </c>
    </row>
    <row r="87" spans="1:16" ht="20.100000000000001" customHeight="1" thickBot="1" x14ac:dyDescent="0.3">
      <c r="A87" s="66">
        <f t="shared" ref="A87:A88" si="10">SUM(C87:G87)</f>
        <v>176</v>
      </c>
      <c r="B87" s="60" t="s">
        <v>91</v>
      </c>
      <c r="C87" s="68">
        <v>38</v>
      </c>
      <c r="D87" s="69">
        <v>40</v>
      </c>
      <c r="E87" s="69">
        <v>40</v>
      </c>
      <c r="F87" s="69">
        <v>39</v>
      </c>
      <c r="G87" s="91">
        <v>19</v>
      </c>
    </row>
    <row r="88" spans="1:16" ht="20.100000000000001" customHeight="1" thickBot="1" x14ac:dyDescent="0.3">
      <c r="A88" s="95">
        <f t="shared" si="10"/>
        <v>187</v>
      </c>
      <c r="B88" s="61" t="s">
        <v>90</v>
      </c>
      <c r="C88" s="92">
        <v>38</v>
      </c>
      <c r="D88" s="93">
        <v>42</v>
      </c>
      <c r="E88" s="93">
        <v>43</v>
      </c>
      <c r="F88" s="93">
        <v>42</v>
      </c>
      <c r="G88" s="94">
        <v>22</v>
      </c>
      <c r="O88" s="14">
        <v>0</v>
      </c>
    </row>
    <row r="89" spans="1:16" ht="9.9499999999999993" customHeight="1" thickBot="1" x14ac:dyDescent="0.3">
      <c r="A89" s="46"/>
    </row>
    <row r="90" spans="1:16" ht="20.100000000000001" customHeight="1" thickBot="1" x14ac:dyDescent="0.3">
      <c r="A90" s="46"/>
      <c r="C90" s="109" t="s">
        <v>94</v>
      </c>
      <c r="D90" s="110"/>
      <c r="E90" s="111">
        <f ca="1">WEEKNUM(C57,21)+1</f>
        <v>25</v>
      </c>
      <c r="F90" s="112"/>
      <c r="G90" s="113"/>
    </row>
    <row r="91" spans="1:16" ht="20.100000000000001" customHeight="1" thickBot="1" x14ac:dyDescent="0.3">
      <c r="A91" s="95">
        <f>SUM(C91:G91)</f>
        <v>210</v>
      </c>
      <c r="B91" s="62" t="s">
        <v>101</v>
      </c>
      <c r="C91" s="63">
        <v>45</v>
      </c>
      <c r="D91" s="64">
        <v>45</v>
      </c>
      <c r="E91" s="65">
        <v>46</v>
      </c>
      <c r="F91" s="65">
        <v>46</v>
      </c>
      <c r="G91" s="89">
        <v>28</v>
      </c>
    </row>
    <row r="92" spans="1:16" ht="9.9499999999999993" customHeight="1" thickBot="1" x14ac:dyDescent="0.3">
      <c r="A92" s="46"/>
    </row>
    <row r="93" spans="1:16" ht="15.75" thickBot="1" x14ac:dyDescent="0.3">
      <c r="A93" s="46"/>
      <c r="C93" s="109" t="s">
        <v>94</v>
      </c>
      <c r="D93" s="110"/>
      <c r="E93" s="111">
        <f ca="1">WEEKNUM(C57,21)+2</f>
        <v>26</v>
      </c>
      <c r="F93" s="112"/>
      <c r="G93" s="113"/>
    </row>
    <row r="94" spans="1:16" ht="15.75" thickBot="1" x14ac:dyDescent="0.3">
      <c r="A94" s="95">
        <f>SUM(C94:G94)</f>
        <v>0</v>
      </c>
      <c r="B94" s="62" t="s">
        <v>102</v>
      </c>
      <c r="C94" s="63"/>
      <c r="D94" s="64"/>
      <c r="E94" s="65"/>
      <c r="F94" s="65"/>
      <c r="G94" s="89"/>
    </row>
    <row r="96" spans="1:16" x14ac:dyDescent="0.25">
      <c r="A96" s="123"/>
      <c r="B96" s="123"/>
      <c r="C96" s="123"/>
      <c r="D96" s="123"/>
      <c r="E96" s="123"/>
      <c r="F96" s="123"/>
      <c r="G96" s="123"/>
    </row>
  </sheetData>
  <mergeCells count="12">
    <mergeCell ref="A96:G96"/>
    <mergeCell ref="C2:G2"/>
    <mergeCell ref="C3:G3"/>
    <mergeCell ref="A6:A52"/>
    <mergeCell ref="C53:G53"/>
    <mergeCell ref="C54:G54"/>
    <mergeCell ref="C55:G55"/>
    <mergeCell ref="A56:A57"/>
    <mergeCell ref="C90:D90"/>
    <mergeCell ref="E90:G90"/>
    <mergeCell ref="C93:D93"/>
    <mergeCell ref="E93:G93"/>
  </mergeCells>
  <conditionalFormatting sqref="C56:G57 A3 B4:XFD5">
    <cfRule type="expression" dxfId="35" priority="6">
      <formula>(A3&lt;&gt;"")*(WEEKDAY(A3,2)&gt;5)</formula>
    </cfRule>
  </conditionalFormatting>
  <conditionalFormatting sqref="C6:G52">
    <cfRule type="cellIs" dxfId="34" priority="1" operator="equal">
      <formula>"E"</formula>
    </cfRule>
    <cfRule type="cellIs" dxfId="33" priority="2" operator="equal">
      <formula>"A"</formula>
    </cfRule>
    <cfRule type="expression" dxfId="32" priority="5">
      <formula>C6=""</formula>
    </cfRule>
  </conditionalFormatting>
  <conditionalFormatting sqref="C58:G65">
    <cfRule type="expression" dxfId="31" priority="4">
      <formula>C58=""</formula>
    </cfRule>
  </conditionalFormatting>
  <conditionalFormatting sqref="C4:G5 C56:G57">
    <cfRule type="expression" dxfId="30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opLeftCell="A16" zoomScaleNormal="100" workbookViewId="0">
      <selection activeCell="N82" sqref="N82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25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42541</v>
      </c>
      <c r="D4" s="19">
        <f ca="1">D5</f>
        <v>42542</v>
      </c>
      <c r="E4" s="19">
        <f ca="1">E5</f>
        <v>42543</v>
      </c>
      <c r="F4" s="19">
        <f t="shared" ref="F4:G4" ca="1" si="0">F5</f>
        <v>42544</v>
      </c>
      <c r="G4" s="20">
        <f t="shared" ca="1" si="0"/>
        <v>42545</v>
      </c>
    </row>
    <row r="5" spans="1:13" ht="15.75" thickBot="1" x14ac:dyDescent="0.3">
      <c r="A5" s="22"/>
      <c r="B5" s="23" t="s">
        <v>5</v>
      </c>
      <c r="C5" s="24">
        <f ca="1">7*C3+DATE(B2,1,3)-WEEKDAY(DATE(B2,1,3))-5</f>
        <v>42541</v>
      </c>
      <c r="D5" s="25">
        <f ca="1">C5+1</f>
        <v>42542</v>
      </c>
      <c r="E5" s="25">
        <f ca="1">D5+1</f>
        <v>42543</v>
      </c>
      <c r="F5" s="25">
        <f ca="1">E5+1</f>
        <v>42544</v>
      </c>
      <c r="G5" s="26">
        <f ca="1">F5+1</f>
        <v>42545</v>
      </c>
    </row>
    <row r="6" spans="1:13" ht="14.1" customHeight="1" x14ac:dyDescent="0.25">
      <c r="A6" s="121"/>
      <c r="B6" s="83" t="str">
        <f>BDD!A2</f>
        <v>AIT SAID A</v>
      </c>
      <c r="C6" s="28" t="s">
        <v>89</v>
      </c>
      <c r="D6" s="29" t="s">
        <v>89</v>
      </c>
      <c r="E6" s="29" t="s">
        <v>89</v>
      </c>
      <c r="F6" s="29" t="s">
        <v>99</v>
      </c>
      <c r="G6" s="30" t="s">
        <v>85</v>
      </c>
      <c r="I6" s="14" t="str">
        <f>IF(C6="P",INDEX(BDD!$A$2:$B$52,MATCH('25'!$B6,BDD!$A$2:$A$52,0),2),"")</f>
        <v>SANS PORC</v>
      </c>
      <c r="J6" s="14" t="str">
        <f>IF(D6="P",INDEX(BDD!$A$2:$B$52,MATCH('25'!$B6,BDD!$A$2:$A$52,0),2),"")</f>
        <v>SANS PORC</v>
      </c>
      <c r="K6" s="14" t="str">
        <f>IF(E6="P",INDEX(BDD!$A$2:$B$52,MATCH('25'!$B6,BDD!$A$2:$A$52,0),2),"")</f>
        <v>SANS PORC</v>
      </c>
      <c r="L6" s="14" t="str">
        <f>IF(F6="P",INDEX(BDD!$A$2:$B$52,MATCH('25'!$B6,BDD!$A$2:$A$52,0),2),"")</f>
        <v/>
      </c>
      <c r="M6" s="14" t="str">
        <f>IF(G6="P",INDEX(BDD!$A$2:$B$52,MATCH('25'!$B6,BDD!$A$2:$A$52,0),2),"")</f>
        <v/>
      </c>
    </row>
    <row r="7" spans="1:13" ht="14.1" customHeight="1" x14ac:dyDescent="0.25">
      <c r="A7" s="121"/>
      <c r="B7" s="84" t="str">
        <f>BDD!A3</f>
        <v>ALVES F</v>
      </c>
      <c r="C7" s="31" t="s">
        <v>89</v>
      </c>
      <c r="D7" s="32" t="s">
        <v>89</v>
      </c>
      <c r="E7" s="32" t="s">
        <v>98</v>
      </c>
      <c r="F7" s="32" t="s">
        <v>89</v>
      </c>
      <c r="G7" s="33" t="s">
        <v>89</v>
      </c>
      <c r="I7" s="14" t="str">
        <f>IF(C7="P",INDEX(BDD!$A$2:$B$52,MATCH('25'!$B7,BDD!$A$2:$A$52,0),2),"")</f>
        <v>NORMAL</v>
      </c>
      <c r="J7" s="14" t="str">
        <f>IF(D7="P",INDEX(BDD!$A$2:$B$52,MATCH('25'!$B7,BDD!$A$2:$A$52,0),2),"")</f>
        <v>NORMAL</v>
      </c>
      <c r="K7" s="14" t="str">
        <f>IF(E7="P",INDEX(BDD!$A$2:$B$52,MATCH('25'!$B7,BDD!$A$2:$A$52,0),2),"")</f>
        <v>NORMAL</v>
      </c>
      <c r="L7" s="14" t="str">
        <f>IF(F7="P",INDEX(BDD!$A$2:$B$52,MATCH('25'!$B7,BDD!$A$2:$A$52,0),2),"")</f>
        <v>NORMAL</v>
      </c>
      <c r="M7" s="14" t="str">
        <f>IF(G7="P",INDEX(BDD!$A$2:$B$52,MATCH('25'!$B7,BDD!$A$2:$A$52,0),2),"")</f>
        <v>NORMAL</v>
      </c>
    </row>
    <row r="8" spans="1:13" ht="14.1" customHeight="1" x14ac:dyDescent="0.25">
      <c r="A8" s="121"/>
      <c r="B8" s="83" t="str">
        <f>BDD!A4</f>
        <v>AUBASPEYRAS Y</v>
      </c>
      <c r="C8" s="31" t="s">
        <v>89</v>
      </c>
      <c r="D8" s="32" t="s">
        <v>89</v>
      </c>
      <c r="E8" s="32" t="s">
        <v>89</v>
      </c>
      <c r="F8" s="32" t="s">
        <v>89</v>
      </c>
      <c r="G8" s="33" t="s">
        <v>85</v>
      </c>
      <c r="I8" s="14" t="str">
        <f>IF(C8="P",INDEX(BDD!$A$2:$B$52,MATCH('25'!$B8,BDD!$A$2:$A$52,0),2),"")</f>
        <v>NORMAL</v>
      </c>
      <c r="J8" s="14" t="str">
        <f>IF(D8="P",INDEX(BDD!$A$2:$B$52,MATCH('25'!$B8,BDD!$A$2:$A$52,0),2),"")</f>
        <v>NORMAL</v>
      </c>
      <c r="K8" s="14" t="str">
        <f>IF(E8="P",INDEX(BDD!$A$2:$B$52,MATCH('25'!$B8,BDD!$A$2:$A$52,0),2),"")</f>
        <v>NORMAL</v>
      </c>
      <c r="L8" s="14" t="str">
        <f>IF(F8="P",INDEX(BDD!$A$2:$B$52,MATCH('25'!$B8,BDD!$A$2:$A$52,0),2),"")</f>
        <v>NORMAL</v>
      </c>
      <c r="M8" s="14" t="str">
        <f>IF(G8="P",INDEX(BDD!$A$2:$B$52,MATCH('25'!$B8,BDD!$A$2:$A$52,0),2),"")</f>
        <v/>
      </c>
    </row>
    <row r="9" spans="1:13" ht="14.1" customHeight="1" x14ac:dyDescent="0.25">
      <c r="A9" s="121"/>
      <c r="B9" s="84" t="str">
        <f>BDD!A5</f>
        <v>AUDY M</v>
      </c>
      <c r="C9" s="31" t="s">
        <v>85</v>
      </c>
      <c r="D9" s="32" t="s">
        <v>85</v>
      </c>
      <c r="E9" s="32" t="s">
        <v>85</v>
      </c>
      <c r="F9" s="32" t="s">
        <v>85</v>
      </c>
      <c r="G9" s="33" t="s">
        <v>85</v>
      </c>
      <c r="I9" s="14" t="str">
        <f>IF(C9="P",INDEX(BDD!$A$2:$B$52,MATCH('25'!$B9,BDD!$A$2:$A$52,0),2),"")</f>
        <v/>
      </c>
      <c r="J9" s="14" t="str">
        <f>IF(D9="P",INDEX(BDD!$A$2:$B$52,MATCH('25'!$B9,BDD!$A$2:$A$52,0),2),"")</f>
        <v/>
      </c>
      <c r="K9" s="14" t="str">
        <f>IF(E9="P",INDEX(BDD!$A$2:$B$52,MATCH('25'!$B9,BDD!$A$2:$A$52,0),2),"")</f>
        <v/>
      </c>
      <c r="L9" s="14" t="str">
        <f>IF(F9="P",INDEX(BDD!$A$2:$B$52,MATCH('25'!$B9,BDD!$A$2:$A$52,0),2),"")</f>
        <v/>
      </c>
      <c r="M9" s="14" t="str">
        <f>IF(G9="P",INDEX(BDD!$A$2:$B$52,MATCH('25'!$B9,BDD!$A$2:$A$52,0),2),"")</f>
        <v/>
      </c>
    </row>
    <row r="10" spans="1:13" ht="14.1" customHeight="1" x14ac:dyDescent="0.25">
      <c r="A10" s="121"/>
      <c r="B10" s="83" t="str">
        <f>BDD!A6</f>
        <v>BRAUD J</v>
      </c>
      <c r="C10" s="78" t="s">
        <v>98</v>
      </c>
      <c r="D10" s="32" t="s">
        <v>98</v>
      </c>
      <c r="E10" s="32" t="s">
        <v>89</v>
      </c>
      <c r="F10" s="32" t="s">
        <v>99</v>
      </c>
      <c r="G10" s="79" t="s">
        <v>85</v>
      </c>
      <c r="I10" s="14" t="str">
        <f>IF(C10="P",INDEX(BDD!$A$2:$B$52,MATCH('25'!$B10,BDD!$A$2:$A$52,0),2),"")</f>
        <v>NORMAL</v>
      </c>
      <c r="J10" s="14" t="str">
        <f>IF(D10="P",INDEX(BDD!$A$2:$B$52,MATCH('25'!$B10,BDD!$A$2:$A$52,0),2),"")</f>
        <v>NORMAL</v>
      </c>
      <c r="K10" s="14" t="str">
        <f>IF(E10="P",INDEX(BDD!$A$2:$B$52,MATCH('25'!$B10,BDD!$A$2:$A$52,0),2),"")</f>
        <v>NORMAL</v>
      </c>
      <c r="L10" s="14" t="str">
        <f>IF(F10="P",INDEX(BDD!$A$2:$B$52,MATCH('25'!$B10,BDD!$A$2:$A$52,0),2),"")</f>
        <v/>
      </c>
      <c r="M10" s="14" t="str">
        <f>IF(G10="P",INDEX(BDD!$A$2:$B$52,MATCH('25'!$B10,BDD!$A$2:$A$52,0),2),"")</f>
        <v/>
      </c>
    </row>
    <row r="11" spans="1:13" ht="14.1" customHeight="1" x14ac:dyDescent="0.25">
      <c r="A11" s="121"/>
      <c r="B11" s="84" t="str">
        <f>BDD!A7</f>
        <v>BAZETOUX V</v>
      </c>
      <c r="C11" s="78" t="s">
        <v>89</v>
      </c>
      <c r="D11" s="32" t="s">
        <v>89</v>
      </c>
      <c r="E11" s="32" t="s">
        <v>89</v>
      </c>
      <c r="F11" s="32" t="s">
        <v>99</v>
      </c>
      <c r="G11" s="79" t="s">
        <v>89</v>
      </c>
      <c r="I11" s="14" t="str">
        <f>IF(C11="P",INDEX(BDD!$A$2:$B$52,MATCH('25'!$B11,BDD!$A$2:$A$52,0),2),"")</f>
        <v>NORMAL</v>
      </c>
      <c r="J11" s="14" t="str">
        <f>IF(D11="P",INDEX(BDD!$A$2:$B$52,MATCH('25'!$B11,BDD!$A$2:$A$52,0),2),"")</f>
        <v>NORMAL</v>
      </c>
      <c r="K11" s="14" t="str">
        <f>IF(E11="P",INDEX(BDD!$A$2:$B$52,MATCH('25'!$B11,BDD!$A$2:$A$52,0),2),"")</f>
        <v>NORMAL</v>
      </c>
      <c r="L11" s="14" t="str">
        <f>IF(F11="P",INDEX(BDD!$A$2:$B$52,MATCH('25'!$B11,BDD!$A$2:$A$52,0),2),"")</f>
        <v/>
      </c>
      <c r="M11" s="14" t="str">
        <f>IF(G11="P",INDEX(BDD!$A$2:$B$52,MATCH('25'!$B11,BDD!$A$2:$A$52,0),2),"")</f>
        <v>NORMAL</v>
      </c>
    </row>
    <row r="12" spans="1:13" ht="14.1" customHeight="1" x14ac:dyDescent="0.25">
      <c r="A12" s="121"/>
      <c r="B12" s="83" t="str">
        <f>BDD!A8</f>
        <v>BOKALO E</v>
      </c>
      <c r="C12" s="78" t="s">
        <v>85</v>
      </c>
      <c r="D12" s="32" t="s">
        <v>85</v>
      </c>
      <c r="E12" s="32" t="s">
        <v>85</v>
      </c>
      <c r="F12" s="32" t="s">
        <v>85</v>
      </c>
      <c r="G12" s="80" t="s">
        <v>85</v>
      </c>
      <c r="I12" s="14" t="str">
        <f>IF(C12="P",INDEX(BDD!$A$2:$B$52,MATCH('25'!$B12,BDD!$A$2:$A$52,0),2),"")</f>
        <v/>
      </c>
      <c r="J12" s="14" t="str">
        <f>IF(D12="P",INDEX(BDD!$A$2:$B$52,MATCH('25'!$B12,BDD!$A$2:$A$52,0),2),"")</f>
        <v/>
      </c>
      <c r="K12" s="14" t="str">
        <f>IF(E12="P",INDEX(BDD!$A$2:$B$52,MATCH('25'!$B12,BDD!$A$2:$A$52,0),2),"")</f>
        <v/>
      </c>
      <c r="L12" s="14" t="str">
        <f>IF(F12="P",INDEX(BDD!$A$2:$B$52,MATCH('25'!$B12,BDD!$A$2:$A$52,0),2),"")</f>
        <v/>
      </c>
      <c r="M12" s="14" t="str">
        <f>IF(G12="P",INDEX(BDD!$A$2:$B$52,MATCH('25'!$B12,BDD!$A$2:$A$52,0),2),"")</f>
        <v/>
      </c>
    </row>
    <row r="13" spans="1:13" ht="14.1" customHeight="1" x14ac:dyDescent="0.25">
      <c r="A13" s="121"/>
      <c r="B13" s="84" t="str">
        <f>BDD!A9</f>
        <v>BRIOUAL Z</v>
      </c>
      <c r="C13" s="78" t="s">
        <v>89</v>
      </c>
      <c r="D13" s="32" t="s">
        <v>89</v>
      </c>
      <c r="E13" s="32" t="s">
        <v>89</v>
      </c>
      <c r="F13" s="32" t="s">
        <v>89</v>
      </c>
      <c r="G13" s="80" t="s">
        <v>89</v>
      </c>
      <c r="I13" s="14" t="str">
        <f>IF(C13="P",INDEX(BDD!$A$2:$B$52,MATCH('25'!$B13,BDD!$A$2:$A$52,0),2),"")</f>
        <v>HYPOCHOLESTEROMIANT SANS PORC</v>
      </c>
      <c r="J13" s="14" t="str">
        <f>IF(D13="P",INDEX(BDD!$A$2:$B$52,MATCH('25'!$B13,BDD!$A$2:$A$52,0),2),"")</f>
        <v>HYPOCHOLESTEROMIANT SANS PORC</v>
      </c>
      <c r="K13" s="14" t="str">
        <f>IF(E13="P",INDEX(BDD!$A$2:$B$52,MATCH('25'!$B13,BDD!$A$2:$A$52,0),2),"")</f>
        <v>HYPOCHOLESTEROMIANT SANS PORC</v>
      </c>
      <c r="L13" s="14" t="str">
        <f>IF(F13="P",INDEX(BDD!$A$2:$B$52,MATCH('25'!$B13,BDD!$A$2:$A$52,0),2),"")</f>
        <v>HYPOCHOLESTEROMIANT SANS PORC</v>
      </c>
      <c r="M13" s="14" t="str">
        <f>IF(G13="P",INDEX(BDD!$A$2:$B$52,MATCH('25'!$B13,BDD!$A$2:$A$52,0),2),"")</f>
        <v>HYPOCHOLESTEROMIANT SANS PORC</v>
      </c>
    </row>
    <row r="14" spans="1:13" ht="14.1" customHeight="1" x14ac:dyDescent="0.25">
      <c r="A14" s="121"/>
      <c r="B14" s="84" t="str">
        <f>BDD!A10</f>
        <v>CERISUELA S</v>
      </c>
      <c r="C14" s="78" t="s">
        <v>89</v>
      </c>
      <c r="D14" s="32" t="s">
        <v>89</v>
      </c>
      <c r="E14" s="32" t="s">
        <v>89</v>
      </c>
      <c r="F14" s="32" t="s">
        <v>89</v>
      </c>
      <c r="G14" s="79" t="s">
        <v>89</v>
      </c>
      <c r="I14" s="14" t="str">
        <f>IF(C14="P",INDEX(BDD!$A$2:$B$52,MATCH('25'!$B14,BDD!$A$2:$A$52,0),2),"")</f>
        <v>HYPOCALORIQUE</v>
      </c>
      <c r="J14" s="14" t="str">
        <f>IF(D14="P",INDEX(BDD!$A$2:$B$52,MATCH('25'!$B14,BDD!$A$2:$A$52,0),2),"")</f>
        <v>HYPOCALORIQUE</v>
      </c>
      <c r="K14" s="14" t="str">
        <f>IF(E14="P",INDEX(BDD!$A$2:$B$52,MATCH('25'!$B14,BDD!$A$2:$A$52,0),2),"")</f>
        <v>HYPOCALORIQUE</v>
      </c>
      <c r="L14" s="14" t="str">
        <f>IF(F14="P",INDEX(BDD!$A$2:$B$52,MATCH('25'!$B14,BDD!$A$2:$A$52,0),2),"")</f>
        <v>HYPOCALORIQUE</v>
      </c>
      <c r="M14" s="14" t="str">
        <f>IF(G14="P",INDEX(BDD!$A$2:$B$52,MATCH('25'!$B14,BDD!$A$2:$A$52,0),2),"")</f>
        <v>HYPOCALORIQUE</v>
      </c>
    </row>
    <row r="15" spans="1:13" ht="14.1" customHeight="1" x14ac:dyDescent="0.25">
      <c r="A15" s="121"/>
      <c r="B15" s="83" t="str">
        <f>BDD!A11</f>
        <v>CHANUT B</v>
      </c>
      <c r="C15" s="78" t="s">
        <v>89</v>
      </c>
      <c r="D15" s="32" t="s">
        <v>89</v>
      </c>
      <c r="E15" s="32" t="s">
        <v>89</v>
      </c>
      <c r="F15" s="32" t="s">
        <v>89</v>
      </c>
      <c r="G15" s="79" t="s">
        <v>85</v>
      </c>
      <c r="I15" s="14" t="str">
        <f>IF(C15="P",INDEX(BDD!$A$2:$B$52,MATCH('25'!$B15,BDD!$A$2:$A$52,0),2),"")</f>
        <v>HYPOCHOLESTEROMIANT</v>
      </c>
      <c r="J15" s="14" t="str">
        <f>IF(D15="P",INDEX(BDD!$A$2:$B$52,MATCH('25'!$B15,BDD!$A$2:$A$52,0),2),"")</f>
        <v>HYPOCHOLESTEROMIANT</v>
      </c>
      <c r="K15" s="14" t="str">
        <f>IF(E15="P",INDEX(BDD!$A$2:$B$52,MATCH('25'!$B15,BDD!$A$2:$A$52,0),2),"")</f>
        <v>HYPOCHOLESTEROMIANT</v>
      </c>
      <c r="L15" s="14" t="str">
        <f>IF(F15="P",INDEX(BDD!$A$2:$B$52,MATCH('25'!$B15,BDD!$A$2:$A$52,0),2),"")</f>
        <v>HYPOCHOLESTEROMIANT</v>
      </c>
      <c r="M15" s="14" t="str">
        <f>IF(G15="P",INDEX(BDD!$A$2:$B$52,MATCH('25'!$B15,BDD!$A$2:$A$52,0),2),"")</f>
        <v/>
      </c>
    </row>
    <row r="16" spans="1:13" ht="14.1" customHeight="1" x14ac:dyDescent="0.25">
      <c r="A16" s="121"/>
      <c r="B16" s="84" t="str">
        <f>BDD!A12</f>
        <v>CHATTI A</v>
      </c>
      <c r="C16" s="78" t="s">
        <v>89</v>
      </c>
      <c r="D16" s="32" t="s">
        <v>89</v>
      </c>
      <c r="E16" s="32" t="s">
        <v>89</v>
      </c>
      <c r="F16" s="32" t="s">
        <v>89</v>
      </c>
      <c r="G16" s="79" t="s">
        <v>89</v>
      </c>
      <c r="I16" s="14" t="str">
        <f>IF(C16="P",INDEX(BDD!$A$2:$B$52,MATCH('25'!$B16,BDD!$A$2:$A$52,0),2),"")</f>
        <v>SANS PORC</v>
      </c>
      <c r="J16" s="14" t="str">
        <f>IF(D16="P",INDEX(BDD!$A$2:$B$52,MATCH('25'!$B16,BDD!$A$2:$A$52,0),2),"")</f>
        <v>SANS PORC</v>
      </c>
      <c r="K16" s="14" t="str">
        <f>IF(E16="P",INDEX(BDD!$A$2:$B$52,MATCH('25'!$B16,BDD!$A$2:$A$52,0),2),"")</f>
        <v>SANS PORC</v>
      </c>
      <c r="L16" s="14" t="str">
        <f>IF(F16="P",INDEX(BDD!$A$2:$B$52,MATCH('25'!$B16,BDD!$A$2:$A$52,0),2),"")</f>
        <v>SANS PORC</v>
      </c>
      <c r="M16" s="14" t="str">
        <f>IF(G16="P",INDEX(BDD!$A$2:$B$52,MATCH('25'!$B16,BDD!$A$2:$A$52,0),2),"")</f>
        <v>SANS PORC</v>
      </c>
    </row>
    <row r="17" spans="1:13" ht="14.1" customHeight="1" x14ac:dyDescent="0.25">
      <c r="A17" s="121"/>
      <c r="B17" s="83" t="str">
        <f>BDD!A13</f>
        <v>DELZOR N</v>
      </c>
      <c r="C17" s="31" t="s">
        <v>89</v>
      </c>
      <c r="D17" s="32" t="s">
        <v>89</v>
      </c>
      <c r="E17" s="32" t="s">
        <v>89</v>
      </c>
      <c r="F17" s="32" t="s">
        <v>89</v>
      </c>
      <c r="G17" s="32" t="s">
        <v>85</v>
      </c>
      <c r="I17" s="14" t="str">
        <f>IF(C17="P",INDEX(BDD!$A$2:$B$52,MATCH('25'!$B17,BDD!$A$2:$A$52,0),2),"")</f>
        <v>HYPO URICEMIANT</v>
      </c>
      <c r="J17" s="14" t="str">
        <f>IF(D17="P",INDEX(BDD!$A$2:$B$52,MATCH('25'!$B17,BDD!$A$2:$A$52,0),2),"")</f>
        <v>HYPO URICEMIANT</v>
      </c>
      <c r="K17" s="14" t="str">
        <f>IF(E17="P",INDEX(BDD!$A$2:$B$52,MATCH('25'!$B17,BDD!$A$2:$A$52,0),2),"")</f>
        <v>HYPO URICEMIANT</v>
      </c>
      <c r="L17" s="14" t="str">
        <f>IF(F17="P",INDEX(BDD!$A$2:$B$52,MATCH('25'!$B17,BDD!$A$2:$A$52,0),2),"")</f>
        <v>HYPO URICEMIANT</v>
      </c>
      <c r="M17" s="14" t="str">
        <f>IF(G17="P",INDEX(BDD!$A$2:$B$52,MATCH('25'!$B17,BDD!$A$2:$A$52,0),2),"")</f>
        <v/>
      </c>
    </row>
    <row r="18" spans="1:13" ht="14.1" customHeight="1" x14ac:dyDescent="0.25">
      <c r="A18" s="121"/>
      <c r="B18" s="83" t="str">
        <f>BDD!A14</f>
        <v xml:space="preserve">DEMICHEL A </v>
      </c>
      <c r="C18" s="31" t="s">
        <v>89</v>
      </c>
      <c r="D18" s="32" t="s">
        <v>89</v>
      </c>
      <c r="E18" s="32" t="s">
        <v>89</v>
      </c>
      <c r="F18" s="32" t="s">
        <v>89</v>
      </c>
      <c r="G18" s="33" t="s">
        <v>85</v>
      </c>
      <c r="I18" s="14" t="str">
        <f>IF(C18="P",INDEX(BDD!$A$2:$B$52,MATCH('25'!$B18,BDD!$A$2:$A$52,0),2),"")</f>
        <v>NORMAL</v>
      </c>
      <c r="J18" s="14" t="str">
        <f>IF(D18="P",INDEX(BDD!$A$2:$B$52,MATCH('25'!$B18,BDD!$A$2:$A$52,0),2),"")</f>
        <v>NORMAL</v>
      </c>
      <c r="K18" s="14" t="str">
        <f>IF(E18="P",INDEX(BDD!$A$2:$B$52,MATCH('25'!$B18,BDD!$A$2:$A$52,0),2),"")</f>
        <v>NORMAL</v>
      </c>
      <c r="L18" s="14" t="str">
        <f>IF(F18="P",INDEX(BDD!$A$2:$B$52,MATCH('25'!$B18,BDD!$A$2:$A$52,0),2),"")</f>
        <v>NORMAL</v>
      </c>
      <c r="M18" s="14" t="str">
        <f>IF(G18="P",INDEX(BDD!$A$2:$B$52,MATCH('25'!$B18,BDD!$A$2:$A$52,0),2),"")</f>
        <v/>
      </c>
    </row>
    <row r="19" spans="1:13" ht="14.1" customHeight="1" x14ac:dyDescent="0.25">
      <c r="A19" s="121"/>
      <c r="B19" s="83" t="str">
        <f>BDD!A15</f>
        <v>DENIS P</v>
      </c>
      <c r="C19" s="31" t="s">
        <v>89</v>
      </c>
      <c r="D19" s="32" t="s">
        <v>89</v>
      </c>
      <c r="E19" s="32" t="s">
        <v>89</v>
      </c>
      <c r="F19" s="32" t="s">
        <v>89</v>
      </c>
      <c r="G19" s="33" t="s">
        <v>85</v>
      </c>
      <c r="I19" s="14" t="str">
        <f>IF(C19="P",INDEX(BDD!$A$2:$B$52,MATCH('25'!$B19,BDD!$A$2:$A$52,0),2),"")</f>
        <v>NORMAL</v>
      </c>
      <c r="J19" s="14" t="str">
        <f>IF(D19="P",INDEX(BDD!$A$2:$B$52,MATCH('25'!$B19,BDD!$A$2:$A$52,0),2),"")</f>
        <v>NORMAL</v>
      </c>
      <c r="K19" s="14" t="str">
        <f>IF(E19="P",INDEX(BDD!$A$2:$B$52,MATCH('25'!$B19,BDD!$A$2:$A$52,0),2),"")</f>
        <v>NORMAL</v>
      </c>
      <c r="L19" s="14" t="str">
        <f>IF(F19="P",INDEX(BDD!$A$2:$B$52,MATCH('25'!$B19,BDD!$A$2:$A$52,0),2),"")</f>
        <v>NORMAL</v>
      </c>
      <c r="M19" s="14" t="str">
        <f>IF(G19="P",INDEX(BDD!$A$2:$B$52,MATCH('25'!$B19,BDD!$A$2:$A$52,0),2),"")</f>
        <v/>
      </c>
    </row>
    <row r="20" spans="1:13" ht="14.1" customHeight="1" x14ac:dyDescent="0.25">
      <c r="A20" s="121"/>
      <c r="B20" s="83" t="e">
        <f>BDD!#REF!</f>
        <v>#REF!</v>
      </c>
      <c r="C20" s="31" t="s">
        <v>89</v>
      </c>
      <c r="D20" s="32" t="s">
        <v>89</v>
      </c>
      <c r="E20" s="32" t="s">
        <v>89</v>
      </c>
      <c r="F20" s="32" t="s">
        <v>89</v>
      </c>
      <c r="G20" s="33" t="s">
        <v>89</v>
      </c>
      <c r="I20" s="14" t="e">
        <f>IF(C20="P",INDEX(BDD!$A$2:$B$52,MATCH('25'!$B20,BDD!$A$2:$A$52,0),2),"")</f>
        <v>#REF!</v>
      </c>
      <c r="J20" s="14" t="e">
        <f>IF(D20="P",INDEX(BDD!$A$2:$B$52,MATCH('25'!$B20,BDD!$A$2:$A$52,0),2),"")</f>
        <v>#REF!</v>
      </c>
      <c r="K20" s="14" t="e">
        <f>IF(E20="P",INDEX(BDD!$A$2:$B$52,MATCH('25'!$B20,BDD!$A$2:$A$52,0),2),"")</f>
        <v>#REF!</v>
      </c>
      <c r="L20" s="14" t="e">
        <f>IF(F20="P",INDEX(BDD!$A$2:$B$52,MATCH('25'!$B20,BDD!$A$2:$A$52,0),2),"")</f>
        <v>#REF!</v>
      </c>
      <c r="M20" s="14" t="e">
        <f>IF(G20="P",INDEX(BDD!$A$2:$B$52,MATCH('25'!$B20,BDD!$A$2:$A$52,0),2),"")</f>
        <v>#REF!</v>
      </c>
    </row>
    <row r="21" spans="1:13" ht="14.1" customHeight="1" x14ac:dyDescent="0.25">
      <c r="A21" s="121"/>
      <c r="B21" s="84" t="str">
        <f>BDD!A16</f>
        <v>GAUTHIER JF</v>
      </c>
      <c r="C21" s="31" t="s">
        <v>89</v>
      </c>
      <c r="D21" s="32" t="s">
        <v>89</v>
      </c>
      <c r="E21" s="32" t="s">
        <v>89</v>
      </c>
      <c r="F21" s="32" t="s">
        <v>89</v>
      </c>
      <c r="G21" s="32" t="s">
        <v>85</v>
      </c>
      <c r="I21" s="14" t="str">
        <f>IF(C21="P",INDEX(BDD!$A$2:$B$52,MATCH('25'!$B21,BDD!$A$2:$A$52,0),2),"")</f>
        <v>NORMAL</v>
      </c>
      <c r="J21" s="14" t="str">
        <f>IF(D21="P",INDEX(BDD!$A$2:$B$52,MATCH('25'!$B21,BDD!$A$2:$A$52,0),2),"")</f>
        <v>NORMAL</v>
      </c>
      <c r="K21" s="14" t="str">
        <f>IF(E21="P",INDEX(BDD!$A$2:$B$52,MATCH('25'!$B21,BDD!$A$2:$A$52,0),2),"")</f>
        <v>NORMAL</v>
      </c>
      <c r="L21" s="14" t="str">
        <f>IF(F21="P",INDEX(BDD!$A$2:$B$52,MATCH('25'!$B21,BDD!$A$2:$A$52,0),2),"")</f>
        <v>NORMAL</v>
      </c>
      <c r="M21" s="14" t="str">
        <f>IF(G21="P",INDEX(BDD!$A$2:$B$52,MATCH('25'!$B21,BDD!$A$2:$A$52,0),2),"")</f>
        <v/>
      </c>
    </row>
    <row r="22" spans="1:13" ht="14.1" customHeight="1" x14ac:dyDescent="0.25">
      <c r="A22" s="121"/>
      <c r="B22" s="84" t="str">
        <f>BDD!A17</f>
        <v>GAUTIER Y</v>
      </c>
      <c r="C22" s="31" t="s">
        <v>89</v>
      </c>
      <c r="D22" s="32" t="s">
        <v>89</v>
      </c>
      <c r="E22" s="32" t="s">
        <v>89</v>
      </c>
      <c r="F22" s="32" t="s">
        <v>89</v>
      </c>
      <c r="G22" s="33" t="s">
        <v>89</v>
      </c>
      <c r="I22" s="14" t="str">
        <f>IF(C22="P",INDEX(BDD!$A$2:$B$52,MATCH('25'!$B22,BDD!$A$2:$A$52,0),2),"")</f>
        <v>NORMAL</v>
      </c>
      <c r="J22" s="14" t="str">
        <f>IF(D22="P",INDEX(BDD!$A$2:$B$52,MATCH('25'!$B22,BDD!$A$2:$A$52,0),2),"")</f>
        <v>NORMAL</v>
      </c>
      <c r="K22" s="14" t="str">
        <f>IF(E22="P",INDEX(BDD!$A$2:$B$52,MATCH('25'!$B22,BDD!$A$2:$A$52,0),2),"")</f>
        <v>NORMAL</v>
      </c>
      <c r="L22" s="14" t="str">
        <f>IF(F22="P",INDEX(BDD!$A$2:$B$52,MATCH('25'!$B22,BDD!$A$2:$A$52,0),2),"")</f>
        <v>NORMAL</v>
      </c>
      <c r="M22" s="14" t="str">
        <f>IF(G22="P",INDEX(BDD!$A$2:$B$52,MATCH('25'!$B22,BDD!$A$2:$A$52,0),2),"")</f>
        <v>NORMAL</v>
      </c>
    </row>
    <row r="23" spans="1:13" ht="14.1" customHeight="1" x14ac:dyDescent="0.25">
      <c r="A23" s="121"/>
      <c r="B23" s="83" t="str">
        <f>BDD!A18</f>
        <v>GOURDON F</v>
      </c>
      <c r="C23" s="31" t="s">
        <v>89</v>
      </c>
      <c r="D23" s="32" t="s">
        <v>89</v>
      </c>
      <c r="E23" s="32" t="s">
        <v>89</v>
      </c>
      <c r="F23" s="32" t="s">
        <v>89</v>
      </c>
      <c r="G23" s="33" t="s">
        <v>89</v>
      </c>
      <c r="I23" s="14" t="str">
        <f>IF(C23="P",INDEX(BDD!$A$2:$B$52,MATCH('25'!$B23,BDD!$A$2:$A$52,0),2),"")</f>
        <v>NORMAL</v>
      </c>
      <c r="J23" s="14" t="str">
        <f>IF(D23="P",INDEX(BDD!$A$2:$B$52,MATCH('25'!$B23,BDD!$A$2:$A$52,0),2),"")</f>
        <v>NORMAL</v>
      </c>
      <c r="K23" s="14" t="str">
        <f>IF(E23="P",INDEX(BDD!$A$2:$B$52,MATCH('25'!$B23,BDD!$A$2:$A$52,0),2),"")</f>
        <v>NORMAL</v>
      </c>
      <c r="L23" s="14" t="str">
        <f>IF(F23="P",INDEX(BDD!$A$2:$B$52,MATCH('25'!$B23,BDD!$A$2:$A$52,0),2),"")</f>
        <v>NORMAL</v>
      </c>
      <c r="M23" s="14" t="str">
        <f>IF(G23="P",INDEX(BDD!$A$2:$B$52,MATCH('25'!$B23,BDD!$A$2:$A$52,0),2),"")</f>
        <v>NORMAL</v>
      </c>
    </row>
    <row r="24" spans="1:13" ht="14.1" customHeight="1" x14ac:dyDescent="0.25">
      <c r="A24" s="121"/>
      <c r="B24" s="83" t="str">
        <f>BDD!A19</f>
        <v>GORDOGA K</v>
      </c>
      <c r="C24" s="31" t="s">
        <v>85</v>
      </c>
      <c r="D24" s="31" t="s">
        <v>85</v>
      </c>
      <c r="E24" s="31" t="s">
        <v>85</v>
      </c>
      <c r="F24" s="31" t="s">
        <v>85</v>
      </c>
      <c r="G24" s="31" t="s">
        <v>89</v>
      </c>
      <c r="I24" s="14" t="str">
        <f>IF(C24="P",INDEX(BDD!$A$2:$B$52,MATCH('25'!$B24,BDD!$A$2:$A$52,0),2),"")</f>
        <v/>
      </c>
      <c r="J24" s="14" t="str">
        <f>IF(D24="P",INDEX(BDD!$A$2:$B$52,MATCH('25'!$B24,BDD!$A$2:$A$52,0),2),"")</f>
        <v/>
      </c>
      <c r="K24" s="14" t="str">
        <f>IF(E24="P",INDEX(BDD!$A$2:$B$52,MATCH('25'!$B24,BDD!$A$2:$A$52,0),2),"")</f>
        <v/>
      </c>
      <c r="L24" s="14" t="str">
        <f>IF(F24="P",INDEX(BDD!$A$2:$B$52,MATCH('25'!$B24,BDD!$A$2:$A$52,0),2),"")</f>
        <v/>
      </c>
      <c r="M24" s="14" t="str">
        <f>IF(G24="P",INDEX(BDD!$A$2:$B$52,MATCH('25'!$B24,BDD!$A$2:$A$52,0),2),"")</f>
        <v>SANS PORC</v>
      </c>
    </row>
    <row r="25" spans="1:13" ht="14.1" customHeight="1" x14ac:dyDescent="0.25">
      <c r="A25" s="121"/>
      <c r="B25" s="84" t="str">
        <f>BDD!A20</f>
        <v>GRAVIERE JP</v>
      </c>
      <c r="C25" s="31" t="s">
        <v>89</v>
      </c>
      <c r="D25" s="32" t="s">
        <v>89</v>
      </c>
      <c r="E25" s="32" t="s">
        <v>89</v>
      </c>
      <c r="F25" s="32" t="s">
        <v>89</v>
      </c>
      <c r="G25" s="33" t="s">
        <v>89</v>
      </c>
      <c r="I25" s="14" t="str">
        <f>IF(C25="P",INDEX(BDD!$A$2:$B$52,MATCH('25'!$B25,BDD!$A$2:$A$52,0),2),"")</f>
        <v>NORMAL</v>
      </c>
      <c r="J25" s="14" t="str">
        <f>IF(D25="P",INDEX(BDD!$A$2:$B$52,MATCH('25'!$B25,BDD!$A$2:$A$52,0),2),"")</f>
        <v>NORMAL</v>
      </c>
      <c r="K25" s="14" t="str">
        <f>IF(E25="P",INDEX(BDD!$A$2:$B$52,MATCH('25'!$B25,BDD!$A$2:$A$52,0),2),"")</f>
        <v>NORMAL</v>
      </c>
      <c r="L25" s="14" t="str">
        <f>IF(F25="P",INDEX(BDD!$A$2:$B$52,MATCH('25'!$B25,BDD!$A$2:$A$52,0),2),"")</f>
        <v>NORMAL</v>
      </c>
      <c r="M25" s="14" t="str">
        <f>IF(G25="P",INDEX(BDD!$A$2:$B$52,MATCH('25'!$B25,BDD!$A$2:$A$52,0),2),"")</f>
        <v>NORMAL</v>
      </c>
    </row>
    <row r="26" spans="1:13" ht="14.1" customHeight="1" x14ac:dyDescent="0.25">
      <c r="A26" s="121"/>
      <c r="B26" s="84" t="str">
        <f>BDD!A21</f>
        <v>JULLIOT Y</v>
      </c>
      <c r="C26" s="31" t="s">
        <v>89</v>
      </c>
      <c r="D26" s="32" t="s">
        <v>89</v>
      </c>
      <c r="E26" s="32" t="s">
        <v>89</v>
      </c>
      <c r="F26" s="32" t="s">
        <v>89</v>
      </c>
      <c r="G26" s="33" t="s">
        <v>89</v>
      </c>
      <c r="I26" s="14" t="str">
        <f>IF(C26="P",INDEX(BDD!$A$2:$B$52,MATCH('25'!$B26,BDD!$A$2:$A$52,0),2),"")</f>
        <v>NORMAL</v>
      </c>
      <c r="J26" s="14" t="str">
        <f>IF(D26="P",INDEX(BDD!$A$2:$B$52,MATCH('25'!$B26,BDD!$A$2:$A$52,0),2),"")</f>
        <v>NORMAL</v>
      </c>
      <c r="K26" s="14" t="str">
        <f>IF(E26="P",INDEX(BDD!$A$2:$B$52,MATCH('25'!$B26,BDD!$A$2:$A$52,0),2),"")</f>
        <v>NORMAL</v>
      </c>
      <c r="L26" s="14" t="str">
        <f>IF(F26="P",INDEX(BDD!$A$2:$B$52,MATCH('25'!$B26,BDD!$A$2:$A$52,0),2),"")</f>
        <v>NORMAL</v>
      </c>
      <c r="M26" s="14" t="str">
        <f>IF(G26="P",INDEX(BDD!$A$2:$B$52,MATCH('25'!$B26,BDD!$A$2:$A$52,0),2),"")</f>
        <v>NORMAL</v>
      </c>
    </row>
    <row r="27" spans="1:13" ht="14.1" customHeight="1" x14ac:dyDescent="0.25">
      <c r="A27" s="121"/>
      <c r="B27" s="84" t="str">
        <f>BDD!A22</f>
        <v>LARBRE JM</v>
      </c>
      <c r="C27" s="31" t="s">
        <v>89</v>
      </c>
      <c r="D27" s="32" t="s">
        <v>89</v>
      </c>
      <c r="E27" s="32" t="s">
        <v>89</v>
      </c>
      <c r="F27" s="32" t="s">
        <v>89</v>
      </c>
      <c r="G27" s="33" t="s">
        <v>89</v>
      </c>
      <c r="I27" s="14" t="str">
        <f>IF(C27="P",INDEX(BDD!$A$2:$B$52,MATCH('25'!$B27,BDD!$A$2:$A$52,0),2),"")</f>
        <v>NORMAL</v>
      </c>
      <c r="J27" s="14" t="str">
        <f>IF(D27="P",INDEX(BDD!$A$2:$B$52,MATCH('25'!$B27,BDD!$A$2:$A$52,0),2),"")</f>
        <v>NORMAL</v>
      </c>
      <c r="K27" s="14" t="str">
        <f>IF(E27="P",INDEX(BDD!$A$2:$B$52,MATCH('25'!$B27,BDD!$A$2:$A$52,0),2),"")</f>
        <v>NORMAL</v>
      </c>
      <c r="L27" s="14" t="str">
        <f>IF(F27="P",INDEX(BDD!$A$2:$B$52,MATCH('25'!$B27,BDD!$A$2:$A$52,0),2),"")</f>
        <v>NORMAL</v>
      </c>
      <c r="M27" s="14" t="str">
        <f>IF(G27="P",INDEX(BDD!$A$2:$B$52,MATCH('25'!$B27,BDD!$A$2:$A$52,0),2),"")</f>
        <v>NORMAL</v>
      </c>
    </row>
    <row r="28" spans="1:13" ht="14.1" customHeight="1" x14ac:dyDescent="0.25">
      <c r="A28" s="121"/>
      <c r="B28" s="85" t="str">
        <f>BDD!A23</f>
        <v>LAPLACE F</v>
      </c>
      <c r="C28" s="31" t="s">
        <v>89</v>
      </c>
      <c r="D28" s="32" t="s">
        <v>89</v>
      </c>
      <c r="E28" s="32" t="s">
        <v>89</v>
      </c>
      <c r="F28" s="32" t="s">
        <v>89</v>
      </c>
      <c r="G28" s="32" t="s">
        <v>85</v>
      </c>
      <c r="I28" s="14" t="str">
        <f>IF(C28="P",INDEX(BDD!$A$2:$B$52,MATCH('25'!$B28,BDD!$A$2:$A$52,0),2),"")</f>
        <v>NORMAL</v>
      </c>
      <c r="J28" s="14" t="str">
        <f>IF(D28="P",INDEX(BDD!$A$2:$B$52,MATCH('25'!$B28,BDD!$A$2:$A$52,0),2),"")</f>
        <v>NORMAL</v>
      </c>
      <c r="K28" s="14" t="str">
        <f>IF(E28="P",INDEX(BDD!$A$2:$B$52,MATCH('25'!$B28,BDD!$A$2:$A$52,0),2),"")</f>
        <v>NORMAL</v>
      </c>
      <c r="L28" s="14" t="str">
        <f>IF(F28="P",INDEX(BDD!$A$2:$B$52,MATCH('25'!$B28,BDD!$A$2:$A$52,0),2),"")</f>
        <v>NORMAL</v>
      </c>
      <c r="M28" s="14" t="str">
        <f>IF(G28="P",INDEX(BDD!$A$2:$B$52,MATCH('25'!$B28,BDD!$A$2:$A$52,0),2),"")</f>
        <v/>
      </c>
    </row>
    <row r="29" spans="1:13" ht="14.1" customHeight="1" x14ac:dyDescent="0.25">
      <c r="A29" s="121"/>
      <c r="B29" s="86" t="str">
        <f>BDD!A24</f>
        <v>LARA C</v>
      </c>
      <c r="C29" s="31" t="s">
        <v>89</v>
      </c>
      <c r="D29" s="32" t="s">
        <v>89</v>
      </c>
      <c r="E29" s="32" t="s">
        <v>89</v>
      </c>
      <c r="F29" s="32" t="s">
        <v>89</v>
      </c>
      <c r="G29" s="33" t="s">
        <v>89</v>
      </c>
    </row>
    <row r="30" spans="1:13" ht="14.1" customHeight="1" x14ac:dyDescent="0.25">
      <c r="A30" s="121"/>
      <c r="B30" s="84" t="str">
        <f>BDD!A25</f>
        <v>LAURENT N</v>
      </c>
      <c r="C30" s="31" t="s">
        <v>89</v>
      </c>
      <c r="D30" s="32" t="s">
        <v>89</v>
      </c>
      <c r="E30" s="32" t="s">
        <v>89</v>
      </c>
      <c r="F30" s="32" t="s">
        <v>89</v>
      </c>
      <c r="G30" s="33" t="s">
        <v>89</v>
      </c>
      <c r="I30" s="14" t="str">
        <f>IF(C30="P",INDEX(BDD!$A$2:$B$52,MATCH('25'!$B30,BDD!$A$2:$A$52,0),2),"")</f>
        <v>NORMAL</v>
      </c>
      <c r="J30" s="14" t="str">
        <f>IF(D30="P",INDEX(BDD!$A$2:$B$52,MATCH('25'!$B30,BDD!$A$2:$A$52,0),2),"")</f>
        <v>NORMAL</v>
      </c>
      <c r="K30" s="14" t="str">
        <f>IF(E30="P",INDEX(BDD!$A$2:$B$52,MATCH('25'!$B30,BDD!$A$2:$A$52,0),2),"")</f>
        <v>NORMAL</v>
      </c>
      <c r="L30" s="14" t="str">
        <f>IF(F30="P",INDEX(BDD!$A$2:$B$52,MATCH('25'!$B30,BDD!$A$2:$A$52,0),2),"")</f>
        <v>NORMAL</v>
      </c>
      <c r="M30" s="14" t="str">
        <f>IF(G30="P",INDEX(BDD!$A$2:$B$52,MATCH('25'!$B30,BDD!$A$2:$A$52,0),2),"")</f>
        <v>NORMAL</v>
      </c>
    </row>
    <row r="31" spans="1:13" ht="14.1" customHeight="1" x14ac:dyDescent="0.25">
      <c r="A31" s="121"/>
      <c r="B31" s="83" t="str">
        <f>BDD!A26</f>
        <v>LEBON Y</v>
      </c>
      <c r="C31" s="31" t="s">
        <v>89</v>
      </c>
      <c r="D31" s="32" t="s">
        <v>89</v>
      </c>
      <c r="E31" s="32" t="s">
        <v>89</v>
      </c>
      <c r="F31" s="32" t="s">
        <v>89</v>
      </c>
      <c r="G31" s="33" t="s">
        <v>85</v>
      </c>
      <c r="I31" s="14" t="str">
        <f>IF(C31="P",INDEX(BDD!$A$2:$B$52,MATCH('25'!$B31,BDD!$A$2:$A$52,0),2),"")</f>
        <v>NORMAL</v>
      </c>
      <c r="J31" s="14" t="str">
        <f>IF(D31="P",INDEX(BDD!$A$2:$B$52,MATCH('25'!$B31,BDD!$A$2:$A$52,0),2),"")</f>
        <v>NORMAL</v>
      </c>
      <c r="K31" s="14" t="str">
        <f>IF(E31="P",INDEX(BDD!$A$2:$B$52,MATCH('25'!$B31,BDD!$A$2:$A$52,0),2),"")</f>
        <v>NORMAL</v>
      </c>
      <c r="L31" s="14" t="str">
        <f>IF(F31="P",INDEX(BDD!$A$2:$B$52,MATCH('25'!$B31,BDD!$A$2:$A$52,0),2),"")</f>
        <v>NORMAL</v>
      </c>
      <c r="M31" s="14" t="str">
        <f>IF(G31="P",INDEX(BDD!$A$2:$B$52,MATCH('25'!$B31,BDD!$A$2:$A$52,0),2),"")</f>
        <v/>
      </c>
    </row>
    <row r="32" spans="1:13" ht="14.1" customHeight="1" x14ac:dyDescent="0.25">
      <c r="A32" s="121"/>
      <c r="B32" s="83" t="str">
        <f>BDD!A27</f>
        <v>LECAM A</v>
      </c>
      <c r="C32" s="31" t="s">
        <v>89</v>
      </c>
      <c r="D32" s="32" t="s">
        <v>89</v>
      </c>
      <c r="E32" s="32" t="s">
        <v>89</v>
      </c>
      <c r="F32" s="32" t="s">
        <v>89</v>
      </c>
      <c r="G32" s="33" t="s">
        <v>85</v>
      </c>
      <c r="I32" s="14" t="str">
        <f>IF(C32="P",INDEX(BDD!$A$2:$B$52,MATCH('25'!$B32,BDD!$A$2:$A$52,0),2),"")</f>
        <v>NORMAL</v>
      </c>
      <c r="J32" s="14" t="str">
        <f>IF(D32="P",INDEX(BDD!$A$2:$B$52,MATCH('25'!$B32,BDD!$A$2:$A$52,0),2),"")</f>
        <v>NORMAL</v>
      </c>
      <c r="K32" s="14" t="str">
        <f>IF(E32="P",INDEX(BDD!$A$2:$B$52,MATCH('25'!$B32,BDD!$A$2:$A$52,0),2),"")</f>
        <v>NORMAL</v>
      </c>
      <c r="L32" s="14" t="str">
        <f>IF(F32="P",INDEX(BDD!$A$2:$B$52,MATCH('25'!$B32,BDD!$A$2:$A$52,0),2),"")</f>
        <v>NORMAL</v>
      </c>
      <c r="M32" s="14" t="str">
        <f>IF(G32="P",INDEX(BDD!$A$2:$B$52,MATCH('25'!$B32,BDD!$A$2:$A$52,0),2),"")</f>
        <v/>
      </c>
    </row>
    <row r="33" spans="1:13" ht="14.1" customHeight="1" x14ac:dyDescent="0.25">
      <c r="A33" s="121"/>
      <c r="B33" s="84" t="str">
        <f>BDD!A28</f>
        <v>LEHON JL</v>
      </c>
      <c r="C33" s="31" t="s">
        <v>89</v>
      </c>
      <c r="D33" s="32" t="s">
        <v>89</v>
      </c>
      <c r="E33" s="32" t="s">
        <v>98</v>
      </c>
      <c r="F33" s="32" t="s">
        <v>89</v>
      </c>
      <c r="G33" s="33" t="s">
        <v>89</v>
      </c>
      <c r="I33" s="14" t="str">
        <f>IF(C33="P",INDEX(BDD!$A$2:$B$52,MATCH('25'!$B33,BDD!$A$2:$A$52,0),2),"")</f>
        <v>NORMAL</v>
      </c>
      <c r="J33" s="14" t="str">
        <f>IF(D33="P",INDEX(BDD!$A$2:$B$52,MATCH('25'!$B33,BDD!$A$2:$A$52,0),2),"")</f>
        <v>NORMAL</v>
      </c>
      <c r="K33" s="14" t="str">
        <f>IF(E33="P",INDEX(BDD!$A$2:$B$52,MATCH('25'!$B33,BDD!$A$2:$A$52,0),2),"")</f>
        <v>NORMAL</v>
      </c>
      <c r="L33" s="14" t="str">
        <f>IF(F33="P",INDEX(BDD!$A$2:$B$52,MATCH('25'!$B33,BDD!$A$2:$A$52,0),2),"")</f>
        <v>NORMAL</v>
      </c>
      <c r="M33" s="14" t="str">
        <f>IF(G33="P",INDEX(BDD!$A$2:$B$52,MATCH('25'!$B33,BDD!$A$2:$A$52,0),2),"")</f>
        <v>NORMAL</v>
      </c>
    </row>
    <row r="34" spans="1:13" ht="14.1" customHeight="1" x14ac:dyDescent="0.25">
      <c r="A34" s="121"/>
      <c r="B34" s="83" t="str">
        <f>BDD!A29</f>
        <v>MALERGUE MC</v>
      </c>
      <c r="C34" s="31" t="s">
        <v>98</v>
      </c>
      <c r="D34" s="32" t="s">
        <v>98</v>
      </c>
      <c r="E34" s="32" t="s">
        <v>89</v>
      </c>
      <c r="F34" s="32" t="s">
        <v>89</v>
      </c>
      <c r="G34" s="33" t="s">
        <v>85</v>
      </c>
      <c r="I34" s="14" t="str">
        <f>IF(C34="P",INDEX(BDD!$A$2:$B$52,MATCH('25'!$B34,BDD!$A$2:$A$52,0),2),"")</f>
        <v>HYPOCALORIQUE</v>
      </c>
      <c r="J34" s="14" t="str">
        <f>IF(D34="P",INDEX(BDD!$A$2:$B$52,MATCH('25'!$B34,BDD!$A$2:$A$52,0),2),"")</f>
        <v>HYPOCALORIQUE</v>
      </c>
      <c r="K34" s="14" t="str">
        <f>IF(E34="P",INDEX(BDD!$A$2:$B$52,MATCH('25'!$B34,BDD!$A$2:$A$52,0),2),"")</f>
        <v>HYPOCALORIQUE</v>
      </c>
      <c r="L34" s="14" t="str">
        <f>IF(F34="P",INDEX(BDD!$A$2:$B$52,MATCH('25'!$B34,BDD!$A$2:$A$52,0),2),"")</f>
        <v>HYPOCALORIQUE</v>
      </c>
      <c r="M34" s="14" t="str">
        <f>IF(G34="P",INDEX(BDD!$A$2:$B$52,MATCH('25'!$B34,BDD!$A$2:$A$52,0),2),"")</f>
        <v/>
      </c>
    </row>
    <row r="35" spans="1:13" ht="14.1" customHeight="1" x14ac:dyDescent="0.25">
      <c r="A35" s="121"/>
      <c r="B35" s="84" t="str">
        <f>BDD!A30</f>
        <v>MASSIAS JM</v>
      </c>
      <c r="C35" s="31" t="s">
        <v>89</v>
      </c>
      <c r="D35" s="32" t="s">
        <v>89</v>
      </c>
      <c r="E35" s="32" t="s">
        <v>89</v>
      </c>
      <c r="F35" s="32" t="s">
        <v>89</v>
      </c>
      <c r="G35" s="33" t="s">
        <v>89</v>
      </c>
      <c r="I35" s="14" t="str">
        <f>IF(C35="P",INDEX(BDD!$A$2:$B$52,MATCH('25'!$B35,BDD!$A$2:$A$52,0),2),"")</f>
        <v>NORMAL</v>
      </c>
      <c r="J35" s="14" t="str">
        <f>IF(D35="P",INDEX(BDD!$A$2:$B$52,MATCH('25'!$B35,BDD!$A$2:$A$52,0),2),"")</f>
        <v>NORMAL</v>
      </c>
      <c r="K35" s="14" t="str">
        <f>IF(E35="P",INDEX(BDD!$A$2:$B$52,MATCH('25'!$B35,BDD!$A$2:$A$52,0),2),"")</f>
        <v>NORMAL</v>
      </c>
      <c r="L35" s="14" t="str">
        <f>IF(F35="P",INDEX(BDD!$A$2:$B$52,MATCH('25'!$B35,BDD!$A$2:$A$52,0),2),"")</f>
        <v>NORMAL</v>
      </c>
      <c r="M35" s="14" t="str">
        <f>IF(G35="P",INDEX(BDD!$A$2:$B$52,MATCH('25'!$B35,BDD!$A$2:$A$52,0),2),"")</f>
        <v>NORMAL</v>
      </c>
    </row>
    <row r="36" spans="1:13" ht="14.1" customHeight="1" x14ac:dyDescent="0.25">
      <c r="A36" s="121"/>
      <c r="B36" s="83" t="str">
        <f>BDD!A31</f>
        <v>MAURY E</v>
      </c>
      <c r="C36" s="31" t="s">
        <v>85</v>
      </c>
      <c r="D36" s="32" t="s">
        <v>85</v>
      </c>
      <c r="E36" s="32" t="s">
        <v>85</v>
      </c>
      <c r="F36" s="32" t="s">
        <v>85</v>
      </c>
      <c r="G36" s="33" t="s">
        <v>85</v>
      </c>
      <c r="I36" s="14" t="str">
        <f>IF(C36="P",INDEX(BDD!$A$2:$B$52,MATCH('25'!$B36,BDD!$A$2:$A$52,0),2),"")</f>
        <v/>
      </c>
      <c r="J36" s="14" t="str">
        <f>IF(D36="P",INDEX(BDD!$A$2:$B$52,MATCH('25'!$B36,BDD!$A$2:$A$52,0),2),"")</f>
        <v/>
      </c>
      <c r="K36" s="14" t="str">
        <f>IF(E36="P",INDEX(BDD!$A$2:$B$52,MATCH('25'!$B36,BDD!$A$2:$A$52,0),2),"")</f>
        <v/>
      </c>
      <c r="L36" s="14" t="str">
        <f>IF(F36="P",INDEX(BDD!$A$2:$B$52,MATCH('25'!$B36,BDD!$A$2:$A$52,0),2),"")</f>
        <v/>
      </c>
      <c r="M36" s="14" t="str">
        <f>IF(G36="P",INDEX(BDD!$A$2:$B$52,MATCH('25'!$B36,BDD!$A$2:$A$52,0),2),"")</f>
        <v/>
      </c>
    </row>
    <row r="37" spans="1:13" ht="14.1" customHeight="1" x14ac:dyDescent="0.25">
      <c r="A37" s="121"/>
      <c r="B37" s="83" t="str">
        <f>BDD!A32</f>
        <v>MICHELOU S</v>
      </c>
      <c r="C37" s="31" t="s">
        <v>89</v>
      </c>
      <c r="D37" s="31" t="s">
        <v>89</v>
      </c>
      <c r="E37" s="31" t="s">
        <v>89</v>
      </c>
      <c r="F37" s="31" t="s">
        <v>89</v>
      </c>
      <c r="G37" s="31" t="s">
        <v>85</v>
      </c>
      <c r="I37" s="14" t="str">
        <f>IF(C37="P",INDEX(BDD!$A$2:$B$52,MATCH('25'!$B37,BDD!$A$2:$A$52,0),2),"")</f>
        <v>NORMAL</v>
      </c>
      <c r="J37" s="14" t="str">
        <f>IF(D37="P",INDEX(BDD!$A$2:$B$52,MATCH('25'!$B37,BDD!$A$2:$A$52,0),2),"")</f>
        <v>NORMAL</v>
      </c>
      <c r="K37" s="14" t="str">
        <f>IF(E37="P",INDEX(BDD!$A$2:$B$52,MATCH('25'!$B37,BDD!$A$2:$A$52,0),2),"")</f>
        <v>NORMAL</v>
      </c>
      <c r="L37" s="14" t="str">
        <f>IF(F37="P",INDEX(BDD!$A$2:$B$52,MATCH('25'!$B37,BDD!$A$2:$A$52,0),2),"")</f>
        <v>NORMAL</v>
      </c>
      <c r="M37" s="14" t="str">
        <f>IF(G37="P",INDEX(BDD!$A$2:$B$52,MATCH('25'!$B37,BDD!$A$2:$A$52,0),2),"")</f>
        <v/>
      </c>
    </row>
    <row r="38" spans="1:13" ht="14.1" customHeight="1" x14ac:dyDescent="0.25">
      <c r="A38" s="121"/>
      <c r="B38" s="83" t="str">
        <f>BDD!A33</f>
        <v>ORLIANGE O</v>
      </c>
      <c r="C38" s="31" t="s">
        <v>89</v>
      </c>
      <c r="D38" s="32" t="s">
        <v>89</v>
      </c>
      <c r="E38" s="32" t="s">
        <v>89</v>
      </c>
      <c r="F38" s="32" t="s">
        <v>89</v>
      </c>
      <c r="G38" s="33" t="s">
        <v>85</v>
      </c>
      <c r="I38" s="14" t="str">
        <f>IF(C38="P",INDEX(BDD!$A$2:$B$52,MATCH('25'!$B38,BDD!$A$2:$A$52,0),2),"")</f>
        <v>NORMAL</v>
      </c>
      <c r="J38" s="14" t="str">
        <f>IF(D38="P",INDEX(BDD!$A$2:$B$52,MATCH('25'!$B38,BDD!$A$2:$A$52,0),2),"")</f>
        <v>NORMAL</v>
      </c>
      <c r="K38" s="14" t="str">
        <f>IF(E38="P",INDEX(BDD!$A$2:$B$52,MATCH('25'!$B38,BDD!$A$2:$A$52,0),2),"")</f>
        <v>NORMAL</v>
      </c>
      <c r="L38" s="14" t="str">
        <f>IF(F38="P",INDEX(BDD!$A$2:$B$52,MATCH('25'!$B38,BDD!$A$2:$A$52,0),2),"")</f>
        <v>NORMAL</v>
      </c>
      <c r="M38" s="14" t="str">
        <f>IF(G38="P",INDEX(BDD!$A$2:$B$52,MATCH('25'!$B38,BDD!$A$2:$A$52,0),2),"")</f>
        <v/>
      </c>
    </row>
    <row r="39" spans="1:13" ht="14.1" customHeight="1" x14ac:dyDescent="0.25">
      <c r="A39" s="121"/>
      <c r="B39" s="84" t="str">
        <f>BDD!A34</f>
        <v>PELISSIER J</v>
      </c>
      <c r="C39" s="31" t="s">
        <v>89</v>
      </c>
      <c r="D39" s="32" t="s">
        <v>89</v>
      </c>
      <c r="E39" s="32" t="s">
        <v>89</v>
      </c>
      <c r="F39" s="32" t="s">
        <v>89</v>
      </c>
      <c r="G39" s="33" t="s">
        <v>89</v>
      </c>
      <c r="I39" s="14" t="str">
        <f>IF(C39="P",INDEX(BDD!$A$2:$B$52,MATCH('25'!$B39,BDD!$A$2:$A$52,0),2),"")</f>
        <v>NORMAL</v>
      </c>
      <c r="J39" s="14" t="str">
        <f>IF(D39="P",INDEX(BDD!$A$2:$B$52,MATCH('25'!$B39,BDD!$A$2:$A$52,0),2),"")</f>
        <v>NORMAL</v>
      </c>
      <c r="K39" s="14" t="str">
        <f>IF(E39="P",INDEX(BDD!$A$2:$B$52,MATCH('25'!$B39,BDD!$A$2:$A$52,0),2),"")</f>
        <v>NORMAL</v>
      </c>
      <c r="L39" s="14" t="str">
        <f>IF(F39="P",INDEX(BDD!$A$2:$B$52,MATCH('25'!$B39,BDD!$A$2:$A$52,0),2),"")</f>
        <v>NORMAL</v>
      </c>
      <c r="M39" s="14" t="str">
        <f>IF(G39="P",INDEX(BDD!$A$2:$B$52,MATCH('25'!$B39,BDD!$A$2:$A$52,0),2),"")</f>
        <v>NORMAL</v>
      </c>
    </row>
    <row r="40" spans="1:13" ht="14.1" customHeight="1" x14ac:dyDescent="0.25">
      <c r="A40" s="121"/>
      <c r="B40" s="83" t="str">
        <f>BDD!A35</f>
        <v>PHIALIP Ch</v>
      </c>
      <c r="C40" s="31" t="s">
        <v>89</v>
      </c>
      <c r="D40" s="32" t="s">
        <v>89</v>
      </c>
      <c r="E40" s="32" t="s">
        <v>89</v>
      </c>
      <c r="F40" s="32" t="s">
        <v>89</v>
      </c>
      <c r="G40" s="33" t="s">
        <v>89</v>
      </c>
      <c r="I40" s="14" t="str">
        <f>IF(C40="P",INDEX(BDD!$A$2:$B$52,MATCH('25'!$B40,BDD!$A$2:$A$52,0),2),"")</f>
        <v>NORMAL</v>
      </c>
      <c r="J40" s="14" t="str">
        <f>IF(D40="P",INDEX(BDD!$A$2:$B$52,MATCH('25'!$B40,BDD!$A$2:$A$52,0),2),"")</f>
        <v>NORMAL</v>
      </c>
      <c r="K40" s="14" t="str">
        <f>IF(E40="P",INDEX(BDD!$A$2:$B$52,MATCH('25'!$B40,BDD!$A$2:$A$52,0),2),"")</f>
        <v>NORMAL</v>
      </c>
      <c r="L40" s="14" t="str">
        <f>IF(F40="P",INDEX(BDD!$A$2:$B$52,MATCH('25'!$B40,BDD!$A$2:$A$52,0),2),"")</f>
        <v>NORMAL</v>
      </c>
      <c r="M40" s="14" t="str">
        <f>IF(G40="P",INDEX(BDD!$A$2:$B$52,MATCH('25'!$B40,BDD!$A$2:$A$52,0),2),"")</f>
        <v>NORMAL</v>
      </c>
    </row>
    <row r="41" spans="1:13" ht="14.1" customHeight="1" x14ac:dyDescent="0.25">
      <c r="A41" s="121"/>
      <c r="B41" s="83" t="str">
        <f>BDD!A36</f>
        <v>PIGORREAU M</v>
      </c>
      <c r="C41" s="31" t="s">
        <v>89</v>
      </c>
      <c r="D41" s="32" t="s">
        <v>89</v>
      </c>
      <c r="E41" s="32" t="s">
        <v>89</v>
      </c>
      <c r="F41" s="32" t="s">
        <v>89</v>
      </c>
      <c r="G41" s="33" t="s">
        <v>85</v>
      </c>
      <c r="I41" s="14" t="str">
        <f>IF(C41="P",INDEX(BDD!$A$2:$B$52,MATCH('25'!$B41,BDD!$A$2:$A$52,0),2),"")</f>
        <v>NORMAL</v>
      </c>
      <c r="J41" s="14" t="str">
        <f>IF(D41="P",INDEX(BDD!$A$2:$B$52,MATCH('25'!$B41,BDD!$A$2:$A$52,0),2),"")</f>
        <v>NORMAL</v>
      </c>
      <c r="K41" s="14" t="str">
        <f>IF(E41="P",INDEX(BDD!$A$2:$B$52,MATCH('25'!$B41,BDD!$A$2:$A$52,0),2),"")</f>
        <v>NORMAL</v>
      </c>
      <c r="L41" s="14" t="str">
        <f>IF(F41="P",INDEX(BDD!$A$2:$B$52,MATCH('25'!$B41,BDD!$A$2:$A$52,0),2),"")</f>
        <v>NORMAL</v>
      </c>
      <c r="M41" s="14" t="str">
        <f>IF(G41="P",INDEX(BDD!$A$2:$B$52,MATCH('25'!$B41,BDD!$A$2:$A$52,0),2),"")</f>
        <v/>
      </c>
    </row>
    <row r="42" spans="1:13" ht="14.1" customHeight="1" x14ac:dyDescent="0.25">
      <c r="A42" s="121"/>
      <c r="B42" s="83" t="str">
        <f>BDD!A37</f>
        <v>PONT D</v>
      </c>
      <c r="C42" s="31" t="s">
        <v>89</v>
      </c>
      <c r="D42" s="32" t="s">
        <v>89</v>
      </c>
      <c r="E42" s="32" t="s">
        <v>89</v>
      </c>
      <c r="F42" s="32" t="s">
        <v>99</v>
      </c>
      <c r="G42" s="33" t="s">
        <v>85</v>
      </c>
      <c r="I42" s="14" t="str">
        <f>IF(C42="P",INDEX(BDD!$A$2:$B$52,MATCH('25'!$B42,BDD!$A$2:$A$52,0),2),"")</f>
        <v>HYPOCHOLESTEROMIANT &amp; HYPOCALORIQUE</v>
      </c>
      <c r="J42" s="14" t="str">
        <f>IF(D42="P",INDEX(BDD!$A$2:$B$52,MATCH('25'!$B42,BDD!$A$2:$A$52,0),2),"")</f>
        <v>HYPOCHOLESTEROMIANT &amp; HYPOCALORIQUE</v>
      </c>
      <c r="K42" s="14" t="str">
        <f>IF(E42="P",INDEX(BDD!$A$2:$B$52,MATCH('25'!$B42,BDD!$A$2:$A$52,0),2),"")</f>
        <v>HYPOCHOLESTEROMIANT &amp; HYPOCALORIQUE</v>
      </c>
      <c r="L42" s="14" t="str">
        <f>IF(F42="P",INDEX(BDD!$A$2:$B$52,MATCH('25'!$B42,BDD!$A$2:$A$52,0),2),"")</f>
        <v/>
      </c>
      <c r="M42" s="14" t="str">
        <f>IF(G42="P",INDEX(BDD!$A$2:$B$52,MATCH('25'!$B42,BDD!$A$2:$A$52,0),2),"")</f>
        <v/>
      </c>
    </row>
    <row r="43" spans="1:13" ht="14.1" customHeight="1" x14ac:dyDescent="0.25">
      <c r="A43" s="121"/>
      <c r="B43" s="84" t="str">
        <f>BDD!A38</f>
        <v>PORTE V</v>
      </c>
      <c r="C43" s="78" t="s">
        <v>89</v>
      </c>
      <c r="D43" s="32" t="s">
        <v>89</v>
      </c>
      <c r="E43" s="32" t="s">
        <v>89</v>
      </c>
      <c r="F43" s="32" t="s">
        <v>89</v>
      </c>
      <c r="G43" s="79" t="s">
        <v>89</v>
      </c>
      <c r="I43" s="14" t="str">
        <f>IF(C43="P",INDEX(BDD!$A$2:$B$52,MATCH('25'!$B43,BDD!$A$2:$A$52,0),2),"")</f>
        <v>NORMAL</v>
      </c>
      <c r="J43" s="14" t="str">
        <f>IF(D43="P",INDEX(BDD!$A$2:$B$52,MATCH('25'!$B43,BDD!$A$2:$A$52,0),2),"")</f>
        <v>NORMAL</v>
      </c>
      <c r="K43" s="14" t="str">
        <f>IF(E43="P",INDEX(BDD!$A$2:$B$52,MATCH('25'!$B43,BDD!$A$2:$A$52,0),2),"")</f>
        <v>NORMAL</v>
      </c>
      <c r="L43" s="14" t="str">
        <f>IF(F43="P",INDEX(BDD!$A$2:$B$52,MATCH('25'!$B43,BDD!$A$2:$A$52,0),2),"")</f>
        <v>NORMAL</v>
      </c>
      <c r="M43" s="14" t="str">
        <f>IF(G43="P",INDEX(BDD!$A$2:$B$52,MATCH('25'!$B43,BDD!$A$2:$A$52,0),2),"")</f>
        <v>NORMAL</v>
      </c>
    </row>
    <row r="44" spans="1:13" ht="14.1" customHeight="1" x14ac:dyDescent="0.25">
      <c r="A44" s="121"/>
      <c r="B44" s="83" t="str">
        <f>BDD!A39</f>
        <v>SERRE C</v>
      </c>
      <c r="C44" s="78" t="s">
        <v>89</v>
      </c>
      <c r="D44" s="32" t="s">
        <v>89</v>
      </c>
      <c r="E44" s="32" t="s">
        <v>89</v>
      </c>
      <c r="F44" s="32" t="s">
        <v>89</v>
      </c>
      <c r="G44" s="79" t="s">
        <v>85</v>
      </c>
      <c r="I44" s="14" t="str">
        <f>IF(C44="P",INDEX(BDD!$A$2:$B$52,MATCH('25'!$B44,BDD!$A$2:$A$52,0),2),"")</f>
        <v>HYPOCHOLESTEROMIANT &amp; HYPOCALORIQUE</v>
      </c>
      <c r="J44" s="14" t="str">
        <f>IF(D44="P",INDEX(BDD!$A$2:$B$52,MATCH('25'!$B44,BDD!$A$2:$A$52,0),2),"")</f>
        <v>HYPOCHOLESTEROMIANT &amp; HYPOCALORIQUE</v>
      </c>
      <c r="K44" s="14" t="str">
        <f>IF(E44="P",INDEX(BDD!$A$2:$B$52,MATCH('25'!$B44,BDD!$A$2:$A$52,0),2),"")</f>
        <v>HYPOCHOLESTEROMIANT &amp; HYPOCALORIQUE</v>
      </c>
      <c r="L44" s="14" t="str">
        <f>IF(F44="P",INDEX(BDD!$A$2:$B$52,MATCH('25'!$B44,BDD!$A$2:$A$52,0),2),"")</f>
        <v>HYPOCHOLESTEROMIANT &amp; HYPOCALORIQUE</v>
      </c>
      <c r="M44" s="14" t="str">
        <f>IF(G44="P",INDEX(BDD!$A$2:$B$52,MATCH('25'!$B44,BDD!$A$2:$A$52,0),2),"")</f>
        <v/>
      </c>
    </row>
    <row r="45" spans="1:13" ht="14.1" customHeight="1" x14ac:dyDescent="0.25">
      <c r="A45" s="121"/>
      <c r="B45" s="84" t="str">
        <f>BDD!A40</f>
        <v>SOLEILHAVOUP B</v>
      </c>
      <c r="C45" s="78" t="s">
        <v>85</v>
      </c>
      <c r="D45" s="32" t="s">
        <v>85</v>
      </c>
      <c r="E45" s="32" t="s">
        <v>85</v>
      </c>
      <c r="F45" s="32" t="s">
        <v>85</v>
      </c>
      <c r="G45" s="80" t="s">
        <v>85</v>
      </c>
      <c r="I45" s="14" t="str">
        <f>IF(C45="P",INDEX(BDD!$A$2:$B$52,MATCH('25'!$B45,BDD!$A$2:$A$52,0),2),"")</f>
        <v/>
      </c>
      <c r="J45" s="14" t="str">
        <f>IF(D45="P",INDEX(BDD!$A$2:$B$52,MATCH('25'!$B45,BDD!$A$2:$A$52,0),2),"")</f>
        <v/>
      </c>
      <c r="K45" s="14" t="str">
        <f>IF(E45="P",INDEX(BDD!$A$2:$B$52,MATCH('25'!$B45,BDD!$A$2:$A$52,0),2),"")</f>
        <v/>
      </c>
      <c r="L45" s="14" t="str">
        <f>IF(F45="P",INDEX(BDD!$A$2:$B$52,MATCH('25'!$B45,BDD!$A$2:$A$52,0),2),"")</f>
        <v/>
      </c>
      <c r="M45" s="14" t="str">
        <f>IF(G45="P",INDEX(BDD!$A$2:$B$52,MATCH('25'!$B45,BDD!$A$2:$A$52,0),2),"")</f>
        <v/>
      </c>
    </row>
    <row r="46" spans="1:13" ht="14.1" customHeight="1" x14ac:dyDescent="0.25">
      <c r="A46" s="121"/>
      <c r="B46" s="84" t="str">
        <f>BDD!A41</f>
        <v>SOURDEIX L</v>
      </c>
      <c r="C46" s="78" t="s">
        <v>89</v>
      </c>
      <c r="D46" s="32" t="s">
        <v>89</v>
      </c>
      <c r="E46" s="32" t="s">
        <v>85</v>
      </c>
      <c r="F46" s="32" t="s">
        <v>85</v>
      </c>
      <c r="G46" s="79" t="s">
        <v>85</v>
      </c>
      <c r="I46" s="14" t="str">
        <f>IF(C46="P",INDEX(BDD!$A$2:$B$52,MATCH('25'!$B46,BDD!$A$2:$A$52,0),2),"")</f>
        <v>NORMAL</v>
      </c>
      <c r="J46" s="14" t="str">
        <f>IF(D46="P",INDEX(BDD!$A$2:$B$52,MATCH('25'!$B46,BDD!$A$2:$A$52,0),2),"")</f>
        <v>NORMAL</v>
      </c>
      <c r="K46" s="14" t="str">
        <f>IF(E46="P",INDEX(BDD!$A$2:$B$52,MATCH('25'!$B46,BDD!$A$2:$A$52,0),2),"")</f>
        <v/>
      </c>
      <c r="L46" s="14" t="str">
        <f>IF(F46="P",INDEX(BDD!$A$2:$B$52,MATCH('25'!$B46,BDD!$A$2:$A$52,0),2),"")</f>
        <v/>
      </c>
      <c r="M46" s="14" t="str">
        <f>IF(G46="P",INDEX(BDD!$A$2:$B$52,MATCH('25'!$B46,BDD!$A$2:$A$52,0),2),"")</f>
        <v/>
      </c>
    </row>
    <row r="47" spans="1:13" ht="14.1" customHeight="1" x14ac:dyDescent="0.25">
      <c r="A47" s="121"/>
      <c r="B47" s="84" t="str">
        <f>BDD!A42</f>
        <v>TAYSSE S</v>
      </c>
      <c r="C47" s="31" t="s">
        <v>89</v>
      </c>
      <c r="D47" s="32" t="s">
        <v>89</v>
      </c>
      <c r="E47" s="32" t="s">
        <v>98</v>
      </c>
      <c r="F47" s="32" t="s">
        <v>89</v>
      </c>
      <c r="G47" s="33" t="s">
        <v>89</v>
      </c>
      <c r="I47" s="14" t="str">
        <f>IF(C47="P",INDEX(BDD!$A$2:$B$52,MATCH('25'!$B47,BDD!$A$2:$A$52,0),2),"")</f>
        <v>NORMAL</v>
      </c>
      <c r="J47" s="14" t="str">
        <f>IF(D47="P",INDEX(BDD!$A$2:$B$52,MATCH('25'!$B47,BDD!$A$2:$A$52,0),2),"")</f>
        <v>NORMAL</v>
      </c>
      <c r="K47" s="14" t="str">
        <f>IF(E47="P",INDEX(BDD!$A$2:$B$52,MATCH('25'!$B47,BDD!$A$2:$A$52,0),2),"")</f>
        <v>NORMAL</v>
      </c>
      <c r="L47" s="14" t="str">
        <f>IF(F47="P",INDEX(BDD!$A$2:$B$52,MATCH('25'!$B47,BDD!$A$2:$A$52,0),2),"")</f>
        <v>NORMAL</v>
      </c>
      <c r="M47" s="14" t="str">
        <f>IF(G47="P",INDEX(BDD!$A$2:$B$52,MATCH('25'!$B47,BDD!$A$2:$A$52,0),2),"")</f>
        <v>NORMAL</v>
      </c>
    </row>
    <row r="48" spans="1:13" ht="14.1" customHeight="1" x14ac:dyDescent="0.25">
      <c r="A48" s="121"/>
      <c r="B48" s="84" t="str">
        <f>BDD!A43</f>
        <v>TINDILIERE M</v>
      </c>
      <c r="C48" s="31" t="s">
        <v>89</v>
      </c>
      <c r="D48" s="32" t="s">
        <v>89</v>
      </c>
      <c r="E48" s="32" t="s">
        <v>89</v>
      </c>
      <c r="F48" s="32" t="s">
        <v>99</v>
      </c>
      <c r="G48" s="33" t="s">
        <v>89</v>
      </c>
      <c r="I48" s="14" t="str">
        <f>IF(C48="P",INDEX(BDD!$A$2:$B$52,MATCH('25'!$B48,BDD!$A$2:$A$52,0),2),"")</f>
        <v>NORMAL</v>
      </c>
      <c r="J48" s="14" t="str">
        <f>IF(D48="P",INDEX(BDD!$A$2:$B$52,MATCH('25'!$B48,BDD!$A$2:$A$52,0),2),"")</f>
        <v>NORMAL</v>
      </c>
      <c r="K48" s="14" t="str">
        <f>IF(E48="P",INDEX(BDD!$A$2:$B$52,MATCH('25'!$B48,BDD!$A$2:$A$52,0),2),"")</f>
        <v>NORMAL</v>
      </c>
      <c r="L48" s="14" t="str">
        <f>IF(F48="P",INDEX(BDD!$A$2:$B$52,MATCH('25'!$B48,BDD!$A$2:$A$52,0),2),"")</f>
        <v/>
      </c>
      <c r="M48" s="14" t="str">
        <f>IF(G48="P",INDEX(BDD!$A$2:$B$52,MATCH('25'!$B48,BDD!$A$2:$A$52,0),2),"")</f>
        <v>NORMAL</v>
      </c>
    </row>
    <row r="49" spans="1:13" ht="14.1" customHeight="1" x14ac:dyDescent="0.25">
      <c r="A49" s="121"/>
      <c r="B49" s="84" t="str">
        <f>BDD!A44</f>
        <v>URSY A</v>
      </c>
      <c r="C49" s="31" t="s">
        <v>85</v>
      </c>
      <c r="D49" s="32" t="s">
        <v>85</v>
      </c>
      <c r="E49" s="32" t="s">
        <v>85</v>
      </c>
      <c r="F49" s="32" t="s">
        <v>85</v>
      </c>
      <c r="G49" s="33" t="s">
        <v>85</v>
      </c>
      <c r="I49" s="14" t="str">
        <f>IF(C49="P",INDEX(BDD!$A$2:$B$52,MATCH('25'!$B49,BDD!$A$2:$A$52,0),2),"")</f>
        <v/>
      </c>
      <c r="J49" s="14" t="str">
        <f>IF(D49="P",INDEX(BDD!$A$2:$B$52,MATCH('25'!$B49,BDD!$A$2:$A$52,0),2),"")</f>
        <v/>
      </c>
      <c r="K49" s="14" t="str">
        <f>IF(E49="P",INDEX(BDD!$A$2:$B$52,MATCH('25'!$B49,BDD!$A$2:$A$52,0),2),"")</f>
        <v/>
      </c>
      <c r="L49" s="14" t="str">
        <f>IF(F49="P",INDEX(BDD!$A$2:$B$52,MATCH('25'!$B49,BDD!$A$2:$A$52,0),2),"")</f>
        <v/>
      </c>
      <c r="M49" s="14" t="str">
        <f>IF(G49="P",INDEX(BDD!$A$2:$B$52,MATCH('25'!$B49,BDD!$A$2:$A$52,0),2),"")</f>
        <v/>
      </c>
    </row>
    <row r="50" spans="1:13" ht="14.1" customHeight="1" x14ac:dyDescent="0.25">
      <c r="A50" s="121"/>
      <c r="B50" s="83" t="str">
        <f>BDD!A45</f>
        <v>VERGNY fr</v>
      </c>
      <c r="C50" s="31" t="s">
        <v>89</v>
      </c>
      <c r="D50" s="32" t="s">
        <v>89</v>
      </c>
      <c r="E50" s="32" t="s">
        <v>89</v>
      </c>
      <c r="F50" s="32" t="s">
        <v>89</v>
      </c>
      <c r="G50" s="33" t="s">
        <v>85</v>
      </c>
      <c r="I50" s="14" t="str">
        <f>IF(C50="P",INDEX(BDD!$A$2:$B$52,MATCH('25'!$B50,BDD!$A$2:$A$52,0),2),"")</f>
        <v>NORMAL</v>
      </c>
      <c r="J50" s="14" t="str">
        <f>IF(D50="P",INDEX(BDD!$A$2:$B$52,MATCH('25'!$B50,BDD!$A$2:$A$52,0),2),"")</f>
        <v>NORMAL</v>
      </c>
      <c r="K50" s="14" t="str">
        <f>IF(E50="P",INDEX(BDD!$A$2:$B$52,MATCH('25'!$B50,BDD!$A$2:$A$52,0),2),"")</f>
        <v>NORMAL</v>
      </c>
      <c r="L50" s="14" t="str">
        <f>IF(F50="P",INDEX(BDD!$A$2:$B$52,MATCH('25'!$B50,BDD!$A$2:$A$52,0),2),"")</f>
        <v>NORMAL</v>
      </c>
      <c r="M50" s="14" t="str">
        <f>IF(G50="P",INDEX(BDD!$A$2:$B$52,MATCH('25'!$B50,BDD!$A$2:$A$52,0),2),"")</f>
        <v/>
      </c>
    </row>
    <row r="51" spans="1:13" ht="14.1" customHeight="1" x14ac:dyDescent="0.25">
      <c r="A51" s="121"/>
      <c r="B51" s="27"/>
      <c r="C51" s="31"/>
      <c r="D51" s="32"/>
      <c r="E51" s="32"/>
      <c r="F51" s="32"/>
      <c r="G51" s="33"/>
      <c r="I51" s="14" t="str">
        <f>IF(C51="P",INDEX(BDD!$A$2:$B$52,MATCH('25'!$B51,BDD!$A$2:$A$52,0),2),"")</f>
        <v/>
      </c>
      <c r="J51" s="14" t="str">
        <f>IF(D51="P",INDEX(BDD!$A$2:$B$52,MATCH('25'!$B51,BDD!$A$2:$A$52,0),2),"")</f>
        <v/>
      </c>
      <c r="K51" s="14" t="str">
        <f>IF(E51="P",INDEX(BDD!$A$2:$B$52,MATCH('25'!$B51,BDD!$A$2:$A$52,0),2),"")</f>
        <v/>
      </c>
      <c r="L51" s="14" t="str">
        <f>IF(F51="P",INDEX(BDD!$A$2:$B$52,MATCH('25'!$B51,BDD!$A$2:$A$52,0),2),"")</f>
        <v/>
      </c>
      <c r="M51" s="14" t="str">
        <f>IF(G51="P",INDEX(BDD!$A$2:$B$52,MATCH('25'!$B51,BDD!$A$2:$A$52,0),2),"")</f>
        <v/>
      </c>
    </row>
    <row r="52" spans="1:13" ht="14.1" customHeight="1" thickBot="1" x14ac:dyDescent="0.3">
      <c r="A52" s="121"/>
      <c r="B52" s="34" t="str">
        <f>BDD!A47</f>
        <v>STAGIAIRE</v>
      </c>
      <c r="C52" s="35" t="s">
        <v>89</v>
      </c>
      <c r="D52" s="36" t="s">
        <v>89</v>
      </c>
      <c r="E52" s="36" t="s">
        <v>89</v>
      </c>
      <c r="F52" s="36" t="s">
        <v>89</v>
      </c>
      <c r="G52" s="37" t="s">
        <v>89</v>
      </c>
      <c r="I52" s="14" t="str">
        <f>IF(C52="P",INDEX(BDD!$A$2:$B$52,MATCH('25'!$B52,BDD!$A$2:$A$52,0),2),"")</f>
        <v>NORMAL</v>
      </c>
      <c r="J52" s="14" t="str">
        <f>IF(D52="P",INDEX(BDD!$A$2:$B$52,MATCH('25'!$B52,BDD!$A$2:$A$52,0),2),"")</f>
        <v>NORMAL</v>
      </c>
      <c r="K52" s="14" t="str">
        <f>IF(E52="P",INDEX(BDD!$A$2:$B$52,MATCH('25'!$B52,BDD!$A$2:$A$52,0),2),"")</f>
        <v>NORMAL</v>
      </c>
      <c r="L52" s="14" t="str">
        <f>IF(F52="P",INDEX(BDD!$A$2:$B$52,MATCH('25'!$B52,BDD!$A$2:$A$52,0),2),"")</f>
        <v>NORMAL</v>
      </c>
      <c r="M52" s="14" t="str">
        <f>IF(G52="P",INDEX(BDD!$A$2:$B$52,MATCH('25'!$B52,BDD!$A$2:$A$52,0),2),"")</f>
        <v>NORMAL</v>
      </c>
    </row>
    <row r="53" spans="1:13" ht="15.75" thickBot="1" x14ac:dyDescent="0.3">
      <c r="A53" s="13"/>
      <c r="B53" s="38"/>
      <c r="C53" s="122"/>
      <c r="D53" s="122"/>
      <c r="E53" s="122"/>
      <c r="F53" s="122"/>
      <c r="G53" s="122"/>
    </row>
    <row r="54" spans="1:13" x14ac:dyDescent="0.25">
      <c r="A54" s="13"/>
      <c r="B54" s="13"/>
      <c r="C54" s="118" t="s">
        <v>74</v>
      </c>
      <c r="D54" s="119"/>
      <c r="E54" s="119"/>
      <c r="F54" s="119"/>
      <c r="G54" s="120"/>
    </row>
    <row r="55" spans="1:13" ht="15.75" thickBot="1" x14ac:dyDescent="0.3">
      <c r="A55" s="13"/>
      <c r="B55" s="13"/>
      <c r="C55" s="114" t="str">
        <f ca="1">MID(CELL("nomfichier",$A$1),FIND("]",CELL("nomfichier",$A$1))+1,50)</f>
        <v>25</v>
      </c>
      <c r="D55" s="115"/>
      <c r="E55" s="115"/>
      <c r="F55" s="115"/>
      <c r="G55" s="116"/>
    </row>
    <row r="56" spans="1:13" x14ac:dyDescent="0.25">
      <c r="A56" s="117" t="s">
        <v>95</v>
      </c>
      <c r="B56" s="13"/>
      <c r="C56" s="39">
        <f ca="1">C57</f>
        <v>42541</v>
      </c>
      <c r="D56" s="39">
        <f ca="1">D57</f>
        <v>42542</v>
      </c>
      <c r="E56" s="39">
        <f ca="1">E57</f>
        <v>42543</v>
      </c>
      <c r="F56" s="39">
        <f t="shared" ref="F56:G56" ca="1" si="1">F57</f>
        <v>42544</v>
      </c>
      <c r="G56" s="20">
        <f t="shared" ca="1" si="1"/>
        <v>42545</v>
      </c>
    </row>
    <row r="57" spans="1:13" ht="15.75" thickBot="1" x14ac:dyDescent="0.3">
      <c r="A57" s="117"/>
      <c r="B57" s="13"/>
      <c r="C57" s="40">
        <f ca="1">7*C55+DATE(B2,1,3)-WEEKDAY(DATE(B2,1,3))-5</f>
        <v>42541</v>
      </c>
      <c r="D57" s="40">
        <f ca="1">C57+1</f>
        <v>42542</v>
      </c>
      <c r="E57" s="40">
        <f ca="1">D57+1</f>
        <v>42543</v>
      </c>
      <c r="F57" s="40">
        <f ca="1">E57+1</f>
        <v>42544</v>
      </c>
      <c r="G57" s="41">
        <f ca="1">F57+1</f>
        <v>42545</v>
      </c>
    </row>
    <row r="58" spans="1:13" ht="24.95" customHeight="1" x14ac:dyDescent="0.25">
      <c r="A58" s="96">
        <f t="shared" ref="A58:A64" si="2">SUM(C58:G58)</f>
        <v>127</v>
      </c>
      <c r="B58" s="43" t="s">
        <v>6</v>
      </c>
      <c r="C58" s="29">
        <f t="shared" ref="C58:G65" si="3">IF(COUNTIF(I$6:I$52,$B58)&gt;0,COUNTIF(I$6:I$52,$B58),"")</f>
        <v>29</v>
      </c>
      <c r="D58" s="29">
        <f t="shared" si="3"/>
        <v>29</v>
      </c>
      <c r="E58" s="29">
        <f t="shared" si="3"/>
        <v>28</v>
      </c>
      <c r="F58" s="29">
        <f t="shared" si="3"/>
        <v>25</v>
      </c>
      <c r="G58" s="30">
        <f t="shared" si="3"/>
        <v>16</v>
      </c>
    </row>
    <row r="59" spans="1:13" ht="24.95" customHeight="1" x14ac:dyDescent="0.25">
      <c r="A59" s="96">
        <f t="shared" si="2"/>
        <v>4</v>
      </c>
      <c r="B59" s="44" t="s">
        <v>22</v>
      </c>
      <c r="C59" s="32">
        <f t="shared" si="3"/>
        <v>1</v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 t="str">
        <f t="shared" si="3"/>
        <v/>
      </c>
      <c r="I59" s="14">
        <f t="shared" ref="I59:I65" si="4">COUNTIF($I$6:$I$52,$B59)</f>
        <v>1</v>
      </c>
    </row>
    <row r="60" spans="1:13" ht="24.95" customHeight="1" x14ac:dyDescent="0.25">
      <c r="A60" s="96">
        <f t="shared" si="2"/>
        <v>5</v>
      </c>
      <c r="B60" s="44" t="s">
        <v>18</v>
      </c>
      <c r="C60" s="32">
        <f t="shared" si="3"/>
        <v>1</v>
      </c>
      <c r="D60" s="32">
        <f t="shared" si="3"/>
        <v>1</v>
      </c>
      <c r="E60" s="32">
        <f t="shared" si="3"/>
        <v>1</v>
      </c>
      <c r="F60" s="32">
        <f t="shared" si="3"/>
        <v>1</v>
      </c>
      <c r="G60" s="33">
        <f t="shared" si="3"/>
        <v>1</v>
      </c>
      <c r="I60" s="14">
        <f t="shared" si="4"/>
        <v>1</v>
      </c>
    </row>
    <row r="61" spans="1:13" ht="24.95" customHeight="1" x14ac:dyDescent="0.25">
      <c r="A61" s="96">
        <f t="shared" si="2"/>
        <v>7</v>
      </c>
      <c r="B61" s="44" t="s">
        <v>50</v>
      </c>
      <c r="C61" s="32">
        <f t="shared" si="3"/>
        <v>2</v>
      </c>
      <c r="D61" s="32">
        <f t="shared" si="3"/>
        <v>2</v>
      </c>
      <c r="E61" s="32">
        <f t="shared" si="3"/>
        <v>2</v>
      </c>
      <c r="F61" s="32">
        <f t="shared" si="3"/>
        <v>1</v>
      </c>
      <c r="G61" s="33" t="str">
        <f t="shared" si="3"/>
        <v/>
      </c>
      <c r="I61" s="14">
        <f t="shared" si="4"/>
        <v>2</v>
      </c>
    </row>
    <row r="62" spans="1:13" ht="24.95" customHeight="1" x14ac:dyDescent="0.25">
      <c r="A62" s="96">
        <f t="shared" si="2"/>
        <v>9</v>
      </c>
      <c r="B62" s="44" t="s">
        <v>20</v>
      </c>
      <c r="C62" s="32">
        <f t="shared" si="3"/>
        <v>2</v>
      </c>
      <c r="D62" s="32">
        <f t="shared" si="3"/>
        <v>2</v>
      </c>
      <c r="E62" s="32">
        <f t="shared" si="3"/>
        <v>2</v>
      </c>
      <c r="F62" s="32">
        <f t="shared" si="3"/>
        <v>2</v>
      </c>
      <c r="G62" s="33">
        <f t="shared" si="3"/>
        <v>1</v>
      </c>
      <c r="I62" s="14">
        <f t="shared" si="4"/>
        <v>2</v>
      </c>
    </row>
    <row r="63" spans="1:13" ht="24.95" customHeight="1" x14ac:dyDescent="0.25">
      <c r="A63" s="96">
        <f t="shared" si="2"/>
        <v>4</v>
      </c>
      <c r="B63" s="44" t="s">
        <v>25</v>
      </c>
      <c r="C63" s="32">
        <f t="shared" si="3"/>
        <v>1</v>
      </c>
      <c r="D63" s="32">
        <f t="shared" si="3"/>
        <v>1</v>
      </c>
      <c r="E63" s="32">
        <f t="shared" si="3"/>
        <v>1</v>
      </c>
      <c r="F63" s="32">
        <f t="shared" si="3"/>
        <v>1</v>
      </c>
      <c r="G63" s="33" t="str">
        <f t="shared" si="3"/>
        <v/>
      </c>
      <c r="I63" s="14">
        <f t="shared" si="4"/>
        <v>1</v>
      </c>
    </row>
    <row r="64" spans="1:13" ht="24.95" customHeight="1" x14ac:dyDescent="0.25">
      <c r="A64" s="96">
        <f t="shared" si="2"/>
        <v>9</v>
      </c>
      <c r="B64" s="44" t="s">
        <v>7</v>
      </c>
      <c r="C64" s="32">
        <f t="shared" si="3"/>
        <v>2</v>
      </c>
      <c r="D64" s="32">
        <f t="shared" si="3"/>
        <v>2</v>
      </c>
      <c r="E64" s="32">
        <f t="shared" si="3"/>
        <v>2</v>
      </c>
      <c r="F64" s="32">
        <f t="shared" si="3"/>
        <v>1</v>
      </c>
      <c r="G64" s="33">
        <f t="shared" si="3"/>
        <v>2</v>
      </c>
      <c r="I64" s="14">
        <f t="shared" si="4"/>
        <v>2</v>
      </c>
    </row>
    <row r="65" spans="1:9" ht="24.95" customHeight="1" thickBot="1" x14ac:dyDescent="0.3">
      <c r="A65" s="96">
        <f>SUM(C65:G65)</f>
        <v>0</v>
      </c>
      <c r="B65" s="45"/>
      <c r="C65" s="36" t="str">
        <f t="shared" si="3"/>
        <v/>
      </c>
      <c r="D65" s="36" t="str">
        <f t="shared" si="3"/>
        <v/>
      </c>
      <c r="E65" s="36" t="str">
        <f t="shared" si="3"/>
        <v/>
      </c>
      <c r="F65" s="36" t="str">
        <f t="shared" si="3"/>
        <v/>
      </c>
      <c r="G65" s="37" t="str">
        <f t="shared" si="3"/>
        <v/>
      </c>
      <c r="I65" s="14">
        <f t="shared" si="4"/>
        <v>0</v>
      </c>
    </row>
    <row r="66" spans="1:9" ht="9.9499999999999993" customHeight="1" thickBot="1" x14ac:dyDescent="0.3">
      <c r="A66" s="46"/>
    </row>
    <row r="67" spans="1:9" ht="15.95" customHeight="1" x14ac:dyDescent="0.25">
      <c r="A67" s="96">
        <f>SUM(C67:G67)</f>
        <v>0</v>
      </c>
      <c r="B67" s="47" t="s">
        <v>75</v>
      </c>
      <c r="C67" s="29"/>
      <c r="D67" s="29"/>
      <c r="E67" s="29"/>
      <c r="F67" s="29"/>
      <c r="G67" s="30"/>
    </row>
    <row r="68" spans="1:9" ht="15.95" customHeight="1" thickBot="1" x14ac:dyDescent="0.3">
      <c r="A68" s="96">
        <f>SUM(C68:G68)</f>
        <v>0</v>
      </c>
      <c r="B68" s="48" t="s">
        <v>78</v>
      </c>
      <c r="C68" s="36"/>
      <c r="D68" s="36"/>
      <c r="E68" s="36"/>
      <c r="F68" s="36"/>
      <c r="G68" s="37"/>
    </row>
    <row r="69" spans="1:9" s="51" customFormat="1" ht="9.9499999999999993" customHeight="1" thickBot="1" x14ac:dyDescent="0.3">
      <c r="A69" s="38"/>
      <c r="B69" s="49"/>
      <c r="C69" s="50"/>
      <c r="D69" s="50"/>
      <c r="E69" s="50"/>
      <c r="F69" s="50"/>
      <c r="G69" s="50"/>
    </row>
    <row r="70" spans="1:9" s="51" customFormat="1" ht="15.95" customHeight="1" x14ac:dyDescent="0.25">
      <c r="A70" s="52">
        <f>SUM(C70:G70)</f>
        <v>5</v>
      </c>
      <c r="B70" s="47" t="s">
        <v>76</v>
      </c>
      <c r="C70" s="29">
        <v>1</v>
      </c>
      <c r="D70" s="29">
        <v>1</v>
      </c>
      <c r="E70" s="29">
        <v>1</v>
      </c>
      <c r="F70" s="29">
        <v>1</v>
      </c>
      <c r="G70" s="30">
        <v>1</v>
      </c>
    </row>
    <row r="71" spans="1:9" ht="15.95" customHeight="1" x14ac:dyDescent="0.25">
      <c r="A71" s="52">
        <f t="shared" ref="A71:A76" si="5">SUM(C71:G71)</f>
        <v>0</v>
      </c>
      <c r="B71" s="53" t="s">
        <v>88</v>
      </c>
      <c r="C71" s="32"/>
      <c r="D71" s="32"/>
      <c r="E71" s="32"/>
      <c r="F71" s="32"/>
      <c r="G71" s="33"/>
    </row>
    <row r="72" spans="1:9" ht="15.95" customHeight="1" x14ac:dyDescent="0.25">
      <c r="A72" s="52">
        <f t="shared" si="5"/>
        <v>0</v>
      </c>
      <c r="B72" s="53" t="s">
        <v>97</v>
      </c>
      <c r="C72" s="32"/>
      <c r="D72" s="32"/>
      <c r="E72" s="32">
        <v>0</v>
      </c>
      <c r="F72" s="32"/>
      <c r="G72" s="33"/>
    </row>
    <row r="73" spans="1:9" ht="15.95" customHeight="1" x14ac:dyDescent="0.25">
      <c r="A73" s="52">
        <f t="shared" si="5"/>
        <v>1</v>
      </c>
      <c r="B73" s="53" t="s">
        <v>92</v>
      </c>
      <c r="C73" s="32"/>
      <c r="D73" s="32">
        <v>0</v>
      </c>
      <c r="E73" s="32">
        <v>1</v>
      </c>
      <c r="F73" s="32"/>
      <c r="G73" s="33"/>
    </row>
    <row r="74" spans="1:9" ht="15.95" customHeight="1" x14ac:dyDescent="0.25">
      <c r="A74" s="52">
        <f t="shared" si="5"/>
        <v>0</v>
      </c>
      <c r="B74" s="53" t="s">
        <v>96</v>
      </c>
      <c r="C74" s="32"/>
      <c r="D74" s="32">
        <v>0</v>
      </c>
      <c r="E74" s="32"/>
      <c r="F74" s="32"/>
      <c r="G74" s="33"/>
    </row>
    <row r="75" spans="1:9" ht="15.95" customHeight="1" x14ac:dyDescent="0.25">
      <c r="A75" s="52">
        <f t="shared" si="5"/>
        <v>0</v>
      </c>
      <c r="B75" s="53" t="s">
        <v>84</v>
      </c>
      <c r="C75" s="32"/>
      <c r="D75" s="32"/>
      <c r="E75" s="32"/>
      <c r="F75" s="32"/>
      <c r="G75" s="33"/>
    </row>
    <row r="76" spans="1:9" ht="15.95" customHeight="1" thickBot="1" x14ac:dyDescent="0.3">
      <c r="A76" s="52">
        <f t="shared" si="5"/>
        <v>0</v>
      </c>
      <c r="B76" s="48" t="s">
        <v>83</v>
      </c>
      <c r="C76" s="36"/>
      <c r="D76" s="36"/>
      <c r="E76" s="36"/>
      <c r="F76" s="36"/>
      <c r="G76" s="37"/>
    </row>
    <row r="77" spans="1:9" ht="9.9499999999999993" customHeight="1" thickBot="1" x14ac:dyDescent="0.3">
      <c r="A77" s="13"/>
      <c r="B77" s="49"/>
      <c r="C77" s="50"/>
      <c r="D77" s="50"/>
      <c r="E77" s="50"/>
      <c r="F77" s="50"/>
      <c r="G77" s="50"/>
    </row>
    <row r="78" spans="1:9" ht="15.95" customHeight="1" x14ac:dyDescent="0.25">
      <c r="A78" s="96">
        <f t="shared" ref="A78:A81" si="6">SUM(C78:G78)</f>
        <v>1</v>
      </c>
      <c r="B78" s="47" t="s">
        <v>61</v>
      </c>
      <c r="C78" s="29"/>
      <c r="D78" s="29"/>
      <c r="E78" s="29"/>
      <c r="F78" s="29">
        <v>0</v>
      </c>
      <c r="G78" s="30">
        <v>1</v>
      </c>
    </row>
    <row r="79" spans="1:9" ht="15.95" customHeight="1" x14ac:dyDescent="0.25">
      <c r="A79" s="96">
        <f t="shared" si="6"/>
        <v>5</v>
      </c>
      <c r="B79" s="53" t="s">
        <v>79</v>
      </c>
      <c r="C79" s="32">
        <v>1</v>
      </c>
      <c r="D79" s="32">
        <v>1</v>
      </c>
      <c r="E79" s="32">
        <v>1</v>
      </c>
      <c r="F79" s="32">
        <v>1</v>
      </c>
      <c r="G79" s="33">
        <v>1</v>
      </c>
    </row>
    <row r="80" spans="1:9" ht="15.95" customHeight="1" x14ac:dyDescent="0.25">
      <c r="A80" s="96">
        <f t="shared" si="6"/>
        <v>3</v>
      </c>
      <c r="B80" s="53" t="s">
        <v>80</v>
      </c>
      <c r="C80" s="32">
        <v>1</v>
      </c>
      <c r="D80" s="32">
        <v>0</v>
      </c>
      <c r="E80" s="32">
        <v>1</v>
      </c>
      <c r="F80" s="32">
        <v>1</v>
      </c>
      <c r="G80" s="33">
        <v>0</v>
      </c>
    </row>
    <row r="81" spans="1:16" ht="15.95" customHeight="1" x14ac:dyDescent="0.25">
      <c r="A81" s="96">
        <f t="shared" si="6"/>
        <v>0</v>
      </c>
      <c r="B81" s="53" t="s">
        <v>81</v>
      </c>
      <c r="C81" s="32"/>
      <c r="D81" s="32"/>
      <c r="E81" s="32"/>
      <c r="F81" s="32"/>
      <c r="G81" s="33"/>
    </row>
    <row r="82" spans="1:16" ht="15.95" customHeight="1" thickBot="1" x14ac:dyDescent="0.3">
      <c r="A82" s="96">
        <f>SUM(C82:G82)</f>
        <v>9</v>
      </c>
      <c r="B82" s="54" t="s">
        <v>82</v>
      </c>
      <c r="C82" s="36">
        <f>SUM(C78:C81)</f>
        <v>2</v>
      </c>
      <c r="D82" s="36">
        <f t="shared" ref="D82:G82" si="7">SUM(D78:D81)</f>
        <v>1</v>
      </c>
      <c r="E82" s="36">
        <f t="shared" si="7"/>
        <v>2</v>
      </c>
      <c r="F82" s="36">
        <f t="shared" si="7"/>
        <v>2</v>
      </c>
      <c r="G82" s="37">
        <f t="shared" si="7"/>
        <v>2</v>
      </c>
    </row>
    <row r="83" spans="1:16" s="51" customFormat="1" ht="9.9499999999999993" customHeight="1" thickBot="1" x14ac:dyDescent="0.3">
      <c r="A83" s="55"/>
      <c r="B83" s="56"/>
      <c r="C83" s="50"/>
      <c r="D83" s="50"/>
      <c r="E83" s="50"/>
      <c r="F83" s="50"/>
      <c r="G83" s="50"/>
    </row>
    <row r="84" spans="1:16" ht="15.95" customHeight="1" thickBot="1" x14ac:dyDescent="0.3">
      <c r="A84" s="96">
        <f t="shared" ref="A84" si="8">SUM(C84:G84)</f>
        <v>5</v>
      </c>
      <c r="B84" s="57" t="s">
        <v>77</v>
      </c>
      <c r="C84" s="58">
        <f>COUNTIF(C6:C52,"E")</f>
        <v>0</v>
      </c>
      <c r="D84" s="58">
        <f>COUNTIF(D6:D52,"E")</f>
        <v>0</v>
      </c>
      <c r="E84" s="58">
        <f>COUNTIF(E6:E52,"E")</f>
        <v>0</v>
      </c>
      <c r="F84" s="58">
        <f>COUNTIF(F6:F52,"E")</f>
        <v>5</v>
      </c>
      <c r="G84" s="59">
        <f>COUNTIF(G6:G52,"E")</f>
        <v>0</v>
      </c>
      <c r="P84" s="14" t="s">
        <v>104</v>
      </c>
    </row>
    <row r="85" spans="1:16" ht="9.9499999999999993" customHeight="1" thickBot="1" x14ac:dyDescent="0.3">
      <c r="A85" s="46"/>
    </row>
    <row r="86" spans="1:16" ht="24.95" customHeight="1" thickBot="1" x14ac:dyDescent="0.3">
      <c r="A86" s="96">
        <f>SUM(C86:G86)</f>
        <v>180</v>
      </c>
      <c r="B86" s="76" t="s">
        <v>100</v>
      </c>
      <c r="C86" s="72">
        <f>SUM(C58:C81)</f>
        <v>41</v>
      </c>
      <c r="D86" s="72">
        <f t="shared" ref="D86:G86" si="9">SUM(D58:D81)</f>
        <v>40</v>
      </c>
      <c r="E86" s="72">
        <f t="shared" si="9"/>
        <v>41</v>
      </c>
      <c r="F86" s="72">
        <f t="shared" si="9"/>
        <v>35</v>
      </c>
      <c r="G86" s="90">
        <f t="shared" si="9"/>
        <v>23</v>
      </c>
    </row>
    <row r="87" spans="1:16" ht="20.100000000000001" customHeight="1" thickBot="1" x14ac:dyDescent="0.3">
      <c r="A87" s="66">
        <f t="shared" ref="A87:A88" si="10">SUM(C87:G87)</f>
        <v>170</v>
      </c>
      <c r="B87" s="60" t="s">
        <v>91</v>
      </c>
      <c r="C87" s="68">
        <v>39</v>
      </c>
      <c r="D87" s="69">
        <v>38</v>
      </c>
      <c r="E87" s="69">
        <v>40</v>
      </c>
      <c r="F87" s="69">
        <v>33</v>
      </c>
      <c r="G87" s="91">
        <v>20</v>
      </c>
    </row>
    <row r="88" spans="1:16" ht="20.100000000000001" customHeight="1" thickBot="1" x14ac:dyDescent="0.3">
      <c r="A88" s="96">
        <f t="shared" si="10"/>
        <v>185</v>
      </c>
      <c r="B88" s="61" t="s">
        <v>90</v>
      </c>
      <c r="C88" s="92">
        <v>42</v>
      </c>
      <c r="D88" s="93">
        <v>41</v>
      </c>
      <c r="E88" s="93">
        <v>42</v>
      </c>
      <c r="F88" s="93">
        <v>37</v>
      </c>
      <c r="G88" s="94">
        <v>23</v>
      </c>
    </row>
    <row r="89" spans="1:16" ht="9.9499999999999993" customHeight="1" thickBot="1" x14ac:dyDescent="0.3">
      <c r="A89" s="46"/>
    </row>
    <row r="90" spans="1:16" ht="20.100000000000001" customHeight="1" thickBot="1" x14ac:dyDescent="0.3">
      <c r="A90" s="46"/>
      <c r="C90" s="109" t="s">
        <v>94</v>
      </c>
      <c r="D90" s="110"/>
      <c r="E90" s="111">
        <f ca="1">WEEKNUM(C57,21)+1</f>
        <v>26</v>
      </c>
      <c r="F90" s="112"/>
      <c r="G90" s="113"/>
    </row>
    <row r="91" spans="1:16" ht="20.100000000000001" customHeight="1" thickBot="1" x14ac:dyDescent="0.3">
      <c r="A91" s="96">
        <f>SUM(C91:G91)</f>
        <v>210</v>
      </c>
      <c r="B91" s="62" t="s">
        <v>101</v>
      </c>
      <c r="C91" s="63">
        <v>45</v>
      </c>
      <c r="D91" s="64">
        <v>45</v>
      </c>
      <c r="E91" s="65">
        <v>46</v>
      </c>
      <c r="F91" s="65">
        <v>46</v>
      </c>
      <c r="G91" s="89">
        <v>28</v>
      </c>
    </row>
    <row r="92" spans="1:16" ht="9.9499999999999993" customHeight="1" thickBot="1" x14ac:dyDescent="0.3">
      <c r="A92" s="46"/>
    </row>
    <row r="93" spans="1:16" ht="15.75" thickBot="1" x14ac:dyDescent="0.3">
      <c r="A93" s="46"/>
      <c r="C93" s="109" t="s">
        <v>94</v>
      </c>
      <c r="D93" s="110"/>
      <c r="E93" s="111">
        <f ca="1">WEEKNUM(C57,21)+2</f>
        <v>27</v>
      </c>
      <c r="F93" s="112"/>
      <c r="G93" s="113"/>
    </row>
    <row r="94" spans="1:16" ht="15.75" thickBot="1" x14ac:dyDescent="0.3">
      <c r="A94" s="96">
        <f>SUM(C94:G94)</f>
        <v>0</v>
      </c>
      <c r="B94" s="62" t="s">
        <v>102</v>
      </c>
      <c r="C94" s="63"/>
      <c r="D94" s="64"/>
      <c r="E94" s="65"/>
      <c r="F94" s="65"/>
      <c r="G94" s="89"/>
    </row>
    <row r="96" spans="1:16" x14ac:dyDescent="0.25">
      <c r="A96" s="123"/>
      <c r="B96" s="123"/>
      <c r="C96" s="123"/>
      <c r="D96" s="123"/>
      <c r="E96" s="123"/>
      <c r="F96" s="123"/>
      <c r="G96" s="123"/>
    </row>
  </sheetData>
  <mergeCells count="12">
    <mergeCell ref="A96:G96"/>
    <mergeCell ref="C2:G2"/>
    <mergeCell ref="C3:G3"/>
    <mergeCell ref="A6:A52"/>
    <mergeCell ref="C53:G53"/>
    <mergeCell ref="C54:G54"/>
    <mergeCell ref="C55:G55"/>
    <mergeCell ref="A56:A57"/>
    <mergeCell ref="C90:D90"/>
    <mergeCell ref="E90:G90"/>
    <mergeCell ref="C93:D93"/>
    <mergeCell ref="E93:G93"/>
  </mergeCells>
  <conditionalFormatting sqref="C56:G57 A3 B4:XFD5">
    <cfRule type="expression" dxfId="29" priority="6">
      <formula>(A3&lt;&gt;"")*(WEEKDAY(A3,2)&gt;5)</formula>
    </cfRule>
  </conditionalFormatting>
  <conditionalFormatting sqref="C6:G52">
    <cfRule type="cellIs" dxfId="28" priority="1" operator="equal">
      <formula>"E"</formula>
    </cfRule>
    <cfRule type="cellIs" dxfId="27" priority="2" operator="equal">
      <formula>"A"</formula>
    </cfRule>
    <cfRule type="expression" dxfId="26" priority="5">
      <formula>C6=""</formula>
    </cfRule>
  </conditionalFormatting>
  <conditionalFormatting sqref="C58:G65">
    <cfRule type="expression" dxfId="25" priority="4">
      <formula>C58=""</formula>
    </cfRule>
  </conditionalFormatting>
  <conditionalFormatting sqref="C4:G5 C56:G57">
    <cfRule type="expression" dxfId="24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opLeftCell="A13" zoomScaleNormal="100" workbookViewId="0">
      <selection activeCell="B20" sqref="B20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26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42548</v>
      </c>
      <c r="D4" s="19">
        <f ca="1">D5</f>
        <v>42549</v>
      </c>
      <c r="E4" s="19">
        <f ca="1">E5</f>
        <v>42550</v>
      </c>
      <c r="F4" s="19">
        <f t="shared" ref="F4:G4" ca="1" si="0">F5</f>
        <v>42551</v>
      </c>
      <c r="G4" s="20">
        <f t="shared" ca="1" si="0"/>
        <v>42552</v>
      </c>
    </row>
    <row r="5" spans="1:13" ht="15.75" thickBot="1" x14ac:dyDescent="0.3">
      <c r="A5" s="22"/>
      <c r="B5" s="23" t="s">
        <v>5</v>
      </c>
      <c r="C5" s="24">
        <f ca="1">7*C3+DATE(B2,1,3)-WEEKDAY(DATE(B2,1,3))-5</f>
        <v>42548</v>
      </c>
      <c r="D5" s="25">
        <f ca="1">C5+1</f>
        <v>42549</v>
      </c>
      <c r="E5" s="25">
        <f ca="1">D5+1</f>
        <v>42550</v>
      </c>
      <c r="F5" s="25">
        <f ca="1">E5+1</f>
        <v>42551</v>
      </c>
      <c r="G5" s="26">
        <f ca="1">F5+1</f>
        <v>42552</v>
      </c>
    </row>
    <row r="6" spans="1:13" ht="14.1" customHeight="1" x14ac:dyDescent="0.25">
      <c r="A6" s="121"/>
      <c r="B6" s="83" t="str">
        <f>BDD!A2</f>
        <v>AIT SAID A</v>
      </c>
      <c r="C6" s="28" t="s">
        <v>89</v>
      </c>
      <c r="D6" s="29" t="s">
        <v>89</v>
      </c>
      <c r="E6" s="29" t="s">
        <v>89</v>
      </c>
      <c r="F6" s="29" t="s">
        <v>89</v>
      </c>
      <c r="G6" s="30" t="s">
        <v>89</v>
      </c>
      <c r="I6" s="14" t="str">
        <f>IF(C6="P",INDEX(BDD!$A$2:$B$52,MATCH('26'!$B6,BDD!$A$2:$A$52,0),2),"")</f>
        <v>SANS PORC</v>
      </c>
      <c r="J6" s="14" t="str">
        <f>IF(D6="P",INDEX(BDD!$A$2:$B$52,MATCH('26'!$B6,BDD!$A$2:$A$52,0),2),"")</f>
        <v>SANS PORC</v>
      </c>
      <c r="K6" s="14" t="str">
        <f>IF(E6="P",INDEX(BDD!$A$2:$B$52,MATCH('26'!$B6,BDD!$A$2:$A$52,0),2),"")</f>
        <v>SANS PORC</v>
      </c>
      <c r="L6" s="14" t="str">
        <f>IF(F6="P",INDEX(BDD!$A$2:$B$52,MATCH('26'!$B6,BDD!$A$2:$A$52,0),2),"")</f>
        <v>SANS PORC</v>
      </c>
      <c r="M6" s="14" t="str">
        <f>IF(G6="P",INDEX(BDD!$A$2:$B$52,MATCH('26'!$B6,BDD!$A$2:$A$52,0),2),"")</f>
        <v>SANS PORC</v>
      </c>
    </row>
    <row r="7" spans="1:13" ht="14.1" customHeight="1" x14ac:dyDescent="0.25">
      <c r="A7" s="121"/>
      <c r="B7" s="84" t="str">
        <f>BDD!A3</f>
        <v>ALVES F</v>
      </c>
      <c r="C7" s="31" t="s">
        <v>89</v>
      </c>
      <c r="D7" s="32" t="s">
        <v>89</v>
      </c>
      <c r="E7" s="32" t="s">
        <v>98</v>
      </c>
      <c r="F7" s="32" t="s">
        <v>89</v>
      </c>
      <c r="G7" s="33" t="s">
        <v>85</v>
      </c>
      <c r="I7" s="14" t="str">
        <f>IF(C7="P",INDEX(BDD!$A$2:$B$52,MATCH('26'!$B7,BDD!$A$2:$A$52,0),2),"")</f>
        <v>NORMAL</v>
      </c>
      <c r="J7" s="14" t="str">
        <f>IF(D7="P",INDEX(BDD!$A$2:$B$52,MATCH('26'!$B7,BDD!$A$2:$A$52,0),2),"")</f>
        <v>NORMAL</v>
      </c>
      <c r="K7" s="14" t="str">
        <f>IF(E7="P",INDEX(BDD!$A$2:$B$52,MATCH('26'!$B7,BDD!$A$2:$A$52,0),2),"")</f>
        <v>NORMAL</v>
      </c>
      <c r="L7" s="14" t="str">
        <f>IF(F7="P",INDEX(BDD!$A$2:$B$52,MATCH('26'!$B7,BDD!$A$2:$A$52,0),2),"")</f>
        <v>NORMAL</v>
      </c>
      <c r="M7" s="14" t="str">
        <f>IF(G7="P",INDEX(BDD!$A$2:$B$52,MATCH('26'!$B7,BDD!$A$2:$A$52,0),2),"")</f>
        <v/>
      </c>
    </row>
    <row r="8" spans="1:13" ht="14.1" customHeight="1" x14ac:dyDescent="0.25">
      <c r="A8" s="121"/>
      <c r="B8" s="83" t="str">
        <f>BDD!A4</f>
        <v>AUBASPEYRAS Y</v>
      </c>
      <c r="C8" s="31" t="s">
        <v>89</v>
      </c>
      <c r="D8" s="32" t="s">
        <v>89</v>
      </c>
      <c r="E8" s="32" t="s">
        <v>89</v>
      </c>
      <c r="F8" s="32" t="s">
        <v>89</v>
      </c>
      <c r="G8" s="33" t="s">
        <v>89</v>
      </c>
      <c r="I8" s="14" t="str">
        <f>IF(C8="P",INDEX(BDD!$A$2:$B$52,MATCH('26'!$B8,BDD!$A$2:$A$52,0),2),"")</f>
        <v>NORMAL</v>
      </c>
      <c r="J8" s="14" t="str">
        <f>IF(D8="P",INDEX(BDD!$A$2:$B$52,MATCH('26'!$B8,BDD!$A$2:$A$52,0),2),"")</f>
        <v>NORMAL</v>
      </c>
      <c r="K8" s="14" t="str">
        <f>IF(E8="P",INDEX(BDD!$A$2:$B$52,MATCH('26'!$B8,BDD!$A$2:$A$52,0),2),"")</f>
        <v>NORMAL</v>
      </c>
      <c r="L8" s="14" t="str">
        <f>IF(F8="P",INDEX(BDD!$A$2:$B$52,MATCH('26'!$B8,BDD!$A$2:$A$52,0),2),"")</f>
        <v>NORMAL</v>
      </c>
      <c r="M8" s="14" t="str">
        <f>IF(G8="P",INDEX(BDD!$A$2:$B$52,MATCH('26'!$B8,BDD!$A$2:$A$52,0),2),"")</f>
        <v>NORMAL</v>
      </c>
    </row>
    <row r="9" spans="1:13" ht="14.1" customHeight="1" x14ac:dyDescent="0.25">
      <c r="A9" s="121"/>
      <c r="B9" s="84" t="str">
        <f>BDD!A5</f>
        <v>AUDY M</v>
      </c>
      <c r="C9" s="31" t="s">
        <v>85</v>
      </c>
      <c r="D9" s="32" t="s">
        <v>89</v>
      </c>
      <c r="E9" s="32" t="s">
        <v>89</v>
      </c>
      <c r="F9" s="32" t="s">
        <v>89</v>
      </c>
      <c r="G9" s="33" t="s">
        <v>89</v>
      </c>
      <c r="I9" s="14" t="str">
        <f>IF(C9="P",INDEX(BDD!$A$2:$B$52,MATCH('26'!$B9,BDD!$A$2:$A$52,0),2),"")</f>
        <v/>
      </c>
      <c r="J9" s="14" t="str">
        <f>IF(D9="P",INDEX(BDD!$A$2:$B$52,MATCH('26'!$B9,BDD!$A$2:$A$52,0),2),"")</f>
        <v>NORMAL</v>
      </c>
      <c r="K9" s="14" t="str">
        <f>IF(E9="P",INDEX(BDD!$A$2:$B$52,MATCH('26'!$B9,BDD!$A$2:$A$52,0),2),"")</f>
        <v>NORMAL</v>
      </c>
      <c r="L9" s="14" t="str">
        <f>IF(F9="P",INDEX(BDD!$A$2:$B$52,MATCH('26'!$B9,BDD!$A$2:$A$52,0),2),"")</f>
        <v>NORMAL</v>
      </c>
      <c r="M9" s="14" t="str">
        <f>IF(G9="P",INDEX(BDD!$A$2:$B$52,MATCH('26'!$B9,BDD!$A$2:$A$52,0),2),"")</f>
        <v>NORMAL</v>
      </c>
    </row>
    <row r="10" spans="1:13" ht="14.1" customHeight="1" x14ac:dyDescent="0.25">
      <c r="A10" s="121"/>
      <c r="B10" s="83" t="str">
        <f>BDD!A6</f>
        <v>BRAUD J</v>
      </c>
      <c r="C10" s="78" t="s">
        <v>98</v>
      </c>
      <c r="D10" s="32" t="s">
        <v>98</v>
      </c>
      <c r="E10" s="32" t="s">
        <v>89</v>
      </c>
      <c r="F10" s="32" t="s">
        <v>99</v>
      </c>
      <c r="G10" s="79" t="s">
        <v>89</v>
      </c>
      <c r="I10" s="14" t="str">
        <f>IF(C10="P",INDEX(BDD!$A$2:$B$52,MATCH('26'!$B10,BDD!$A$2:$A$52,0),2),"")</f>
        <v>NORMAL</v>
      </c>
      <c r="J10" s="14" t="str">
        <f>IF(D10="P",INDEX(BDD!$A$2:$B$52,MATCH('26'!$B10,BDD!$A$2:$A$52,0),2),"")</f>
        <v>NORMAL</v>
      </c>
      <c r="K10" s="14" t="str">
        <f>IF(E10="P",INDEX(BDD!$A$2:$B$52,MATCH('26'!$B10,BDD!$A$2:$A$52,0),2),"")</f>
        <v>NORMAL</v>
      </c>
      <c r="L10" s="14" t="str">
        <f>IF(F10="P",INDEX(BDD!$A$2:$B$52,MATCH('26'!$B10,BDD!$A$2:$A$52,0),2),"")</f>
        <v/>
      </c>
      <c r="M10" s="14" t="str">
        <f>IF(G10="P",INDEX(BDD!$A$2:$B$52,MATCH('26'!$B10,BDD!$A$2:$A$52,0),2),"")</f>
        <v>NORMAL</v>
      </c>
    </row>
    <row r="11" spans="1:13" ht="14.1" customHeight="1" x14ac:dyDescent="0.25">
      <c r="A11" s="121"/>
      <c r="B11" s="84" t="str">
        <f>BDD!A7</f>
        <v>BAZETOUX V</v>
      </c>
      <c r="C11" s="78" t="s">
        <v>89</v>
      </c>
      <c r="D11" s="32" t="s">
        <v>89</v>
      </c>
      <c r="E11" s="32" t="s">
        <v>89</v>
      </c>
      <c r="F11" s="32" t="s">
        <v>89</v>
      </c>
      <c r="G11" s="79" t="s">
        <v>85</v>
      </c>
      <c r="I11" s="14" t="str">
        <f>IF(C11="P",INDEX(BDD!$A$2:$B$52,MATCH('26'!$B11,BDD!$A$2:$A$52,0),2),"")</f>
        <v>NORMAL</v>
      </c>
      <c r="J11" s="14" t="str">
        <f>IF(D11="P",INDEX(BDD!$A$2:$B$52,MATCH('26'!$B11,BDD!$A$2:$A$52,0),2),"")</f>
        <v>NORMAL</v>
      </c>
      <c r="K11" s="14" t="str">
        <f>IF(E11="P",INDEX(BDD!$A$2:$B$52,MATCH('26'!$B11,BDD!$A$2:$A$52,0),2),"")</f>
        <v>NORMAL</v>
      </c>
      <c r="L11" s="14" t="str">
        <f>IF(F11="P",INDEX(BDD!$A$2:$B$52,MATCH('26'!$B11,BDD!$A$2:$A$52,0),2),"")</f>
        <v>NORMAL</v>
      </c>
      <c r="M11" s="14" t="str">
        <f>IF(G11="P",INDEX(BDD!$A$2:$B$52,MATCH('26'!$B11,BDD!$A$2:$A$52,0),2),"")</f>
        <v/>
      </c>
    </row>
    <row r="12" spans="1:13" ht="14.1" customHeight="1" x14ac:dyDescent="0.25">
      <c r="A12" s="121"/>
      <c r="B12" s="83" t="str">
        <f>BDD!A8</f>
        <v>BOKALO E</v>
      </c>
      <c r="C12" s="78" t="s">
        <v>85</v>
      </c>
      <c r="D12" s="32" t="s">
        <v>85</v>
      </c>
      <c r="E12" s="32" t="s">
        <v>85</v>
      </c>
      <c r="F12" s="32" t="s">
        <v>85</v>
      </c>
      <c r="G12" s="80" t="s">
        <v>85</v>
      </c>
      <c r="I12" s="14" t="str">
        <f>IF(C12="P",INDEX(BDD!$A$2:$B$52,MATCH('26'!$B12,BDD!$A$2:$A$52,0),2),"")</f>
        <v/>
      </c>
      <c r="J12" s="14" t="str">
        <f>IF(D12="P",INDEX(BDD!$A$2:$B$52,MATCH('26'!$B12,BDD!$A$2:$A$52,0),2),"")</f>
        <v/>
      </c>
      <c r="K12" s="14" t="str">
        <f>IF(E12="P",INDEX(BDD!$A$2:$B$52,MATCH('26'!$B12,BDD!$A$2:$A$52,0),2),"")</f>
        <v/>
      </c>
      <c r="L12" s="14" t="str">
        <f>IF(F12="P",INDEX(BDD!$A$2:$B$52,MATCH('26'!$B12,BDD!$A$2:$A$52,0),2),"")</f>
        <v/>
      </c>
      <c r="M12" s="14" t="str">
        <f>IF(G12="P",INDEX(BDD!$A$2:$B$52,MATCH('26'!$B12,BDD!$A$2:$A$52,0),2),"")</f>
        <v/>
      </c>
    </row>
    <row r="13" spans="1:13" ht="14.1" customHeight="1" x14ac:dyDescent="0.25">
      <c r="A13" s="121"/>
      <c r="B13" s="84" t="str">
        <f>BDD!A9</f>
        <v>BRIOUAL Z</v>
      </c>
      <c r="C13" s="78" t="s">
        <v>89</v>
      </c>
      <c r="D13" s="32" t="s">
        <v>89</v>
      </c>
      <c r="E13" s="32" t="s">
        <v>89</v>
      </c>
      <c r="F13" s="32" t="s">
        <v>89</v>
      </c>
      <c r="G13" s="80" t="s">
        <v>85</v>
      </c>
      <c r="I13" s="14" t="str">
        <f>IF(C13="P",INDEX(BDD!$A$2:$B$52,MATCH('26'!$B13,BDD!$A$2:$A$52,0),2),"")</f>
        <v>HYPOCHOLESTEROMIANT SANS PORC</v>
      </c>
      <c r="J13" s="14" t="str">
        <f>IF(D13="P",INDEX(BDD!$A$2:$B$52,MATCH('26'!$B13,BDD!$A$2:$A$52,0),2),"")</f>
        <v>HYPOCHOLESTEROMIANT SANS PORC</v>
      </c>
      <c r="K13" s="14" t="str">
        <f>IF(E13="P",INDEX(BDD!$A$2:$B$52,MATCH('26'!$B13,BDD!$A$2:$A$52,0),2),"")</f>
        <v>HYPOCHOLESTEROMIANT SANS PORC</v>
      </c>
      <c r="L13" s="14" t="str">
        <f>IF(F13="P",INDEX(BDD!$A$2:$B$52,MATCH('26'!$B13,BDD!$A$2:$A$52,0),2),"")</f>
        <v>HYPOCHOLESTEROMIANT SANS PORC</v>
      </c>
      <c r="M13" s="14" t="str">
        <f>IF(G13="P",INDEX(BDD!$A$2:$B$52,MATCH('26'!$B13,BDD!$A$2:$A$52,0),2),"")</f>
        <v/>
      </c>
    </row>
    <row r="14" spans="1:13" ht="14.1" customHeight="1" x14ac:dyDescent="0.25">
      <c r="A14" s="121"/>
      <c r="B14" s="84" t="str">
        <f>BDD!A10</f>
        <v>CERISUELA S</v>
      </c>
      <c r="C14" s="78" t="s">
        <v>89</v>
      </c>
      <c r="D14" s="32" t="s">
        <v>89</v>
      </c>
      <c r="E14" s="32" t="s">
        <v>89</v>
      </c>
      <c r="F14" s="32" t="s">
        <v>89</v>
      </c>
      <c r="G14" s="79" t="s">
        <v>85</v>
      </c>
      <c r="I14" s="14" t="str">
        <f>IF(C14="P",INDEX(BDD!$A$2:$B$52,MATCH('26'!$B14,BDD!$A$2:$A$52,0),2),"")</f>
        <v>HYPOCALORIQUE</v>
      </c>
      <c r="J14" s="14" t="str">
        <f>IF(D14="P",INDEX(BDD!$A$2:$B$52,MATCH('26'!$B14,BDD!$A$2:$A$52,0),2),"")</f>
        <v>HYPOCALORIQUE</v>
      </c>
      <c r="K14" s="14" t="str">
        <f>IF(E14="P",INDEX(BDD!$A$2:$B$52,MATCH('26'!$B14,BDD!$A$2:$A$52,0),2),"")</f>
        <v>HYPOCALORIQUE</v>
      </c>
      <c r="L14" s="14" t="str">
        <f>IF(F14="P",INDEX(BDD!$A$2:$B$52,MATCH('26'!$B14,BDD!$A$2:$A$52,0),2),"")</f>
        <v>HYPOCALORIQUE</v>
      </c>
      <c r="M14" s="14" t="str">
        <f>IF(G14="P",INDEX(BDD!$A$2:$B$52,MATCH('26'!$B14,BDD!$A$2:$A$52,0),2),"")</f>
        <v/>
      </c>
    </row>
    <row r="15" spans="1:13" ht="14.1" customHeight="1" x14ac:dyDescent="0.25">
      <c r="A15" s="121"/>
      <c r="B15" s="83" t="str">
        <f>BDD!A11</f>
        <v>CHANUT B</v>
      </c>
      <c r="C15" s="78" t="s">
        <v>89</v>
      </c>
      <c r="D15" s="32" t="s">
        <v>89</v>
      </c>
      <c r="E15" s="32" t="s">
        <v>89</v>
      </c>
      <c r="F15" s="32" t="s">
        <v>89</v>
      </c>
      <c r="G15" s="79" t="s">
        <v>89</v>
      </c>
      <c r="I15" s="14" t="str">
        <f>IF(C15="P",INDEX(BDD!$A$2:$B$52,MATCH('26'!$B15,BDD!$A$2:$A$52,0),2),"")</f>
        <v>HYPOCHOLESTEROMIANT</v>
      </c>
      <c r="J15" s="14" t="str">
        <f>IF(D15="P",INDEX(BDD!$A$2:$B$52,MATCH('26'!$B15,BDD!$A$2:$A$52,0),2),"")</f>
        <v>HYPOCHOLESTEROMIANT</v>
      </c>
      <c r="K15" s="14" t="str">
        <f>IF(E15="P",INDEX(BDD!$A$2:$B$52,MATCH('26'!$B15,BDD!$A$2:$A$52,0),2),"")</f>
        <v>HYPOCHOLESTEROMIANT</v>
      </c>
      <c r="L15" s="14" t="str">
        <f>IF(F15="P",INDEX(BDD!$A$2:$B$52,MATCH('26'!$B15,BDD!$A$2:$A$52,0),2),"")</f>
        <v>HYPOCHOLESTEROMIANT</v>
      </c>
      <c r="M15" s="14" t="str">
        <f>IF(G15="P",INDEX(BDD!$A$2:$B$52,MATCH('26'!$B15,BDD!$A$2:$A$52,0),2),"")</f>
        <v>HYPOCHOLESTEROMIANT</v>
      </c>
    </row>
    <row r="16" spans="1:13" ht="14.1" customHeight="1" x14ac:dyDescent="0.25">
      <c r="A16" s="121"/>
      <c r="B16" s="84" t="str">
        <f>BDD!A12</f>
        <v>CHATTI A</v>
      </c>
      <c r="C16" s="78" t="s">
        <v>89</v>
      </c>
      <c r="D16" s="32" t="s">
        <v>89</v>
      </c>
      <c r="E16" s="32" t="s">
        <v>89</v>
      </c>
      <c r="F16" s="32" t="s">
        <v>89</v>
      </c>
      <c r="G16" s="79" t="s">
        <v>85</v>
      </c>
      <c r="I16" s="14" t="str">
        <f>IF(C16="P",INDEX(BDD!$A$2:$B$52,MATCH('26'!$B16,BDD!$A$2:$A$52,0),2),"")</f>
        <v>SANS PORC</v>
      </c>
      <c r="J16" s="14" t="str">
        <f>IF(D16="P",INDEX(BDD!$A$2:$B$52,MATCH('26'!$B16,BDD!$A$2:$A$52,0),2),"")</f>
        <v>SANS PORC</v>
      </c>
      <c r="K16" s="14" t="str">
        <f>IF(E16="P",INDEX(BDD!$A$2:$B$52,MATCH('26'!$B16,BDD!$A$2:$A$52,0),2),"")</f>
        <v>SANS PORC</v>
      </c>
      <c r="L16" s="14" t="str">
        <f>IF(F16="P",INDEX(BDD!$A$2:$B$52,MATCH('26'!$B16,BDD!$A$2:$A$52,0),2),"")</f>
        <v>SANS PORC</v>
      </c>
      <c r="M16" s="14" t="str">
        <f>IF(G16="P",INDEX(BDD!$A$2:$B$52,MATCH('26'!$B16,BDD!$A$2:$A$52,0),2),"")</f>
        <v/>
      </c>
    </row>
    <row r="17" spans="1:13" ht="14.1" customHeight="1" x14ac:dyDescent="0.25">
      <c r="A17" s="121"/>
      <c r="B17" s="83" t="str">
        <f>BDD!A13</f>
        <v>DELZOR N</v>
      </c>
      <c r="C17" s="31" t="s">
        <v>89</v>
      </c>
      <c r="D17" s="32" t="s">
        <v>89</v>
      </c>
      <c r="E17" s="32" t="s">
        <v>89</v>
      </c>
      <c r="F17" s="32" t="s">
        <v>89</v>
      </c>
      <c r="G17" s="32" t="s">
        <v>89</v>
      </c>
      <c r="I17" s="14" t="str">
        <f>IF(C17="P",INDEX(BDD!$A$2:$B$52,MATCH('26'!$B17,BDD!$A$2:$A$52,0),2),"")</f>
        <v>HYPO URICEMIANT</v>
      </c>
      <c r="J17" s="14" t="str">
        <f>IF(D17="P",INDEX(BDD!$A$2:$B$52,MATCH('26'!$B17,BDD!$A$2:$A$52,0),2),"")</f>
        <v>HYPO URICEMIANT</v>
      </c>
      <c r="K17" s="14" t="str">
        <f>IF(E17="P",INDEX(BDD!$A$2:$B$52,MATCH('26'!$B17,BDD!$A$2:$A$52,0),2),"")</f>
        <v>HYPO URICEMIANT</v>
      </c>
      <c r="L17" s="14" t="str">
        <f>IF(F17="P",INDEX(BDD!$A$2:$B$52,MATCH('26'!$B17,BDD!$A$2:$A$52,0),2),"")</f>
        <v>HYPO URICEMIANT</v>
      </c>
      <c r="M17" s="14" t="str">
        <f>IF(G17="P",INDEX(BDD!$A$2:$B$52,MATCH('26'!$B17,BDD!$A$2:$A$52,0),2),"")</f>
        <v>HYPO URICEMIANT</v>
      </c>
    </row>
    <row r="18" spans="1:13" ht="14.1" customHeight="1" x14ac:dyDescent="0.25">
      <c r="A18" s="121"/>
      <c r="B18" s="83" t="str">
        <f>BDD!A14</f>
        <v xml:space="preserve">DEMICHEL A </v>
      </c>
      <c r="C18" s="31" t="s">
        <v>89</v>
      </c>
      <c r="D18" s="32" t="s">
        <v>89</v>
      </c>
      <c r="E18" s="32" t="s">
        <v>89</v>
      </c>
      <c r="F18" s="32" t="s">
        <v>89</v>
      </c>
      <c r="G18" s="33" t="s">
        <v>89</v>
      </c>
      <c r="I18" s="14" t="str">
        <f>IF(C18="P",INDEX(BDD!$A$2:$B$52,MATCH('26'!$B18,BDD!$A$2:$A$52,0),2),"")</f>
        <v>NORMAL</v>
      </c>
      <c r="J18" s="14" t="str">
        <f>IF(D18="P",INDEX(BDD!$A$2:$B$52,MATCH('26'!$B18,BDD!$A$2:$A$52,0),2),"")</f>
        <v>NORMAL</v>
      </c>
      <c r="K18" s="14" t="str">
        <f>IF(E18="P",INDEX(BDD!$A$2:$B$52,MATCH('26'!$B18,BDD!$A$2:$A$52,0),2),"")</f>
        <v>NORMAL</v>
      </c>
      <c r="L18" s="14" t="str">
        <f>IF(F18="P",INDEX(BDD!$A$2:$B$52,MATCH('26'!$B18,BDD!$A$2:$A$52,0),2),"")</f>
        <v>NORMAL</v>
      </c>
      <c r="M18" s="14" t="str">
        <f>IF(G18="P",INDEX(BDD!$A$2:$B$52,MATCH('26'!$B18,BDD!$A$2:$A$52,0),2),"")</f>
        <v>NORMAL</v>
      </c>
    </row>
    <row r="19" spans="1:13" ht="14.1" customHeight="1" x14ac:dyDescent="0.25">
      <c r="A19" s="121"/>
      <c r="B19" s="83" t="str">
        <f>BDD!A15</f>
        <v>DENIS P</v>
      </c>
      <c r="C19" s="31" t="s">
        <v>89</v>
      </c>
      <c r="D19" s="32" t="s">
        <v>89</v>
      </c>
      <c r="E19" s="32" t="s">
        <v>89</v>
      </c>
      <c r="F19" s="32" t="s">
        <v>89</v>
      </c>
      <c r="G19" s="33" t="s">
        <v>89</v>
      </c>
      <c r="I19" s="14" t="str">
        <f>IF(C19="P",INDEX(BDD!$A$2:$B$52,MATCH('26'!$B19,BDD!$A$2:$A$52,0),2),"")</f>
        <v>NORMAL</v>
      </c>
      <c r="J19" s="14" t="str">
        <f>IF(D19="P",INDEX(BDD!$A$2:$B$52,MATCH('26'!$B19,BDD!$A$2:$A$52,0),2),"")</f>
        <v>NORMAL</v>
      </c>
      <c r="K19" s="14" t="str">
        <f>IF(E19="P",INDEX(BDD!$A$2:$B$52,MATCH('26'!$B19,BDD!$A$2:$A$52,0),2),"")</f>
        <v>NORMAL</v>
      </c>
      <c r="L19" s="14" t="str">
        <f>IF(F19="P",INDEX(BDD!$A$2:$B$52,MATCH('26'!$B19,BDD!$A$2:$A$52,0),2),"")</f>
        <v>NORMAL</v>
      </c>
      <c r="M19" s="14" t="str">
        <f>IF(G19="P",INDEX(BDD!$A$2:$B$52,MATCH('26'!$B19,BDD!$A$2:$A$52,0),2),"")</f>
        <v>NORMAL</v>
      </c>
    </row>
    <row r="20" spans="1:13" ht="14.1" customHeight="1" x14ac:dyDescent="0.25">
      <c r="A20" s="121"/>
      <c r="B20" s="83" t="e">
        <f>BDD!#REF!</f>
        <v>#REF!</v>
      </c>
      <c r="C20" s="31" t="s">
        <v>89</v>
      </c>
      <c r="D20" s="32" t="s">
        <v>89</v>
      </c>
      <c r="E20" s="32" t="s">
        <v>89</v>
      </c>
      <c r="F20" s="32" t="s">
        <v>89</v>
      </c>
      <c r="G20" s="33" t="s">
        <v>89</v>
      </c>
      <c r="I20" s="14" t="e">
        <f>IF(C20="P",INDEX(BDD!$A$2:$B$52,MATCH('26'!$B20,BDD!$A$2:$A$52,0),2),"")</f>
        <v>#REF!</v>
      </c>
      <c r="J20" s="14" t="e">
        <f>IF(D20="P",INDEX(BDD!$A$2:$B$52,MATCH('26'!$B20,BDD!$A$2:$A$52,0),2),"")</f>
        <v>#REF!</v>
      </c>
      <c r="K20" s="14" t="e">
        <f>IF(E20="P",INDEX(BDD!$A$2:$B$52,MATCH('26'!$B20,BDD!$A$2:$A$52,0),2),"")</f>
        <v>#REF!</v>
      </c>
      <c r="L20" s="14" t="e">
        <f>IF(F20="P",INDEX(BDD!$A$2:$B$52,MATCH('26'!$B20,BDD!$A$2:$A$52,0),2),"")</f>
        <v>#REF!</v>
      </c>
      <c r="M20" s="14" t="e">
        <f>IF(G20="P",INDEX(BDD!$A$2:$B$52,MATCH('26'!$B20,BDD!$A$2:$A$52,0),2),"")</f>
        <v>#REF!</v>
      </c>
    </row>
    <row r="21" spans="1:13" ht="14.1" customHeight="1" x14ac:dyDescent="0.25">
      <c r="A21" s="121"/>
      <c r="B21" s="84" t="str">
        <f>BDD!A16</f>
        <v>GAUTHIER JF</v>
      </c>
      <c r="C21" s="31" t="s">
        <v>89</v>
      </c>
      <c r="D21" s="32" t="s">
        <v>89</v>
      </c>
      <c r="E21" s="32" t="s">
        <v>89</v>
      </c>
      <c r="F21" s="32" t="s">
        <v>89</v>
      </c>
      <c r="G21" s="32" t="s">
        <v>85</v>
      </c>
      <c r="I21" s="14" t="str">
        <f>IF(C21="P",INDEX(BDD!$A$2:$B$52,MATCH('26'!$B21,BDD!$A$2:$A$52,0),2),"")</f>
        <v>NORMAL</v>
      </c>
      <c r="J21" s="14" t="str">
        <f>IF(D21="P",INDEX(BDD!$A$2:$B$52,MATCH('26'!$B21,BDD!$A$2:$A$52,0),2),"")</f>
        <v>NORMAL</v>
      </c>
      <c r="K21" s="14" t="str">
        <f>IF(E21="P",INDEX(BDD!$A$2:$B$52,MATCH('26'!$B21,BDD!$A$2:$A$52,0),2),"")</f>
        <v>NORMAL</v>
      </c>
      <c r="L21" s="14" t="str">
        <f>IF(F21="P",INDEX(BDD!$A$2:$B$52,MATCH('26'!$B21,BDD!$A$2:$A$52,0),2),"")</f>
        <v>NORMAL</v>
      </c>
      <c r="M21" s="14" t="str">
        <f>IF(G21="P",INDEX(BDD!$A$2:$B$52,MATCH('26'!$B21,BDD!$A$2:$A$52,0),2),"")</f>
        <v/>
      </c>
    </row>
    <row r="22" spans="1:13" ht="14.1" customHeight="1" x14ac:dyDescent="0.25">
      <c r="A22" s="121"/>
      <c r="B22" s="84" t="str">
        <f>BDD!A17</f>
        <v>GAUTIER Y</v>
      </c>
      <c r="C22" s="31" t="s">
        <v>89</v>
      </c>
      <c r="D22" s="32" t="s">
        <v>89</v>
      </c>
      <c r="E22" s="32" t="s">
        <v>89</v>
      </c>
      <c r="F22" s="32" t="s">
        <v>89</v>
      </c>
      <c r="G22" s="33" t="s">
        <v>85</v>
      </c>
      <c r="I22" s="14" t="str">
        <f>IF(C22="P",INDEX(BDD!$A$2:$B$52,MATCH('26'!$B22,BDD!$A$2:$A$52,0),2),"")</f>
        <v>NORMAL</v>
      </c>
      <c r="J22" s="14" t="str">
        <f>IF(D22="P",INDEX(BDD!$A$2:$B$52,MATCH('26'!$B22,BDD!$A$2:$A$52,0),2),"")</f>
        <v>NORMAL</v>
      </c>
      <c r="K22" s="14" t="str">
        <f>IF(E22="P",INDEX(BDD!$A$2:$B$52,MATCH('26'!$B22,BDD!$A$2:$A$52,0),2),"")</f>
        <v>NORMAL</v>
      </c>
      <c r="L22" s="14" t="str">
        <f>IF(F22="P",INDEX(BDD!$A$2:$B$52,MATCH('26'!$B22,BDD!$A$2:$A$52,0),2),"")</f>
        <v>NORMAL</v>
      </c>
      <c r="M22" s="14" t="str">
        <f>IF(G22="P",INDEX(BDD!$A$2:$B$52,MATCH('26'!$B22,BDD!$A$2:$A$52,0),2),"")</f>
        <v/>
      </c>
    </row>
    <row r="23" spans="1:13" ht="14.1" customHeight="1" x14ac:dyDescent="0.25">
      <c r="A23" s="121"/>
      <c r="B23" s="83" t="str">
        <f>BDD!A18</f>
        <v>GOURDON F</v>
      </c>
      <c r="C23" s="31" t="s">
        <v>89</v>
      </c>
      <c r="D23" s="32" t="s">
        <v>89</v>
      </c>
      <c r="E23" s="32" t="s">
        <v>89</v>
      </c>
      <c r="F23" s="32" t="s">
        <v>89</v>
      </c>
      <c r="G23" s="33" t="s">
        <v>85</v>
      </c>
      <c r="I23" s="14" t="str">
        <f>IF(C23="P",INDEX(BDD!$A$2:$B$52,MATCH('26'!$B23,BDD!$A$2:$A$52,0),2),"")</f>
        <v>NORMAL</v>
      </c>
      <c r="J23" s="14" t="str">
        <f>IF(D23="P",INDEX(BDD!$A$2:$B$52,MATCH('26'!$B23,BDD!$A$2:$A$52,0),2),"")</f>
        <v>NORMAL</v>
      </c>
      <c r="K23" s="14" t="str">
        <f>IF(E23="P",INDEX(BDD!$A$2:$B$52,MATCH('26'!$B23,BDD!$A$2:$A$52,0),2),"")</f>
        <v>NORMAL</v>
      </c>
      <c r="L23" s="14" t="str">
        <f>IF(F23="P",INDEX(BDD!$A$2:$B$52,MATCH('26'!$B23,BDD!$A$2:$A$52,0),2),"")</f>
        <v>NORMAL</v>
      </c>
      <c r="M23" s="14" t="str">
        <f>IF(G23="P",INDEX(BDD!$A$2:$B$52,MATCH('26'!$B23,BDD!$A$2:$A$52,0),2),"")</f>
        <v/>
      </c>
    </row>
    <row r="24" spans="1:13" ht="14.1" customHeight="1" x14ac:dyDescent="0.25">
      <c r="A24" s="121"/>
      <c r="B24" s="83" t="str">
        <f>BDD!A19</f>
        <v>GORDOGA K</v>
      </c>
      <c r="C24" s="31" t="s">
        <v>89</v>
      </c>
      <c r="D24" s="31" t="s">
        <v>85</v>
      </c>
      <c r="E24" s="31" t="s">
        <v>89</v>
      </c>
      <c r="F24" s="31" t="s">
        <v>89</v>
      </c>
      <c r="G24" s="31" t="s">
        <v>89</v>
      </c>
      <c r="I24" s="14" t="str">
        <f>IF(C24="P",INDEX(BDD!$A$2:$B$52,MATCH('26'!$B24,BDD!$A$2:$A$52,0),2),"")</f>
        <v>SANS PORC</v>
      </c>
      <c r="J24" s="14" t="str">
        <f>IF(D24="P",INDEX(BDD!$A$2:$B$52,MATCH('26'!$B24,BDD!$A$2:$A$52,0),2),"")</f>
        <v/>
      </c>
      <c r="K24" s="14" t="str">
        <f>IF(E24="P",INDEX(BDD!$A$2:$B$52,MATCH('26'!$B24,BDD!$A$2:$A$52,0),2),"")</f>
        <v>SANS PORC</v>
      </c>
      <c r="L24" s="14" t="str">
        <f>IF(F24="P",INDEX(BDD!$A$2:$B$52,MATCH('26'!$B24,BDD!$A$2:$A$52,0),2),"")</f>
        <v>SANS PORC</v>
      </c>
      <c r="M24" s="14" t="str">
        <f>IF(G24="P",INDEX(BDD!$A$2:$B$52,MATCH('26'!$B24,BDD!$A$2:$A$52,0),2),"")</f>
        <v>SANS PORC</v>
      </c>
    </row>
    <row r="25" spans="1:13" ht="14.1" customHeight="1" x14ac:dyDescent="0.25">
      <c r="A25" s="121"/>
      <c r="B25" s="84" t="str">
        <f>BDD!A20</f>
        <v>GRAVIERE JP</v>
      </c>
      <c r="C25" s="31" t="s">
        <v>89</v>
      </c>
      <c r="D25" s="32" t="s">
        <v>89</v>
      </c>
      <c r="E25" s="32" t="s">
        <v>89</v>
      </c>
      <c r="F25" s="32" t="s">
        <v>89</v>
      </c>
      <c r="G25" s="33" t="s">
        <v>85</v>
      </c>
      <c r="I25" s="14" t="str">
        <f>IF(C25="P",INDEX(BDD!$A$2:$B$52,MATCH('26'!$B25,BDD!$A$2:$A$52,0),2),"")</f>
        <v>NORMAL</v>
      </c>
      <c r="J25" s="14" t="str">
        <f>IF(D25="P",INDEX(BDD!$A$2:$B$52,MATCH('26'!$B25,BDD!$A$2:$A$52,0),2),"")</f>
        <v>NORMAL</v>
      </c>
      <c r="K25" s="14" t="str">
        <f>IF(E25="P",INDEX(BDD!$A$2:$B$52,MATCH('26'!$B25,BDD!$A$2:$A$52,0),2),"")</f>
        <v>NORMAL</v>
      </c>
      <c r="L25" s="14" t="str">
        <f>IF(F25="P",INDEX(BDD!$A$2:$B$52,MATCH('26'!$B25,BDD!$A$2:$A$52,0),2),"")</f>
        <v>NORMAL</v>
      </c>
      <c r="M25" s="14" t="str">
        <f>IF(G25="P",INDEX(BDD!$A$2:$B$52,MATCH('26'!$B25,BDD!$A$2:$A$52,0),2),"")</f>
        <v/>
      </c>
    </row>
    <row r="26" spans="1:13" ht="14.1" customHeight="1" x14ac:dyDescent="0.25">
      <c r="A26" s="121"/>
      <c r="B26" s="84" t="str">
        <f>BDD!A21</f>
        <v>JULLIOT Y</v>
      </c>
      <c r="C26" s="31" t="s">
        <v>89</v>
      </c>
      <c r="D26" s="32" t="s">
        <v>89</v>
      </c>
      <c r="E26" s="32" t="s">
        <v>89</v>
      </c>
      <c r="F26" s="32" t="s">
        <v>99</v>
      </c>
      <c r="G26" s="33" t="s">
        <v>85</v>
      </c>
      <c r="I26" s="14" t="str">
        <f>IF(C26="P",INDEX(BDD!$A$2:$B$52,MATCH('26'!$B26,BDD!$A$2:$A$52,0),2),"")</f>
        <v>NORMAL</v>
      </c>
      <c r="J26" s="14" t="str">
        <f>IF(D26="P",INDEX(BDD!$A$2:$B$52,MATCH('26'!$B26,BDD!$A$2:$A$52,0),2),"")</f>
        <v>NORMAL</v>
      </c>
      <c r="K26" s="14" t="str">
        <f>IF(E26="P",INDEX(BDD!$A$2:$B$52,MATCH('26'!$B26,BDD!$A$2:$A$52,0),2),"")</f>
        <v>NORMAL</v>
      </c>
      <c r="L26" s="14" t="str">
        <f>IF(F26="P",INDEX(BDD!$A$2:$B$52,MATCH('26'!$B26,BDD!$A$2:$A$52,0),2),"")</f>
        <v/>
      </c>
      <c r="M26" s="14" t="str">
        <f>IF(G26="P",INDEX(BDD!$A$2:$B$52,MATCH('26'!$B26,BDD!$A$2:$A$52,0),2),"")</f>
        <v/>
      </c>
    </row>
    <row r="27" spans="1:13" ht="14.1" customHeight="1" x14ac:dyDescent="0.25">
      <c r="A27" s="121"/>
      <c r="B27" s="84" t="str">
        <f>BDD!A22</f>
        <v>LARBRE JM</v>
      </c>
      <c r="C27" s="31" t="s">
        <v>89</v>
      </c>
      <c r="D27" s="32" t="s">
        <v>89</v>
      </c>
      <c r="E27" s="32" t="s">
        <v>89</v>
      </c>
      <c r="F27" s="32" t="s">
        <v>89</v>
      </c>
      <c r="G27" s="33" t="s">
        <v>85</v>
      </c>
      <c r="I27" s="14" t="str">
        <f>IF(C27="P",INDEX(BDD!$A$2:$B$52,MATCH('26'!$B27,BDD!$A$2:$A$52,0),2),"")</f>
        <v>NORMAL</v>
      </c>
      <c r="J27" s="14" t="str">
        <f>IF(D27="P",INDEX(BDD!$A$2:$B$52,MATCH('26'!$B27,BDD!$A$2:$A$52,0),2),"")</f>
        <v>NORMAL</v>
      </c>
      <c r="K27" s="14" t="str">
        <f>IF(E27="P",INDEX(BDD!$A$2:$B$52,MATCH('26'!$B27,BDD!$A$2:$A$52,0),2),"")</f>
        <v>NORMAL</v>
      </c>
      <c r="L27" s="14" t="str">
        <f>IF(F27="P",INDEX(BDD!$A$2:$B$52,MATCH('26'!$B27,BDD!$A$2:$A$52,0),2),"")</f>
        <v>NORMAL</v>
      </c>
      <c r="M27" s="14" t="str">
        <f>IF(G27="P",INDEX(BDD!$A$2:$B$52,MATCH('26'!$B27,BDD!$A$2:$A$52,0),2),"")</f>
        <v/>
      </c>
    </row>
    <row r="28" spans="1:13" ht="14.1" customHeight="1" x14ac:dyDescent="0.25">
      <c r="A28" s="121"/>
      <c r="B28" s="85" t="str">
        <f>BDD!A23</f>
        <v>LAPLACE F</v>
      </c>
      <c r="C28" s="31" t="s">
        <v>89</v>
      </c>
      <c r="D28" s="32" t="s">
        <v>89</v>
      </c>
      <c r="E28" s="32" t="s">
        <v>89</v>
      </c>
      <c r="F28" s="32" t="s">
        <v>89</v>
      </c>
      <c r="G28" s="32" t="s">
        <v>89</v>
      </c>
      <c r="I28" s="14" t="str">
        <f>IF(C28="P",INDEX(BDD!$A$2:$B$52,MATCH('26'!$B28,BDD!$A$2:$A$52,0),2),"")</f>
        <v>NORMAL</v>
      </c>
      <c r="J28" s="14" t="str">
        <f>IF(D28="P",INDEX(BDD!$A$2:$B$52,MATCH('26'!$B28,BDD!$A$2:$A$52,0),2),"")</f>
        <v>NORMAL</v>
      </c>
      <c r="K28" s="14" t="str">
        <f>IF(E28="P",INDEX(BDD!$A$2:$B$52,MATCH('26'!$B28,BDD!$A$2:$A$52,0),2),"")</f>
        <v>NORMAL</v>
      </c>
      <c r="L28" s="14" t="str">
        <f>IF(F28="P",INDEX(BDD!$A$2:$B$52,MATCH('26'!$B28,BDD!$A$2:$A$52,0),2),"")</f>
        <v>NORMAL</v>
      </c>
      <c r="M28" s="14" t="str">
        <f>IF(G28="P",INDEX(BDD!$A$2:$B$52,MATCH('26'!$B28,BDD!$A$2:$A$52,0),2),"")</f>
        <v>NORMAL</v>
      </c>
    </row>
    <row r="29" spans="1:13" ht="14.1" customHeight="1" x14ac:dyDescent="0.25">
      <c r="A29" s="121"/>
      <c r="B29" s="86" t="str">
        <f>BDD!A24</f>
        <v>LARA C</v>
      </c>
      <c r="C29" s="31" t="s">
        <v>89</v>
      </c>
      <c r="D29" s="32" t="s">
        <v>89</v>
      </c>
      <c r="E29" s="32" t="s">
        <v>89</v>
      </c>
      <c r="F29" s="32" t="s">
        <v>105</v>
      </c>
      <c r="G29" s="33" t="s">
        <v>105</v>
      </c>
    </row>
    <row r="30" spans="1:13" ht="14.1" customHeight="1" x14ac:dyDescent="0.25">
      <c r="A30" s="121"/>
      <c r="B30" s="84" t="str">
        <f>BDD!A25</f>
        <v>LAURENT N</v>
      </c>
      <c r="C30" s="31" t="s">
        <v>89</v>
      </c>
      <c r="D30" s="32" t="s">
        <v>89</v>
      </c>
      <c r="E30" s="32" t="s">
        <v>89</v>
      </c>
      <c r="F30" s="32" t="s">
        <v>89</v>
      </c>
      <c r="G30" s="33" t="s">
        <v>85</v>
      </c>
      <c r="I30" s="14" t="str">
        <f>IF(C30="P",INDEX(BDD!$A$2:$B$52,MATCH('26'!$B30,BDD!$A$2:$A$52,0),2),"")</f>
        <v>NORMAL</v>
      </c>
      <c r="J30" s="14" t="str">
        <f>IF(D30="P",INDEX(BDD!$A$2:$B$52,MATCH('26'!$B30,BDD!$A$2:$A$52,0),2),"")</f>
        <v>NORMAL</v>
      </c>
      <c r="K30" s="14" t="str">
        <f>IF(E30="P",INDEX(BDD!$A$2:$B$52,MATCH('26'!$B30,BDD!$A$2:$A$52,0),2),"")</f>
        <v>NORMAL</v>
      </c>
      <c r="L30" s="14" t="str">
        <f>IF(F30="P",INDEX(BDD!$A$2:$B$52,MATCH('26'!$B30,BDD!$A$2:$A$52,0),2),"")</f>
        <v>NORMAL</v>
      </c>
      <c r="M30" s="14" t="str">
        <f>IF(G30="P",INDEX(BDD!$A$2:$B$52,MATCH('26'!$B30,BDD!$A$2:$A$52,0),2),"")</f>
        <v/>
      </c>
    </row>
    <row r="31" spans="1:13" ht="14.1" customHeight="1" x14ac:dyDescent="0.25">
      <c r="A31" s="121"/>
      <c r="B31" s="83" t="str">
        <f>BDD!A26</f>
        <v>LEBON Y</v>
      </c>
      <c r="C31" s="31" t="s">
        <v>89</v>
      </c>
      <c r="D31" s="32" t="s">
        <v>89</v>
      </c>
      <c r="E31" s="32" t="s">
        <v>89</v>
      </c>
      <c r="F31" s="32" t="s">
        <v>89</v>
      </c>
      <c r="G31" s="33" t="s">
        <v>89</v>
      </c>
      <c r="I31" s="14" t="str">
        <f>IF(C31="P",INDEX(BDD!$A$2:$B$52,MATCH('26'!$B31,BDD!$A$2:$A$52,0),2),"")</f>
        <v>NORMAL</v>
      </c>
      <c r="J31" s="14" t="str">
        <f>IF(D31="P",INDEX(BDD!$A$2:$B$52,MATCH('26'!$B31,BDD!$A$2:$A$52,0),2),"")</f>
        <v>NORMAL</v>
      </c>
      <c r="K31" s="14" t="str">
        <f>IF(E31="P",INDEX(BDD!$A$2:$B$52,MATCH('26'!$B31,BDD!$A$2:$A$52,0),2),"")</f>
        <v>NORMAL</v>
      </c>
      <c r="L31" s="14" t="str">
        <f>IF(F31="P",INDEX(BDD!$A$2:$B$52,MATCH('26'!$B31,BDD!$A$2:$A$52,0),2),"")</f>
        <v>NORMAL</v>
      </c>
      <c r="M31" s="14" t="str">
        <f>IF(G31="P",INDEX(BDD!$A$2:$B$52,MATCH('26'!$B31,BDD!$A$2:$A$52,0),2),"")</f>
        <v>NORMAL</v>
      </c>
    </row>
    <row r="32" spans="1:13" ht="14.1" customHeight="1" x14ac:dyDescent="0.25">
      <c r="A32" s="121"/>
      <c r="B32" s="83" t="str">
        <f>BDD!A27</f>
        <v>LECAM A</v>
      </c>
      <c r="C32" s="31" t="s">
        <v>89</v>
      </c>
      <c r="D32" s="32" t="s">
        <v>89</v>
      </c>
      <c r="E32" s="32" t="s">
        <v>89</v>
      </c>
      <c r="F32" s="32" t="s">
        <v>89</v>
      </c>
      <c r="G32" s="33" t="s">
        <v>89</v>
      </c>
      <c r="I32" s="14" t="str">
        <f>IF(C32="P",INDEX(BDD!$A$2:$B$52,MATCH('26'!$B32,BDD!$A$2:$A$52,0),2),"")</f>
        <v>NORMAL</v>
      </c>
      <c r="J32" s="14" t="str">
        <f>IF(D32="P",INDEX(BDD!$A$2:$B$52,MATCH('26'!$B32,BDD!$A$2:$A$52,0),2),"")</f>
        <v>NORMAL</v>
      </c>
      <c r="K32" s="14" t="str">
        <f>IF(E32="P",INDEX(BDD!$A$2:$B$52,MATCH('26'!$B32,BDD!$A$2:$A$52,0),2),"")</f>
        <v>NORMAL</v>
      </c>
      <c r="L32" s="14" t="str">
        <f>IF(F32="P",INDEX(BDD!$A$2:$B$52,MATCH('26'!$B32,BDD!$A$2:$A$52,0),2),"")</f>
        <v>NORMAL</v>
      </c>
      <c r="M32" s="14" t="str">
        <f>IF(G32="P",INDEX(BDD!$A$2:$B$52,MATCH('26'!$B32,BDD!$A$2:$A$52,0),2),"")</f>
        <v>NORMAL</v>
      </c>
    </row>
    <row r="33" spans="1:13" ht="14.1" customHeight="1" x14ac:dyDescent="0.25">
      <c r="A33" s="121"/>
      <c r="B33" s="84" t="str">
        <f>BDD!A28</f>
        <v>LEHON JL</v>
      </c>
      <c r="C33" s="31" t="s">
        <v>89</v>
      </c>
      <c r="D33" s="32" t="s">
        <v>89</v>
      </c>
      <c r="E33" s="32" t="s">
        <v>98</v>
      </c>
      <c r="F33" s="32" t="s">
        <v>89</v>
      </c>
      <c r="G33" s="33" t="s">
        <v>85</v>
      </c>
      <c r="I33" s="14" t="str">
        <f>IF(C33="P",INDEX(BDD!$A$2:$B$52,MATCH('26'!$B33,BDD!$A$2:$A$52,0),2),"")</f>
        <v>NORMAL</v>
      </c>
      <c r="J33" s="14" t="str">
        <f>IF(D33="P",INDEX(BDD!$A$2:$B$52,MATCH('26'!$B33,BDD!$A$2:$A$52,0),2),"")</f>
        <v>NORMAL</v>
      </c>
      <c r="K33" s="14" t="str">
        <f>IF(E33="P",INDEX(BDD!$A$2:$B$52,MATCH('26'!$B33,BDD!$A$2:$A$52,0),2),"")</f>
        <v>NORMAL</v>
      </c>
      <c r="L33" s="14" t="str">
        <f>IF(F33="P",INDEX(BDD!$A$2:$B$52,MATCH('26'!$B33,BDD!$A$2:$A$52,0),2),"")</f>
        <v>NORMAL</v>
      </c>
      <c r="M33" s="14" t="str">
        <f>IF(G33="P",INDEX(BDD!$A$2:$B$52,MATCH('26'!$B33,BDD!$A$2:$A$52,0),2),"")</f>
        <v/>
      </c>
    </row>
    <row r="34" spans="1:13" ht="14.1" customHeight="1" x14ac:dyDescent="0.25">
      <c r="A34" s="121"/>
      <c r="B34" s="83" t="str">
        <f>BDD!A29</f>
        <v>MALERGUE MC</v>
      </c>
      <c r="C34" s="31" t="s">
        <v>98</v>
      </c>
      <c r="D34" s="32" t="s">
        <v>98</v>
      </c>
      <c r="E34" s="32" t="s">
        <v>89</v>
      </c>
      <c r="F34" s="32" t="s">
        <v>89</v>
      </c>
      <c r="G34" s="33" t="s">
        <v>89</v>
      </c>
      <c r="I34" s="14" t="str">
        <f>IF(C34="P",INDEX(BDD!$A$2:$B$52,MATCH('26'!$B34,BDD!$A$2:$A$52,0),2),"")</f>
        <v>HYPOCALORIQUE</v>
      </c>
      <c r="J34" s="14" t="str">
        <f>IF(D34="P",INDEX(BDD!$A$2:$B$52,MATCH('26'!$B34,BDD!$A$2:$A$52,0),2),"")</f>
        <v>HYPOCALORIQUE</v>
      </c>
      <c r="K34" s="14" t="str">
        <f>IF(E34="P",INDEX(BDD!$A$2:$B$52,MATCH('26'!$B34,BDD!$A$2:$A$52,0),2),"")</f>
        <v>HYPOCALORIQUE</v>
      </c>
      <c r="L34" s="14" t="str">
        <f>IF(F34="P",INDEX(BDD!$A$2:$B$52,MATCH('26'!$B34,BDD!$A$2:$A$52,0),2),"")</f>
        <v>HYPOCALORIQUE</v>
      </c>
      <c r="M34" s="14" t="str">
        <f>IF(G34="P",INDEX(BDD!$A$2:$B$52,MATCH('26'!$B34,BDD!$A$2:$A$52,0),2),"")</f>
        <v>HYPOCALORIQUE</v>
      </c>
    </row>
    <row r="35" spans="1:13" ht="14.1" customHeight="1" x14ac:dyDescent="0.25">
      <c r="A35" s="121"/>
      <c r="B35" s="84" t="str">
        <f>BDD!A30</f>
        <v>MASSIAS JM</v>
      </c>
      <c r="C35" s="31" t="s">
        <v>89</v>
      </c>
      <c r="D35" s="32" t="s">
        <v>89</v>
      </c>
      <c r="E35" s="32" t="s">
        <v>89</v>
      </c>
      <c r="F35" s="32" t="s">
        <v>89</v>
      </c>
      <c r="G35" s="33" t="s">
        <v>85</v>
      </c>
      <c r="I35" s="14" t="str">
        <f>IF(C35="P",INDEX(BDD!$A$2:$B$52,MATCH('26'!$B35,BDD!$A$2:$A$52,0),2),"")</f>
        <v>NORMAL</v>
      </c>
      <c r="J35" s="14" t="str">
        <f>IF(D35="P",INDEX(BDD!$A$2:$B$52,MATCH('26'!$B35,BDD!$A$2:$A$52,0),2),"")</f>
        <v>NORMAL</v>
      </c>
      <c r="K35" s="14" t="str">
        <f>IF(E35="P",INDEX(BDD!$A$2:$B$52,MATCH('26'!$B35,BDD!$A$2:$A$52,0),2),"")</f>
        <v>NORMAL</v>
      </c>
      <c r="L35" s="14" t="str">
        <f>IF(F35="P",INDEX(BDD!$A$2:$B$52,MATCH('26'!$B35,BDD!$A$2:$A$52,0),2),"")</f>
        <v>NORMAL</v>
      </c>
      <c r="M35" s="14" t="str">
        <f>IF(G35="P",INDEX(BDD!$A$2:$B$52,MATCH('26'!$B35,BDD!$A$2:$A$52,0),2),"")</f>
        <v/>
      </c>
    </row>
    <row r="36" spans="1:13" ht="14.1" customHeight="1" x14ac:dyDescent="0.25">
      <c r="A36" s="121"/>
      <c r="B36" s="83" t="str">
        <f>BDD!A31</f>
        <v>MAURY E</v>
      </c>
      <c r="C36" s="31" t="s">
        <v>85</v>
      </c>
      <c r="D36" s="32" t="s">
        <v>89</v>
      </c>
      <c r="E36" s="32" t="s">
        <v>89</v>
      </c>
      <c r="F36" s="32" t="s">
        <v>89</v>
      </c>
      <c r="G36" s="33" t="s">
        <v>89</v>
      </c>
      <c r="I36" s="14" t="str">
        <f>IF(C36="P",INDEX(BDD!$A$2:$B$52,MATCH('26'!$B36,BDD!$A$2:$A$52,0),2),"")</f>
        <v/>
      </c>
      <c r="J36" s="14" t="str">
        <f>IF(D36="P",INDEX(BDD!$A$2:$B$52,MATCH('26'!$B36,BDD!$A$2:$A$52,0),2),"")</f>
        <v>NORMAL</v>
      </c>
      <c r="K36" s="14" t="str">
        <f>IF(E36="P",INDEX(BDD!$A$2:$B$52,MATCH('26'!$B36,BDD!$A$2:$A$52,0),2),"")</f>
        <v>NORMAL</v>
      </c>
      <c r="L36" s="14" t="str">
        <f>IF(F36="P",INDEX(BDD!$A$2:$B$52,MATCH('26'!$B36,BDD!$A$2:$A$52,0),2),"")</f>
        <v>NORMAL</v>
      </c>
      <c r="M36" s="14" t="str">
        <f>IF(G36="P",INDEX(BDD!$A$2:$B$52,MATCH('26'!$B36,BDD!$A$2:$A$52,0),2),"")</f>
        <v>NORMAL</v>
      </c>
    </row>
    <row r="37" spans="1:13" ht="14.1" customHeight="1" x14ac:dyDescent="0.25">
      <c r="A37" s="121"/>
      <c r="B37" s="83" t="str">
        <f>BDD!A32</f>
        <v>MICHELOU S</v>
      </c>
      <c r="C37" s="31" t="s">
        <v>89</v>
      </c>
      <c r="D37" s="31" t="s">
        <v>89</v>
      </c>
      <c r="E37" s="31" t="s">
        <v>89</v>
      </c>
      <c r="F37" s="31" t="s">
        <v>89</v>
      </c>
      <c r="G37" s="31" t="s">
        <v>89</v>
      </c>
      <c r="I37" s="14" t="str">
        <f>IF(C37="P",INDEX(BDD!$A$2:$B$52,MATCH('26'!$B37,BDD!$A$2:$A$52,0),2),"")</f>
        <v>NORMAL</v>
      </c>
      <c r="J37" s="14" t="str">
        <f>IF(D37="P",INDEX(BDD!$A$2:$B$52,MATCH('26'!$B37,BDD!$A$2:$A$52,0),2),"")</f>
        <v>NORMAL</v>
      </c>
      <c r="K37" s="14" t="str">
        <f>IF(E37="P",INDEX(BDD!$A$2:$B$52,MATCH('26'!$B37,BDD!$A$2:$A$52,0),2),"")</f>
        <v>NORMAL</v>
      </c>
      <c r="L37" s="14" t="str">
        <f>IF(F37="P",INDEX(BDD!$A$2:$B$52,MATCH('26'!$B37,BDD!$A$2:$A$52,0),2),"")</f>
        <v>NORMAL</v>
      </c>
      <c r="M37" s="14" t="str">
        <f>IF(G37="P",INDEX(BDD!$A$2:$B$52,MATCH('26'!$B37,BDD!$A$2:$A$52,0),2),"")</f>
        <v>NORMAL</v>
      </c>
    </row>
    <row r="38" spans="1:13" ht="14.1" customHeight="1" x14ac:dyDescent="0.25">
      <c r="A38" s="121"/>
      <c r="B38" s="83" t="str">
        <f>BDD!A33</f>
        <v>ORLIANGE O</v>
      </c>
      <c r="C38" s="31" t="s">
        <v>89</v>
      </c>
      <c r="D38" s="32" t="s">
        <v>89</v>
      </c>
      <c r="E38" s="32" t="s">
        <v>89</v>
      </c>
      <c r="F38" s="32" t="s">
        <v>89</v>
      </c>
      <c r="G38" s="33" t="s">
        <v>89</v>
      </c>
      <c r="I38" s="14" t="str">
        <f>IF(C38="P",INDEX(BDD!$A$2:$B$52,MATCH('26'!$B38,BDD!$A$2:$A$52,0),2),"")</f>
        <v>NORMAL</v>
      </c>
      <c r="J38" s="14" t="str">
        <f>IF(D38="P",INDEX(BDD!$A$2:$B$52,MATCH('26'!$B38,BDD!$A$2:$A$52,0),2),"")</f>
        <v>NORMAL</v>
      </c>
      <c r="K38" s="14" t="str">
        <f>IF(E38="P",INDEX(BDD!$A$2:$B$52,MATCH('26'!$B38,BDD!$A$2:$A$52,0),2),"")</f>
        <v>NORMAL</v>
      </c>
      <c r="L38" s="14" t="str">
        <f>IF(F38="P",INDEX(BDD!$A$2:$B$52,MATCH('26'!$B38,BDD!$A$2:$A$52,0),2),"")</f>
        <v>NORMAL</v>
      </c>
      <c r="M38" s="14" t="str">
        <f>IF(G38="P",INDEX(BDD!$A$2:$B$52,MATCH('26'!$B38,BDD!$A$2:$A$52,0),2),"")</f>
        <v>NORMAL</v>
      </c>
    </row>
    <row r="39" spans="1:13" ht="14.1" customHeight="1" x14ac:dyDescent="0.25">
      <c r="A39" s="121"/>
      <c r="B39" s="84" t="str">
        <f>BDD!A34</f>
        <v>PELISSIER J</v>
      </c>
      <c r="C39" s="31" t="s">
        <v>89</v>
      </c>
      <c r="D39" s="32" t="s">
        <v>89</v>
      </c>
      <c r="E39" s="32" t="s">
        <v>89</v>
      </c>
      <c r="F39" s="32" t="s">
        <v>89</v>
      </c>
      <c r="G39" s="33" t="s">
        <v>85</v>
      </c>
      <c r="I39" s="14" t="str">
        <f>IF(C39="P",INDEX(BDD!$A$2:$B$52,MATCH('26'!$B39,BDD!$A$2:$A$52,0),2),"")</f>
        <v>NORMAL</v>
      </c>
      <c r="J39" s="14" t="str">
        <f>IF(D39="P",INDEX(BDD!$A$2:$B$52,MATCH('26'!$B39,BDD!$A$2:$A$52,0),2),"")</f>
        <v>NORMAL</v>
      </c>
      <c r="K39" s="14" t="str">
        <f>IF(E39="P",INDEX(BDD!$A$2:$B$52,MATCH('26'!$B39,BDD!$A$2:$A$52,0),2),"")</f>
        <v>NORMAL</v>
      </c>
      <c r="L39" s="14" t="str">
        <f>IF(F39="P",INDEX(BDD!$A$2:$B$52,MATCH('26'!$B39,BDD!$A$2:$A$52,0),2),"")</f>
        <v>NORMAL</v>
      </c>
      <c r="M39" s="14" t="str">
        <f>IF(G39="P",INDEX(BDD!$A$2:$B$52,MATCH('26'!$B39,BDD!$A$2:$A$52,0),2),"")</f>
        <v/>
      </c>
    </row>
    <row r="40" spans="1:13" ht="14.1" customHeight="1" x14ac:dyDescent="0.25">
      <c r="A40" s="121"/>
      <c r="B40" s="83" t="str">
        <f>BDD!A35</f>
        <v>PHIALIP Ch</v>
      </c>
      <c r="C40" s="31" t="s">
        <v>89</v>
      </c>
      <c r="D40" s="32" t="s">
        <v>89</v>
      </c>
      <c r="E40" s="32" t="s">
        <v>89</v>
      </c>
      <c r="F40" s="32" t="s">
        <v>89</v>
      </c>
      <c r="G40" s="33" t="s">
        <v>89</v>
      </c>
      <c r="I40" s="14" t="str">
        <f>IF(C40="P",INDEX(BDD!$A$2:$B$52,MATCH('26'!$B40,BDD!$A$2:$A$52,0),2),"")</f>
        <v>NORMAL</v>
      </c>
      <c r="J40" s="14" t="str">
        <f>IF(D40="P",INDEX(BDD!$A$2:$B$52,MATCH('26'!$B40,BDD!$A$2:$A$52,0),2),"")</f>
        <v>NORMAL</v>
      </c>
      <c r="K40" s="14" t="str">
        <f>IF(E40="P",INDEX(BDD!$A$2:$B$52,MATCH('26'!$B40,BDD!$A$2:$A$52,0),2),"")</f>
        <v>NORMAL</v>
      </c>
      <c r="L40" s="14" t="str">
        <f>IF(F40="P",INDEX(BDD!$A$2:$B$52,MATCH('26'!$B40,BDD!$A$2:$A$52,0),2),"")</f>
        <v>NORMAL</v>
      </c>
      <c r="M40" s="14" t="str">
        <f>IF(G40="P",INDEX(BDD!$A$2:$B$52,MATCH('26'!$B40,BDD!$A$2:$A$52,0),2),"")</f>
        <v>NORMAL</v>
      </c>
    </row>
    <row r="41" spans="1:13" ht="14.1" customHeight="1" x14ac:dyDescent="0.25">
      <c r="A41" s="121"/>
      <c r="B41" s="83" t="str">
        <f>BDD!A36</f>
        <v>PIGORREAU M</v>
      </c>
      <c r="C41" s="31" t="s">
        <v>85</v>
      </c>
      <c r="D41" s="32" t="s">
        <v>89</v>
      </c>
      <c r="E41" s="32" t="s">
        <v>89</v>
      </c>
      <c r="F41" s="32" t="s">
        <v>89</v>
      </c>
      <c r="G41" s="33" t="s">
        <v>89</v>
      </c>
      <c r="I41" s="14" t="str">
        <f>IF(C41="P",INDEX(BDD!$A$2:$B$52,MATCH('26'!$B41,BDD!$A$2:$A$52,0),2),"")</f>
        <v/>
      </c>
      <c r="J41" s="14" t="str">
        <f>IF(D41="P",INDEX(BDD!$A$2:$B$52,MATCH('26'!$B41,BDD!$A$2:$A$52,0),2),"")</f>
        <v>NORMAL</v>
      </c>
      <c r="K41" s="14" t="str">
        <f>IF(E41="P",INDEX(BDD!$A$2:$B$52,MATCH('26'!$B41,BDD!$A$2:$A$52,0),2),"")</f>
        <v>NORMAL</v>
      </c>
      <c r="L41" s="14" t="str">
        <f>IF(F41="P",INDEX(BDD!$A$2:$B$52,MATCH('26'!$B41,BDD!$A$2:$A$52,0),2),"")</f>
        <v>NORMAL</v>
      </c>
      <c r="M41" s="14" t="str">
        <f>IF(G41="P",INDEX(BDD!$A$2:$B$52,MATCH('26'!$B41,BDD!$A$2:$A$52,0),2),"")</f>
        <v>NORMAL</v>
      </c>
    </row>
    <row r="42" spans="1:13" ht="14.1" customHeight="1" x14ac:dyDescent="0.25">
      <c r="A42" s="121"/>
      <c r="B42" s="83" t="str">
        <f>BDD!A37</f>
        <v>PONT D</v>
      </c>
      <c r="C42" s="31" t="s">
        <v>89</v>
      </c>
      <c r="D42" s="32" t="s">
        <v>89</v>
      </c>
      <c r="E42" s="32" t="s">
        <v>89</v>
      </c>
      <c r="F42" s="32" t="s">
        <v>89</v>
      </c>
      <c r="G42" s="33" t="s">
        <v>89</v>
      </c>
      <c r="I42" s="14" t="str">
        <f>IF(C42="P",INDEX(BDD!$A$2:$B$52,MATCH('26'!$B42,BDD!$A$2:$A$52,0),2),"")</f>
        <v>HYPOCHOLESTEROMIANT &amp; HYPOCALORIQUE</v>
      </c>
      <c r="J42" s="14" t="str">
        <f>IF(D42="P",INDEX(BDD!$A$2:$B$52,MATCH('26'!$B42,BDD!$A$2:$A$52,0),2),"")</f>
        <v>HYPOCHOLESTEROMIANT &amp; HYPOCALORIQUE</v>
      </c>
      <c r="K42" s="14" t="str">
        <f>IF(E42="P",INDEX(BDD!$A$2:$B$52,MATCH('26'!$B42,BDD!$A$2:$A$52,0),2),"")</f>
        <v>HYPOCHOLESTEROMIANT &amp; HYPOCALORIQUE</v>
      </c>
      <c r="L42" s="14" t="str">
        <f>IF(F42="P",INDEX(BDD!$A$2:$B$52,MATCH('26'!$B42,BDD!$A$2:$A$52,0),2),"")</f>
        <v>HYPOCHOLESTEROMIANT &amp; HYPOCALORIQUE</v>
      </c>
      <c r="M42" s="14" t="str">
        <f>IF(G42="P",INDEX(BDD!$A$2:$B$52,MATCH('26'!$B42,BDD!$A$2:$A$52,0),2),"")</f>
        <v>HYPOCHOLESTEROMIANT &amp; HYPOCALORIQUE</v>
      </c>
    </row>
    <row r="43" spans="1:13" ht="14.1" customHeight="1" x14ac:dyDescent="0.25">
      <c r="A43" s="121"/>
      <c r="B43" s="84" t="str">
        <f>BDD!A38</f>
        <v>PORTE V</v>
      </c>
      <c r="C43" s="78" t="s">
        <v>89</v>
      </c>
      <c r="D43" s="32" t="s">
        <v>89</v>
      </c>
      <c r="E43" s="32" t="s">
        <v>89</v>
      </c>
      <c r="F43" s="32" t="s">
        <v>89</v>
      </c>
      <c r="G43" s="79" t="s">
        <v>85</v>
      </c>
      <c r="I43" s="14" t="str">
        <f>IF(C43="P",INDEX(BDD!$A$2:$B$52,MATCH('26'!$B43,BDD!$A$2:$A$52,0),2),"")</f>
        <v>NORMAL</v>
      </c>
      <c r="J43" s="14" t="str">
        <f>IF(D43="P",INDEX(BDD!$A$2:$B$52,MATCH('26'!$B43,BDD!$A$2:$A$52,0),2),"")</f>
        <v>NORMAL</v>
      </c>
      <c r="K43" s="14" t="str">
        <f>IF(E43="P",INDEX(BDD!$A$2:$B$52,MATCH('26'!$B43,BDD!$A$2:$A$52,0),2),"")</f>
        <v>NORMAL</v>
      </c>
      <c r="L43" s="14" t="str">
        <f>IF(F43="P",INDEX(BDD!$A$2:$B$52,MATCH('26'!$B43,BDD!$A$2:$A$52,0),2),"")</f>
        <v>NORMAL</v>
      </c>
      <c r="M43" s="14" t="str">
        <f>IF(G43="P",INDEX(BDD!$A$2:$B$52,MATCH('26'!$B43,BDD!$A$2:$A$52,0),2),"")</f>
        <v/>
      </c>
    </row>
    <row r="44" spans="1:13" ht="14.1" customHeight="1" x14ac:dyDescent="0.25">
      <c r="A44" s="121"/>
      <c r="B44" s="83" t="str">
        <f>BDD!A39</f>
        <v>SERRE C</v>
      </c>
      <c r="C44" s="78" t="s">
        <v>89</v>
      </c>
      <c r="D44" s="32" t="s">
        <v>89</v>
      </c>
      <c r="E44" s="32" t="s">
        <v>89</v>
      </c>
      <c r="F44" s="32" t="s">
        <v>89</v>
      </c>
      <c r="G44" s="79" t="s">
        <v>89</v>
      </c>
      <c r="I44" s="14" t="str">
        <f>IF(C44="P",INDEX(BDD!$A$2:$B$52,MATCH('26'!$B44,BDD!$A$2:$A$52,0),2),"")</f>
        <v>HYPOCHOLESTEROMIANT &amp; HYPOCALORIQUE</v>
      </c>
      <c r="J44" s="14" t="str">
        <f>IF(D44="P",INDEX(BDD!$A$2:$B$52,MATCH('26'!$B44,BDD!$A$2:$A$52,0),2),"")</f>
        <v>HYPOCHOLESTEROMIANT &amp; HYPOCALORIQUE</v>
      </c>
      <c r="K44" s="14" t="str">
        <f>IF(E44="P",INDEX(BDD!$A$2:$B$52,MATCH('26'!$B44,BDD!$A$2:$A$52,0),2),"")</f>
        <v>HYPOCHOLESTEROMIANT &amp; HYPOCALORIQUE</v>
      </c>
      <c r="L44" s="14" t="str">
        <f>IF(F44="P",INDEX(BDD!$A$2:$B$52,MATCH('26'!$B44,BDD!$A$2:$A$52,0),2),"")</f>
        <v>HYPOCHOLESTEROMIANT &amp; HYPOCALORIQUE</v>
      </c>
      <c r="M44" s="14" t="str">
        <f>IF(G44="P",INDEX(BDD!$A$2:$B$52,MATCH('26'!$B44,BDD!$A$2:$A$52,0),2),"")</f>
        <v>HYPOCHOLESTEROMIANT &amp; HYPOCALORIQUE</v>
      </c>
    </row>
    <row r="45" spans="1:13" ht="14.1" customHeight="1" x14ac:dyDescent="0.25">
      <c r="A45" s="121"/>
      <c r="B45" s="84" t="str">
        <f>BDD!A40</f>
        <v>SOLEILHAVOUP B</v>
      </c>
      <c r="C45" s="78" t="s">
        <v>85</v>
      </c>
      <c r="D45" s="32" t="s">
        <v>85</v>
      </c>
      <c r="E45" s="32" t="s">
        <v>85</v>
      </c>
      <c r="F45" s="32" t="s">
        <v>85</v>
      </c>
      <c r="G45" s="80" t="s">
        <v>85</v>
      </c>
      <c r="I45" s="14" t="str">
        <f>IF(C45="P",INDEX(BDD!$A$2:$B$52,MATCH('26'!$B45,BDD!$A$2:$A$52,0),2),"")</f>
        <v/>
      </c>
      <c r="J45" s="14" t="str">
        <f>IF(D45="P",INDEX(BDD!$A$2:$B$52,MATCH('26'!$B45,BDD!$A$2:$A$52,0),2),"")</f>
        <v/>
      </c>
      <c r="K45" s="14" t="str">
        <f>IF(E45="P",INDEX(BDD!$A$2:$B$52,MATCH('26'!$B45,BDD!$A$2:$A$52,0),2),"")</f>
        <v/>
      </c>
      <c r="L45" s="14" t="str">
        <f>IF(F45="P",INDEX(BDD!$A$2:$B$52,MATCH('26'!$B45,BDD!$A$2:$A$52,0),2),"")</f>
        <v/>
      </c>
      <c r="M45" s="14" t="str">
        <f>IF(G45="P",INDEX(BDD!$A$2:$B$52,MATCH('26'!$B45,BDD!$A$2:$A$52,0),2),"")</f>
        <v/>
      </c>
    </row>
    <row r="46" spans="1:13" ht="14.1" customHeight="1" x14ac:dyDescent="0.25">
      <c r="A46" s="121"/>
      <c r="B46" s="84" t="str">
        <f>BDD!A41</f>
        <v>SOURDEIX L</v>
      </c>
      <c r="C46" s="78" t="s">
        <v>89</v>
      </c>
      <c r="D46" s="32" t="s">
        <v>89</v>
      </c>
      <c r="E46" s="32" t="s">
        <v>89</v>
      </c>
      <c r="F46" s="32" t="s">
        <v>99</v>
      </c>
      <c r="G46" s="79" t="s">
        <v>85</v>
      </c>
      <c r="I46" s="14" t="str">
        <f>IF(C46="P",INDEX(BDD!$A$2:$B$52,MATCH('26'!$B46,BDD!$A$2:$A$52,0),2),"")</f>
        <v>NORMAL</v>
      </c>
      <c r="J46" s="14" t="str">
        <f>IF(D46="P",INDEX(BDD!$A$2:$B$52,MATCH('26'!$B46,BDD!$A$2:$A$52,0),2),"")</f>
        <v>NORMAL</v>
      </c>
      <c r="K46" s="14" t="str">
        <f>IF(E46="P",INDEX(BDD!$A$2:$B$52,MATCH('26'!$B46,BDD!$A$2:$A$52,0),2),"")</f>
        <v>NORMAL</v>
      </c>
      <c r="L46" s="14" t="str">
        <f>IF(F46="P",INDEX(BDD!$A$2:$B$52,MATCH('26'!$B46,BDD!$A$2:$A$52,0),2),"")</f>
        <v/>
      </c>
      <c r="M46" s="14" t="str">
        <f>IF(G46="P",INDEX(BDD!$A$2:$B$52,MATCH('26'!$B46,BDD!$A$2:$A$52,0),2),"")</f>
        <v/>
      </c>
    </row>
    <row r="47" spans="1:13" ht="14.1" customHeight="1" x14ac:dyDescent="0.25">
      <c r="A47" s="121"/>
      <c r="B47" s="84" t="str">
        <f>BDD!A42</f>
        <v>TAYSSE S</v>
      </c>
      <c r="C47" s="31" t="s">
        <v>89</v>
      </c>
      <c r="D47" s="32" t="s">
        <v>89</v>
      </c>
      <c r="E47" s="32" t="s">
        <v>98</v>
      </c>
      <c r="F47" s="32" t="s">
        <v>99</v>
      </c>
      <c r="G47" s="33" t="s">
        <v>85</v>
      </c>
      <c r="I47" s="14" t="str">
        <f>IF(C47="P",INDEX(BDD!$A$2:$B$52,MATCH('26'!$B47,BDD!$A$2:$A$52,0),2),"")</f>
        <v>NORMAL</v>
      </c>
      <c r="J47" s="14" t="str">
        <f>IF(D47="P",INDEX(BDD!$A$2:$B$52,MATCH('26'!$B47,BDD!$A$2:$A$52,0),2),"")</f>
        <v>NORMAL</v>
      </c>
      <c r="K47" s="14" t="str">
        <f>IF(E47="P",INDEX(BDD!$A$2:$B$52,MATCH('26'!$B47,BDD!$A$2:$A$52,0),2),"")</f>
        <v>NORMAL</v>
      </c>
      <c r="L47" s="14" t="str">
        <f>IF(F47="P",INDEX(BDD!$A$2:$B$52,MATCH('26'!$B47,BDD!$A$2:$A$52,0),2),"")</f>
        <v/>
      </c>
      <c r="M47" s="14" t="str">
        <f>IF(G47="P",INDEX(BDD!$A$2:$B$52,MATCH('26'!$B47,BDD!$A$2:$A$52,0),2),"")</f>
        <v/>
      </c>
    </row>
    <row r="48" spans="1:13" ht="14.1" customHeight="1" x14ac:dyDescent="0.25">
      <c r="A48" s="121"/>
      <c r="B48" s="84" t="str">
        <f>BDD!A43</f>
        <v>TINDILIERE M</v>
      </c>
      <c r="C48" s="31" t="s">
        <v>89</v>
      </c>
      <c r="D48" s="32" t="s">
        <v>89</v>
      </c>
      <c r="E48" s="32" t="s">
        <v>89</v>
      </c>
      <c r="F48" s="32" t="s">
        <v>89</v>
      </c>
      <c r="G48" s="33" t="s">
        <v>85</v>
      </c>
      <c r="I48" s="14" t="str">
        <f>IF(C48="P",INDEX(BDD!$A$2:$B$52,MATCH('26'!$B48,BDD!$A$2:$A$52,0),2),"")</f>
        <v>NORMAL</v>
      </c>
      <c r="J48" s="14" t="str">
        <f>IF(D48="P",INDEX(BDD!$A$2:$B$52,MATCH('26'!$B48,BDD!$A$2:$A$52,0),2),"")</f>
        <v>NORMAL</v>
      </c>
      <c r="K48" s="14" t="str">
        <f>IF(E48="P",INDEX(BDD!$A$2:$B$52,MATCH('26'!$B48,BDD!$A$2:$A$52,0),2),"")</f>
        <v>NORMAL</v>
      </c>
      <c r="L48" s="14" t="str">
        <f>IF(F48="P",INDEX(BDD!$A$2:$B$52,MATCH('26'!$B48,BDD!$A$2:$A$52,0),2),"")</f>
        <v>NORMAL</v>
      </c>
      <c r="M48" s="14" t="str">
        <f>IF(G48="P",INDEX(BDD!$A$2:$B$52,MATCH('26'!$B48,BDD!$A$2:$A$52,0),2),"")</f>
        <v/>
      </c>
    </row>
    <row r="49" spans="1:15" ht="14.1" customHeight="1" x14ac:dyDescent="0.25">
      <c r="A49" s="121"/>
      <c r="B49" s="84" t="str">
        <f>BDD!A44</f>
        <v>URSY A</v>
      </c>
      <c r="C49" s="31" t="s">
        <v>85</v>
      </c>
      <c r="D49" s="32" t="s">
        <v>89</v>
      </c>
      <c r="E49" s="32" t="s">
        <v>89</v>
      </c>
      <c r="F49" s="32" t="s">
        <v>89</v>
      </c>
      <c r="G49" s="33" t="s">
        <v>85</v>
      </c>
      <c r="I49" s="14" t="str">
        <f>IF(C49="P",INDEX(BDD!$A$2:$B$52,MATCH('26'!$B49,BDD!$A$2:$A$52,0),2),"")</f>
        <v/>
      </c>
      <c r="J49" s="14" t="str">
        <f>IF(D49="P",INDEX(BDD!$A$2:$B$52,MATCH('26'!$B49,BDD!$A$2:$A$52,0),2),"")</f>
        <v>NORMAL</v>
      </c>
      <c r="K49" s="14" t="str">
        <f>IF(E49="P",INDEX(BDD!$A$2:$B$52,MATCH('26'!$B49,BDD!$A$2:$A$52,0),2),"")</f>
        <v>NORMAL</v>
      </c>
      <c r="L49" s="14" t="str">
        <f>IF(F49="P",INDEX(BDD!$A$2:$B$52,MATCH('26'!$B49,BDD!$A$2:$A$52,0),2),"")</f>
        <v>NORMAL</v>
      </c>
      <c r="M49" s="14" t="str">
        <f>IF(G49="P",INDEX(BDD!$A$2:$B$52,MATCH('26'!$B49,BDD!$A$2:$A$52,0),2),"")</f>
        <v/>
      </c>
    </row>
    <row r="50" spans="1:15" ht="14.1" customHeight="1" x14ac:dyDescent="0.25">
      <c r="A50" s="121"/>
      <c r="B50" s="83" t="str">
        <f>BDD!A45</f>
        <v>VERGNY fr</v>
      </c>
      <c r="C50" s="31" t="s">
        <v>89</v>
      </c>
      <c r="D50" s="32" t="s">
        <v>89</v>
      </c>
      <c r="E50" s="32" t="s">
        <v>89</v>
      </c>
      <c r="F50" s="32" t="s">
        <v>89</v>
      </c>
      <c r="G50" s="33" t="s">
        <v>89</v>
      </c>
      <c r="I50" s="14" t="str">
        <f>IF(C50="P",INDEX(BDD!$A$2:$B$52,MATCH('26'!$B50,BDD!$A$2:$A$52,0),2),"")</f>
        <v>NORMAL</v>
      </c>
      <c r="J50" s="14" t="str">
        <f>IF(D50="P",INDEX(BDD!$A$2:$B$52,MATCH('26'!$B50,BDD!$A$2:$A$52,0),2),"")</f>
        <v>NORMAL</v>
      </c>
      <c r="K50" s="14" t="str">
        <f>IF(E50="P",INDEX(BDD!$A$2:$B$52,MATCH('26'!$B50,BDD!$A$2:$A$52,0),2),"")</f>
        <v>NORMAL</v>
      </c>
      <c r="L50" s="14" t="str">
        <f>IF(F50="P",INDEX(BDD!$A$2:$B$52,MATCH('26'!$B50,BDD!$A$2:$A$52,0),2),"")</f>
        <v>NORMAL</v>
      </c>
      <c r="M50" s="14" t="str">
        <f>IF(G50="P",INDEX(BDD!$A$2:$B$52,MATCH('26'!$B50,BDD!$A$2:$A$52,0),2),"")</f>
        <v>NORMAL</v>
      </c>
    </row>
    <row r="51" spans="1:15" ht="14.1" customHeight="1" x14ac:dyDescent="0.25">
      <c r="A51" s="121"/>
      <c r="B51" s="27"/>
      <c r="C51" s="31"/>
      <c r="D51" s="32"/>
      <c r="E51" s="32"/>
      <c r="F51" s="32"/>
      <c r="G51" s="33"/>
      <c r="I51" s="14" t="str">
        <f>IF(C51="P",INDEX(BDD!$A$2:$B$52,MATCH('26'!$B51,BDD!$A$2:$A$52,0),2),"")</f>
        <v/>
      </c>
      <c r="J51" s="14" t="str">
        <f>IF(D51="P",INDEX(BDD!$A$2:$B$52,MATCH('26'!$B51,BDD!$A$2:$A$52,0),2),"")</f>
        <v/>
      </c>
      <c r="K51" s="14" t="str">
        <f>IF(E51="P",INDEX(BDD!$A$2:$B$52,MATCH('26'!$B51,BDD!$A$2:$A$52,0),2),"")</f>
        <v/>
      </c>
      <c r="L51" s="14" t="str">
        <f>IF(F51="P",INDEX(BDD!$A$2:$B$52,MATCH('26'!$B51,BDD!$A$2:$A$52,0),2),"")</f>
        <v/>
      </c>
      <c r="M51" s="14" t="str">
        <f>IF(G51="P",INDEX(BDD!$A$2:$B$52,MATCH('26'!$B51,BDD!$A$2:$A$52,0),2),"")</f>
        <v/>
      </c>
    </row>
    <row r="52" spans="1:15" ht="14.1" customHeight="1" thickBot="1" x14ac:dyDescent="0.3">
      <c r="A52" s="121"/>
      <c r="B52" s="34" t="str">
        <f>BDD!A47</f>
        <v>STAGIAIRE</v>
      </c>
      <c r="C52" s="35"/>
      <c r="D52" s="36"/>
      <c r="E52" s="36"/>
      <c r="F52" s="36"/>
      <c r="G52" s="37"/>
      <c r="I52" s="14" t="str">
        <f>IF(C52="P",INDEX(BDD!$A$2:$B$52,MATCH('26'!$B52,BDD!$A$2:$A$52,0),2),"")</f>
        <v/>
      </c>
      <c r="J52" s="14" t="str">
        <f>IF(D52="P",INDEX(BDD!$A$2:$B$52,MATCH('26'!$B52,BDD!$A$2:$A$52,0),2),"")</f>
        <v/>
      </c>
      <c r="K52" s="14" t="str">
        <f>IF(E52="P",INDEX(BDD!$A$2:$B$52,MATCH('26'!$B52,BDD!$A$2:$A$52,0),2),"")</f>
        <v/>
      </c>
      <c r="L52" s="14" t="str">
        <f>IF(F52="P",INDEX(BDD!$A$2:$B$52,MATCH('26'!$B52,BDD!$A$2:$A$52,0),2),"")</f>
        <v/>
      </c>
      <c r="M52" s="14" t="str">
        <f>IF(G52="P",INDEX(BDD!$A$2:$B$52,MATCH('26'!$B52,BDD!$A$2:$A$52,0),2),"")</f>
        <v/>
      </c>
      <c r="O52" s="14" t="s">
        <v>106</v>
      </c>
    </row>
    <row r="53" spans="1:15" ht="15.75" thickBot="1" x14ac:dyDescent="0.3">
      <c r="A53" s="13"/>
      <c r="B53" s="38"/>
      <c r="C53" s="122"/>
      <c r="D53" s="122"/>
      <c r="E53" s="122"/>
      <c r="F53" s="122"/>
      <c r="G53" s="122"/>
    </row>
    <row r="54" spans="1:15" x14ac:dyDescent="0.25">
      <c r="A54" s="13"/>
      <c r="B54" s="13"/>
      <c r="C54" s="118" t="s">
        <v>74</v>
      </c>
      <c r="D54" s="119"/>
      <c r="E54" s="119"/>
      <c r="F54" s="119"/>
      <c r="G54" s="120"/>
    </row>
    <row r="55" spans="1:15" ht="15.75" thickBot="1" x14ac:dyDescent="0.3">
      <c r="A55" s="13"/>
      <c r="B55" s="13"/>
      <c r="C55" s="114" t="str">
        <f ca="1">MID(CELL("nomfichier",$A$1),FIND("]",CELL("nomfichier",$A$1))+1,50)</f>
        <v>26</v>
      </c>
      <c r="D55" s="115"/>
      <c r="E55" s="115"/>
      <c r="F55" s="115"/>
      <c r="G55" s="116"/>
    </row>
    <row r="56" spans="1:15" x14ac:dyDescent="0.25">
      <c r="A56" s="117" t="s">
        <v>95</v>
      </c>
      <c r="B56" s="13"/>
      <c r="C56" s="39">
        <f ca="1">C57</f>
        <v>42548</v>
      </c>
      <c r="D56" s="39">
        <f ca="1">D57</f>
        <v>42549</v>
      </c>
      <c r="E56" s="39">
        <f ca="1">E57</f>
        <v>42550</v>
      </c>
      <c r="F56" s="39">
        <f t="shared" ref="F56:G56" ca="1" si="1">F57</f>
        <v>42551</v>
      </c>
      <c r="G56" s="20">
        <f t="shared" ca="1" si="1"/>
        <v>42552</v>
      </c>
    </row>
    <row r="57" spans="1:15" ht="15.75" thickBot="1" x14ac:dyDescent="0.3">
      <c r="A57" s="117"/>
      <c r="B57" s="13"/>
      <c r="C57" s="40">
        <f ca="1">7*C55+DATE(B2,1,3)-WEEKDAY(DATE(B2,1,3))-5</f>
        <v>42548</v>
      </c>
      <c r="D57" s="40">
        <f ca="1">C57+1</f>
        <v>42549</v>
      </c>
      <c r="E57" s="40">
        <f ca="1">D57+1</f>
        <v>42550</v>
      </c>
      <c r="F57" s="40">
        <f ca="1">E57+1</f>
        <v>42551</v>
      </c>
      <c r="G57" s="41">
        <f ca="1">F57+1</f>
        <v>42552</v>
      </c>
    </row>
    <row r="58" spans="1:15" ht="24.95" customHeight="1" x14ac:dyDescent="0.25">
      <c r="A58" s="97">
        <f t="shared" ref="A58:A64" si="2">SUM(C58:G58)</f>
        <v>130</v>
      </c>
      <c r="B58" s="43" t="s">
        <v>6</v>
      </c>
      <c r="C58" s="29">
        <f t="shared" ref="C58:G65" si="3">IF(COUNTIF(I$6:I$52,$B58)&gt;0,COUNTIF(I$6:I$52,$B58),"")</f>
        <v>27</v>
      </c>
      <c r="D58" s="29">
        <f t="shared" si="3"/>
        <v>31</v>
      </c>
      <c r="E58" s="29">
        <f t="shared" si="3"/>
        <v>31</v>
      </c>
      <c r="F58" s="29">
        <f t="shared" si="3"/>
        <v>27</v>
      </c>
      <c r="G58" s="30">
        <f t="shared" si="3"/>
        <v>14</v>
      </c>
    </row>
    <row r="59" spans="1:15" ht="24.95" customHeight="1" x14ac:dyDescent="0.25">
      <c r="A59" s="97">
        <f t="shared" si="2"/>
        <v>5</v>
      </c>
      <c r="B59" s="44" t="s">
        <v>22</v>
      </c>
      <c r="C59" s="32">
        <f t="shared" si="3"/>
        <v>1</v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>
        <f t="shared" si="3"/>
        <v>1</v>
      </c>
      <c r="I59" s="14">
        <f t="shared" ref="I59:I65" si="4">COUNTIF($I$6:$I$52,$B59)</f>
        <v>1</v>
      </c>
    </row>
    <row r="60" spans="1:15" ht="24.95" customHeight="1" x14ac:dyDescent="0.25">
      <c r="A60" s="97">
        <f t="shared" si="2"/>
        <v>4</v>
      </c>
      <c r="B60" s="44" t="s">
        <v>18</v>
      </c>
      <c r="C60" s="32">
        <f t="shared" si="3"/>
        <v>1</v>
      </c>
      <c r="D60" s="32">
        <f t="shared" si="3"/>
        <v>1</v>
      </c>
      <c r="E60" s="32">
        <f t="shared" si="3"/>
        <v>1</v>
      </c>
      <c r="F60" s="32">
        <f t="shared" si="3"/>
        <v>1</v>
      </c>
      <c r="G60" s="33" t="str">
        <f t="shared" si="3"/>
        <v/>
      </c>
      <c r="I60" s="14">
        <f t="shared" si="4"/>
        <v>1</v>
      </c>
    </row>
    <row r="61" spans="1:15" ht="24.95" customHeight="1" x14ac:dyDescent="0.25">
      <c r="A61" s="97">
        <f t="shared" si="2"/>
        <v>10</v>
      </c>
      <c r="B61" s="44" t="s">
        <v>50</v>
      </c>
      <c r="C61" s="32">
        <f t="shared" si="3"/>
        <v>2</v>
      </c>
      <c r="D61" s="32">
        <f t="shared" si="3"/>
        <v>2</v>
      </c>
      <c r="E61" s="32">
        <f t="shared" si="3"/>
        <v>2</v>
      </c>
      <c r="F61" s="32">
        <f t="shared" si="3"/>
        <v>2</v>
      </c>
      <c r="G61" s="33">
        <f t="shared" si="3"/>
        <v>2</v>
      </c>
      <c r="I61" s="14">
        <f t="shared" si="4"/>
        <v>2</v>
      </c>
    </row>
    <row r="62" spans="1:15" ht="24.95" customHeight="1" x14ac:dyDescent="0.25">
      <c r="A62" s="97">
        <f t="shared" si="2"/>
        <v>9</v>
      </c>
      <c r="B62" s="44" t="s">
        <v>20</v>
      </c>
      <c r="C62" s="32">
        <f t="shared" si="3"/>
        <v>2</v>
      </c>
      <c r="D62" s="32">
        <f t="shared" si="3"/>
        <v>2</v>
      </c>
      <c r="E62" s="32">
        <f t="shared" si="3"/>
        <v>2</v>
      </c>
      <c r="F62" s="32">
        <f t="shared" si="3"/>
        <v>2</v>
      </c>
      <c r="G62" s="33">
        <f t="shared" si="3"/>
        <v>1</v>
      </c>
      <c r="I62" s="14">
        <f t="shared" si="4"/>
        <v>2</v>
      </c>
    </row>
    <row r="63" spans="1:15" ht="24.95" customHeight="1" x14ac:dyDescent="0.25">
      <c r="A63" s="97">
        <f t="shared" si="2"/>
        <v>5</v>
      </c>
      <c r="B63" s="44" t="s">
        <v>25</v>
      </c>
      <c r="C63" s="32">
        <f t="shared" si="3"/>
        <v>1</v>
      </c>
      <c r="D63" s="32">
        <f t="shared" si="3"/>
        <v>1</v>
      </c>
      <c r="E63" s="32">
        <f t="shared" si="3"/>
        <v>1</v>
      </c>
      <c r="F63" s="32">
        <f t="shared" si="3"/>
        <v>1</v>
      </c>
      <c r="G63" s="33">
        <f t="shared" si="3"/>
        <v>1</v>
      </c>
      <c r="I63" s="14">
        <f t="shared" si="4"/>
        <v>1</v>
      </c>
    </row>
    <row r="64" spans="1:15" ht="24.95" customHeight="1" x14ac:dyDescent="0.25">
      <c r="A64" s="97">
        <f t="shared" si="2"/>
        <v>13</v>
      </c>
      <c r="B64" s="44" t="s">
        <v>7</v>
      </c>
      <c r="C64" s="32">
        <f t="shared" si="3"/>
        <v>3</v>
      </c>
      <c r="D64" s="32">
        <f t="shared" si="3"/>
        <v>2</v>
      </c>
      <c r="E64" s="32">
        <f t="shared" si="3"/>
        <v>3</v>
      </c>
      <c r="F64" s="32">
        <f t="shared" si="3"/>
        <v>3</v>
      </c>
      <c r="G64" s="33">
        <f t="shared" si="3"/>
        <v>2</v>
      </c>
      <c r="I64" s="14">
        <f t="shared" si="4"/>
        <v>3</v>
      </c>
    </row>
    <row r="65" spans="1:9" ht="24.95" customHeight="1" thickBot="1" x14ac:dyDescent="0.3">
      <c r="A65" s="97">
        <f>SUM(C65:G65)</f>
        <v>0</v>
      </c>
      <c r="B65" s="45"/>
      <c r="C65" s="36" t="str">
        <f t="shared" si="3"/>
        <v/>
      </c>
      <c r="D65" s="36" t="str">
        <f t="shared" si="3"/>
        <v/>
      </c>
      <c r="E65" s="36" t="str">
        <f t="shared" si="3"/>
        <v/>
      </c>
      <c r="F65" s="36" t="str">
        <f t="shared" si="3"/>
        <v/>
      </c>
      <c r="G65" s="37" t="str">
        <f t="shared" si="3"/>
        <v/>
      </c>
      <c r="I65" s="14">
        <f t="shared" si="4"/>
        <v>0</v>
      </c>
    </row>
    <row r="66" spans="1:9" ht="9.9499999999999993" customHeight="1" thickBot="1" x14ac:dyDescent="0.3">
      <c r="A66" s="46"/>
    </row>
    <row r="67" spans="1:9" ht="15.95" customHeight="1" x14ac:dyDescent="0.25">
      <c r="A67" s="97">
        <f>SUM(C67:G67)</f>
        <v>0</v>
      </c>
      <c r="B67" s="47" t="s">
        <v>75</v>
      </c>
      <c r="C67" s="29"/>
      <c r="D67" s="29"/>
      <c r="E67" s="29"/>
      <c r="F67" s="29"/>
      <c r="G67" s="30"/>
    </row>
    <row r="68" spans="1:9" ht="15.95" customHeight="1" thickBot="1" x14ac:dyDescent="0.3">
      <c r="A68" s="97">
        <f>SUM(C68:G68)</f>
        <v>0</v>
      </c>
      <c r="B68" s="48" t="s">
        <v>78</v>
      </c>
      <c r="C68" s="36"/>
      <c r="D68" s="36"/>
      <c r="E68" s="36"/>
      <c r="F68" s="36"/>
      <c r="G68" s="37"/>
    </row>
    <row r="69" spans="1:9" s="51" customFormat="1" ht="9.9499999999999993" customHeight="1" thickBot="1" x14ac:dyDescent="0.3">
      <c r="A69" s="38"/>
      <c r="B69" s="49"/>
      <c r="C69" s="50"/>
      <c r="D69" s="50"/>
      <c r="E69" s="50"/>
      <c r="F69" s="50"/>
      <c r="G69" s="50"/>
    </row>
    <row r="70" spans="1:9" s="51" customFormat="1" ht="15.95" customHeight="1" x14ac:dyDescent="0.25">
      <c r="A70" s="52">
        <f>SUM(C70:G70)</f>
        <v>5</v>
      </c>
      <c r="B70" s="47" t="s">
        <v>76</v>
      </c>
      <c r="C70" s="29">
        <v>1</v>
      </c>
      <c r="D70" s="29">
        <v>1</v>
      </c>
      <c r="E70" s="29">
        <v>1</v>
      </c>
      <c r="F70" s="29">
        <v>1</v>
      </c>
      <c r="G70" s="30">
        <v>1</v>
      </c>
    </row>
    <row r="71" spans="1:9" ht="15.95" customHeight="1" x14ac:dyDescent="0.25">
      <c r="A71" s="52">
        <f t="shared" ref="A71:A76" si="5">SUM(C71:G71)</f>
        <v>0</v>
      </c>
      <c r="B71" s="53" t="s">
        <v>88</v>
      </c>
      <c r="C71" s="32"/>
      <c r="D71" s="32"/>
      <c r="E71" s="32"/>
      <c r="F71" s="32"/>
      <c r="G71" s="33"/>
    </row>
    <row r="72" spans="1:9" ht="15.95" customHeight="1" x14ac:dyDescent="0.25">
      <c r="A72" s="52">
        <f t="shared" si="5"/>
        <v>1</v>
      </c>
      <c r="B72" s="53" t="s">
        <v>97</v>
      </c>
      <c r="C72" s="32"/>
      <c r="D72" s="32"/>
      <c r="E72" s="32">
        <v>1</v>
      </c>
      <c r="F72" s="32"/>
      <c r="G72" s="33"/>
    </row>
    <row r="73" spans="1:9" ht="15.95" customHeight="1" x14ac:dyDescent="0.25">
      <c r="A73" s="52">
        <f t="shared" si="5"/>
        <v>0</v>
      </c>
      <c r="B73" s="53" t="s">
        <v>92</v>
      </c>
      <c r="C73" s="32"/>
      <c r="D73" s="32">
        <v>0</v>
      </c>
      <c r="E73" s="32">
        <v>0</v>
      </c>
      <c r="F73" s="32"/>
      <c r="G73" s="33"/>
    </row>
    <row r="74" spans="1:9" ht="15.95" customHeight="1" x14ac:dyDescent="0.25">
      <c r="A74" s="52">
        <f t="shared" si="5"/>
        <v>0</v>
      </c>
      <c r="B74" s="53" t="s">
        <v>96</v>
      </c>
      <c r="C74" s="32"/>
      <c r="D74" s="32">
        <v>0</v>
      </c>
      <c r="E74" s="32"/>
      <c r="F74" s="32"/>
      <c r="G74" s="33"/>
    </row>
    <row r="75" spans="1:9" ht="15.95" customHeight="1" x14ac:dyDescent="0.25">
      <c r="A75" s="52">
        <f t="shared" si="5"/>
        <v>0</v>
      </c>
      <c r="B75" s="53" t="s">
        <v>84</v>
      </c>
      <c r="C75" s="32"/>
      <c r="D75" s="32"/>
      <c r="E75" s="32"/>
      <c r="F75" s="32"/>
      <c r="G75" s="33"/>
    </row>
    <row r="76" spans="1:9" ht="15.95" customHeight="1" thickBot="1" x14ac:dyDescent="0.3">
      <c r="A76" s="52">
        <f t="shared" si="5"/>
        <v>0</v>
      </c>
      <c r="B76" s="48" t="s">
        <v>83</v>
      </c>
      <c r="C76" s="36"/>
      <c r="D76" s="36"/>
      <c r="E76" s="36"/>
      <c r="F76" s="36"/>
      <c r="G76" s="37"/>
    </row>
    <row r="77" spans="1:9" ht="9.9499999999999993" customHeight="1" thickBot="1" x14ac:dyDescent="0.3">
      <c r="A77" s="13"/>
      <c r="B77" s="49"/>
      <c r="C77" s="50"/>
      <c r="D77" s="50"/>
      <c r="E77" s="50"/>
      <c r="F77" s="50"/>
      <c r="G77" s="50"/>
    </row>
    <row r="78" spans="1:9" ht="15.95" customHeight="1" x14ac:dyDescent="0.25">
      <c r="A78" s="97">
        <f t="shared" ref="A78:A81" si="6">SUM(C78:G78)</f>
        <v>2</v>
      </c>
      <c r="B78" s="47" t="s">
        <v>61</v>
      </c>
      <c r="C78" s="29"/>
      <c r="D78" s="29"/>
      <c r="E78" s="29"/>
      <c r="F78" s="29">
        <v>1</v>
      </c>
      <c r="G78" s="30">
        <v>1</v>
      </c>
    </row>
    <row r="79" spans="1:9" ht="15.95" customHeight="1" x14ac:dyDescent="0.25">
      <c r="A79" s="97">
        <f t="shared" si="6"/>
        <v>5</v>
      </c>
      <c r="B79" s="53" t="s">
        <v>79</v>
      </c>
      <c r="C79" s="32">
        <v>1</v>
      </c>
      <c r="D79" s="32">
        <v>1</v>
      </c>
      <c r="E79" s="32">
        <v>1</v>
      </c>
      <c r="F79" s="32">
        <v>1</v>
      </c>
      <c r="G79" s="33">
        <v>1</v>
      </c>
    </row>
    <row r="80" spans="1:9" ht="15.95" customHeight="1" x14ac:dyDescent="0.25">
      <c r="A80" s="97">
        <f t="shared" si="6"/>
        <v>0</v>
      </c>
      <c r="B80" s="53" t="s">
        <v>80</v>
      </c>
      <c r="C80" s="32">
        <v>0</v>
      </c>
      <c r="D80" s="32">
        <v>0</v>
      </c>
      <c r="E80" s="32">
        <v>0</v>
      </c>
      <c r="F80" s="32">
        <v>0</v>
      </c>
      <c r="G80" s="33">
        <v>0</v>
      </c>
    </row>
    <row r="81" spans="1:16" ht="15.95" customHeight="1" x14ac:dyDescent="0.25">
      <c r="A81" s="97">
        <f t="shared" si="6"/>
        <v>0</v>
      </c>
      <c r="B81" s="53" t="s">
        <v>81</v>
      </c>
      <c r="C81" s="32"/>
      <c r="D81" s="32"/>
      <c r="E81" s="32"/>
      <c r="F81" s="32"/>
      <c r="G81" s="33"/>
    </row>
    <row r="82" spans="1:16" ht="15.95" customHeight="1" thickBot="1" x14ac:dyDescent="0.3">
      <c r="A82" s="97">
        <f>SUM(C82:G82)</f>
        <v>7</v>
      </c>
      <c r="B82" s="54" t="s">
        <v>82</v>
      </c>
      <c r="C82" s="36">
        <f>SUM(C78:C81)</f>
        <v>1</v>
      </c>
      <c r="D82" s="36">
        <f t="shared" ref="D82:G82" si="7">SUM(D78:D81)</f>
        <v>1</v>
      </c>
      <c r="E82" s="36">
        <f t="shared" si="7"/>
        <v>1</v>
      </c>
      <c r="F82" s="36">
        <f t="shared" si="7"/>
        <v>2</v>
      </c>
      <c r="G82" s="37">
        <f t="shared" si="7"/>
        <v>2</v>
      </c>
    </row>
    <row r="83" spans="1:16" s="51" customFormat="1" ht="9.9499999999999993" customHeight="1" thickBot="1" x14ac:dyDescent="0.3">
      <c r="A83" s="55"/>
      <c r="B83" s="56"/>
      <c r="C83" s="50"/>
      <c r="D83" s="50"/>
      <c r="E83" s="50"/>
      <c r="F83" s="50"/>
      <c r="G83" s="50"/>
    </row>
    <row r="84" spans="1:16" ht="15.95" customHeight="1" thickBot="1" x14ac:dyDescent="0.3">
      <c r="A84" s="97">
        <f t="shared" ref="A84" si="8">SUM(C84:G84)</f>
        <v>4</v>
      </c>
      <c r="B84" s="57" t="s">
        <v>77</v>
      </c>
      <c r="C84" s="58">
        <f>COUNTIF(C6:C52,"E")</f>
        <v>0</v>
      </c>
      <c r="D84" s="58">
        <f>COUNTIF(D6:D52,"E")</f>
        <v>0</v>
      </c>
      <c r="E84" s="58">
        <f>COUNTIF(E6:E52,"E")</f>
        <v>0</v>
      </c>
      <c r="F84" s="58">
        <f>COUNTIF(F6:F52,"E")</f>
        <v>4</v>
      </c>
      <c r="G84" s="59">
        <f>COUNTIF(G6:G52,"E")</f>
        <v>0</v>
      </c>
      <c r="P84" s="14" t="s">
        <v>104</v>
      </c>
    </row>
    <row r="85" spans="1:16" ht="9.9499999999999993" customHeight="1" thickBot="1" x14ac:dyDescent="0.3">
      <c r="A85" s="46"/>
    </row>
    <row r="86" spans="1:16" ht="24.95" customHeight="1" thickBot="1" x14ac:dyDescent="0.3">
      <c r="A86" s="97">
        <f>SUM(C86:G86)</f>
        <v>189</v>
      </c>
      <c r="B86" s="76" t="s">
        <v>100</v>
      </c>
      <c r="C86" s="72">
        <f>SUM(C58:C81)</f>
        <v>39</v>
      </c>
      <c r="D86" s="72">
        <f t="shared" ref="D86:G86" si="9">SUM(D58:D81)</f>
        <v>42</v>
      </c>
      <c r="E86" s="72">
        <f t="shared" si="9"/>
        <v>44</v>
      </c>
      <c r="F86" s="72">
        <f t="shared" si="9"/>
        <v>40</v>
      </c>
      <c r="G86" s="90">
        <f t="shared" si="9"/>
        <v>24</v>
      </c>
    </row>
    <row r="87" spans="1:16" ht="20.100000000000001" customHeight="1" thickBot="1" x14ac:dyDescent="0.3">
      <c r="A87" s="66">
        <f t="shared" ref="A87:A88" si="10">SUM(C87:G87)</f>
        <v>183</v>
      </c>
      <c r="B87" s="60" t="s">
        <v>91</v>
      </c>
      <c r="C87" s="68">
        <v>40</v>
      </c>
      <c r="D87" s="69">
        <v>42</v>
      </c>
      <c r="E87" s="69">
        <v>42</v>
      </c>
      <c r="F87" s="69">
        <v>39</v>
      </c>
      <c r="G87" s="91">
        <v>20</v>
      </c>
    </row>
    <row r="88" spans="1:16" ht="20.100000000000001" customHeight="1" thickBot="1" x14ac:dyDescent="0.3">
      <c r="A88" s="97">
        <f t="shared" si="10"/>
        <v>193</v>
      </c>
      <c r="B88" s="61" t="s">
        <v>90</v>
      </c>
      <c r="C88" s="92">
        <v>41</v>
      </c>
      <c r="D88" s="93">
        <v>43</v>
      </c>
      <c r="E88" s="93">
        <v>45</v>
      </c>
      <c r="F88" s="93">
        <v>41</v>
      </c>
      <c r="G88" s="94">
        <v>23</v>
      </c>
    </row>
    <row r="89" spans="1:16" ht="9.9499999999999993" customHeight="1" thickBot="1" x14ac:dyDescent="0.3">
      <c r="A89" s="46"/>
    </row>
    <row r="90" spans="1:16" ht="20.100000000000001" customHeight="1" thickBot="1" x14ac:dyDescent="0.3">
      <c r="A90" s="46"/>
      <c r="C90" s="109" t="s">
        <v>94</v>
      </c>
      <c r="D90" s="110"/>
      <c r="E90" s="111">
        <f ca="1">WEEKNUM(C57,21)+1</f>
        <v>27</v>
      </c>
      <c r="F90" s="112"/>
      <c r="G90" s="113"/>
    </row>
    <row r="91" spans="1:16" ht="20.100000000000001" customHeight="1" thickBot="1" x14ac:dyDescent="0.3">
      <c r="A91" s="97">
        <f>SUM(C91:G91)</f>
        <v>224</v>
      </c>
      <c r="B91" s="62" t="s">
        <v>101</v>
      </c>
      <c r="C91" s="72">
        <v>46</v>
      </c>
      <c r="D91" s="72">
        <v>48</v>
      </c>
      <c r="E91" s="72">
        <v>45</v>
      </c>
      <c r="F91" s="72">
        <v>43</v>
      </c>
      <c r="G91" s="90">
        <v>42</v>
      </c>
    </row>
    <row r="92" spans="1:16" ht="9.9499999999999993" customHeight="1" thickBot="1" x14ac:dyDescent="0.3">
      <c r="A92" s="46"/>
    </row>
    <row r="93" spans="1:16" ht="15.75" thickBot="1" x14ac:dyDescent="0.3">
      <c r="A93" s="46"/>
      <c r="C93" s="109" t="s">
        <v>94</v>
      </c>
      <c r="D93" s="110"/>
      <c r="E93" s="111">
        <f ca="1">WEEKNUM(C57,21)+2</f>
        <v>28</v>
      </c>
      <c r="F93" s="112"/>
      <c r="G93" s="113"/>
    </row>
    <row r="94" spans="1:16" ht="15.75" thickBot="1" x14ac:dyDescent="0.3">
      <c r="A94" s="97">
        <f>SUM(C94:G94)</f>
        <v>125</v>
      </c>
      <c r="B94" s="62" t="s">
        <v>102</v>
      </c>
      <c r="C94" s="63">
        <v>42</v>
      </c>
      <c r="D94" s="64">
        <v>42</v>
      </c>
      <c r="E94" s="65">
        <v>41</v>
      </c>
      <c r="F94" s="65">
        <v>0</v>
      </c>
      <c r="G94" s="89">
        <v>0</v>
      </c>
    </row>
    <row r="96" spans="1:16" x14ac:dyDescent="0.25">
      <c r="A96" s="123"/>
      <c r="B96" s="123"/>
      <c r="C96" s="123"/>
      <c r="D96" s="123"/>
      <c r="E96" s="123"/>
      <c r="F96" s="123"/>
      <c r="G96" s="123"/>
    </row>
  </sheetData>
  <mergeCells count="12">
    <mergeCell ref="A96:G96"/>
    <mergeCell ref="C2:G2"/>
    <mergeCell ref="C3:G3"/>
    <mergeCell ref="A6:A52"/>
    <mergeCell ref="C53:G53"/>
    <mergeCell ref="C54:G54"/>
    <mergeCell ref="C55:G55"/>
    <mergeCell ref="A56:A57"/>
    <mergeCell ref="C90:D90"/>
    <mergeCell ref="E90:G90"/>
    <mergeCell ref="C93:D93"/>
    <mergeCell ref="E93:G93"/>
  </mergeCells>
  <conditionalFormatting sqref="C56:G57 A3 B4:XFD5">
    <cfRule type="expression" dxfId="23" priority="6">
      <formula>(A3&lt;&gt;"")*(WEEKDAY(A3,2)&gt;5)</formula>
    </cfRule>
  </conditionalFormatting>
  <conditionalFormatting sqref="C6:G52">
    <cfRule type="cellIs" dxfId="22" priority="1" operator="equal">
      <formula>"E"</formula>
    </cfRule>
    <cfRule type="cellIs" dxfId="21" priority="2" operator="equal">
      <formula>"A"</formula>
    </cfRule>
    <cfRule type="expression" dxfId="20" priority="5">
      <formula>C6=""</formula>
    </cfRule>
  </conditionalFormatting>
  <conditionalFormatting sqref="C58:G65">
    <cfRule type="expression" dxfId="19" priority="4">
      <formula>C58=""</formula>
    </cfRule>
  </conditionalFormatting>
  <conditionalFormatting sqref="C4:G5 C56:G57">
    <cfRule type="expression" dxfId="18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"/>
  <sheetViews>
    <sheetView topLeftCell="A43" zoomScaleNormal="100" workbookViewId="0">
      <selection activeCell="C57" sqref="C57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27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42555</v>
      </c>
      <c r="D4" s="19">
        <f ca="1">D5</f>
        <v>42556</v>
      </c>
      <c r="E4" s="19">
        <f ca="1">E5</f>
        <v>42557</v>
      </c>
      <c r="F4" s="19">
        <f t="shared" ref="F4:G4" ca="1" si="0">F5</f>
        <v>42558</v>
      </c>
      <c r="G4" s="20">
        <f t="shared" ca="1" si="0"/>
        <v>42559</v>
      </c>
    </row>
    <row r="5" spans="1:13" ht="15.75" thickBot="1" x14ac:dyDescent="0.3">
      <c r="A5" s="22"/>
      <c r="B5" s="23" t="s">
        <v>5</v>
      </c>
      <c r="C5" s="107">
        <f ca="1">7*C3+DATE(B2,1,3)-WEEKDAY(DATE(B2,1,3))-5</f>
        <v>42555</v>
      </c>
      <c r="D5" s="40">
        <f ca="1">C5+1</f>
        <v>42556</v>
      </c>
      <c r="E5" s="40">
        <f ca="1">D5+1</f>
        <v>42557</v>
      </c>
      <c r="F5" s="40">
        <f ca="1">E5+1</f>
        <v>42558</v>
      </c>
      <c r="G5" s="41">
        <f ca="1">F5+1</f>
        <v>42559</v>
      </c>
    </row>
    <row r="6" spans="1:13" ht="14.1" customHeight="1" x14ac:dyDescent="0.25">
      <c r="A6" s="121"/>
      <c r="B6" s="101" t="str">
        <f>BDD!A2</f>
        <v>AIT SAID A</v>
      </c>
      <c r="C6" s="28" t="s">
        <v>89</v>
      </c>
      <c r="D6" s="29" t="s">
        <v>89</v>
      </c>
      <c r="E6" s="29" t="s">
        <v>89</v>
      </c>
      <c r="F6" s="29" t="s">
        <v>89</v>
      </c>
      <c r="G6" s="30" t="s">
        <v>98</v>
      </c>
      <c r="I6" s="14" t="str">
        <f>IF(C6="P",INDEX(BDD!$A$2:$B$52,MATCH('27'!$B6,BDD!$A$2:$A$52,0),2),"")</f>
        <v>SANS PORC</v>
      </c>
      <c r="J6" s="14" t="str">
        <f>IF(D6="P",INDEX(BDD!$A$2:$B$52,MATCH('27'!$B6,BDD!$A$2:$A$52,0),2),"")</f>
        <v>SANS PORC</v>
      </c>
      <c r="K6" s="14" t="str">
        <f>IF(E6="P",INDEX(BDD!$A$2:$B$52,MATCH('27'!$B6,BDD!$A$2:$A$52,0),2),"")</f>
        <v>SANS PORC</v>
      </c>
      <c r="L6" s="14" t="str">
        <f>IF(F6="P",INDEX(BDD!$A$2:$B$52,MATCH('27'!$B6,BDD!$A$2:$A$52,0),2),"")</f>
        <v>SANS PORC</v>
      </c>
      <c r="M6" s="14" t="str">
        <f>IF(G6="P",INDEX(BDD!$A$2:$B$52,MATCH('27'!$B6,BDD!$A$2:$A$52,0),2),"")</f>
        <v>SANS PORC</v>
      </c>
    </row>
    <row r="7" spans="1:13" ht="14.1" customHeight="1" x14ac:dyDescent="0.25">
      <c r="A7" s="121"/>
      <c r="B7" s="102" t="str">
        <f>BDD!A3</f>
        <v>ALVES F</v>
      </c>
      <c r="C7" s="31" t="s">
        <v>89</v>
      </c>
      <c r="D7" s="32" t="s">
        <v>89</v>
      </c>
      <c r="E7" s="32" t="s">
        <v>98</v>
      </c>
      <c r="F7" s="32" t="s">
        <v>89</v>
      </c>
      <c r="G7" s="33" t="s">
        <v>98</v>
      </c>
      <c r="I7" s="14" t="str">
        <f>IF(C7="P",INDEX(BDD!$A$2:$B$52,MATCH('27'!$B7,BDD!$A$2:$A$52,0),2),"")</f>
        <v>NORMAL</v>
      </c>
      <c r="J7" s="14" t="str">
        <f>IF(D7="P",INDEX(BDD!$A$2:$B$52,MATCH('27'!$B7,BDD!$A$2:$A$52,0),2),"")</f>
        <v>NORMAL</v>
      </c>
      <c r="K7" s="14" t="str">
        <f>IF(E7="P",INDEX(BDD!$A$2:$B$52,MATCH('27'!$B7,BDD!$A$2:$A$52,0),2),"")</f>
        <v>NORMAL</v>
      </c>
      <c r="L7" s="14" t="str">
        <f>IF(F7="P",INDEX(BDD!$A$2:$B$52,MATCH('27'!$B7,BDD!$A$2:$A$52,0),2),"")</f>
        <v>NORMAL</v>
      </c>
      <c r="M7" s="14" t="str">
        <f>IF(G7="P",INDEX(BDD!$A$2:$B$52,MATCH('27'!$B7,BDD!$A$2:$A$52,0),2),"")</f>
        <v>NORMAL</v>
      </c>
    </row>
    <row r="8" spans="1:13" ht="14.1" customHeight="1" x14ac:dyDescent="0.25">
      <c r="A8" s="121"/>
      <c r="B8" s="101" t="str">
        <f>BDD!A4</f>
        <v>AUBASPEYRAS Y</v>
      </c>
      <c r="C8" s="31" t="s">
        <v>105</v>
      </c>
      <c r="D8" s="32" t="s">
        <v>105</v>
      </c>
      <c r="E8" s="32" t="s">
        <v>105</v>
      </c>
      <c r="F8" s="32" t="s">
        <v>105</v>
      </c>
      <c r="G8" s="33" t="s">
        <v>105</v>
      </c>
      <c r="I8" s="14" t="str">
        <f>IF(C8="P",INDEX(BDD!$A$2:$B$52,MATCH('27'!$B8,BDD!$A$2:$A$52,0),2),"")</f>
        <v/>
      </c>
      <c r="J8" s="14" t="str">
        <f>IF(D8="P",INDEX(BDD!$A$2:$B$52,MATCH('27'!$B8,BDD!$A$2:$A$52,0),2),"")</f>
        <v/>
      </c>
      <c r="K8" s="14" t="str">
        <f>IF(E8="P",INDEX(BDD!$A$2:$B$52,MATCH('27'!$B8,BDD!$A$2:$A$52,0),2),"")</f>
        <v/>
      </c>
      <c r="L8" s="14" t="str">
        <f>IF(F8="P",INDEX(BDD!$A$2:$B$52,MATCH('27'!$B8,BDD!$A$2:$A$52,0),2),"")</f>
        <v/>
      </c>
      <c r="M8" s="14" t="str">
        <f>IF(G8="P",INDEX(BDD!$A$2:$B$52,MATCH('27'!$B8,BDD!$A$2:$A$52,0),2),"")</f>
        <v/>
      </c>
    </row>
    <row r="9" spans="1:13" ht="14.1" customHeight="1" x14ac:dyDescent="0.25">
      <c r="A9" s="121"/>
      <c r="B9" s="102" t="str">
        <f>BDD!A5</f>
        <v>AUDY M</v>
      </c>
      <c r="C9" s="31" t="s">
        <v>98</v>
      </c>
      <c r="D9" s="32" t="s">
        <v>89</v>
      </c>
      <c r="E9" s="32" t="s">
        <v>89</v>
      </c>
      <c r="F9" s="32" t="s">
        <v>89</v>
      </c>
      <c r="G9" s="33" t="s">
        <v>105</v>
      </c>
      <c r="I9" s="14" t="str">
        <f>IF(C9="P",INDEX(BDD!$A$2:$B$52,MATCH('27'!$B9,BDD!$A$2:$A$52,0),2),"")</f>
        <v>NORMAL</v>
      </c>
      <c r="J9" s="14" t="str">
        <f>IF(D9="P",INDEX(BDD!$A$2:$B$52,MATCH('27'!$B9,BDD!$A$2:$A$52,0),2),"")</f>
        <v>NORMAL</v>
      </c>
      <c r="K9" s="14" t="str">
        <f>IF(E9="P",INDEX(BDD!$A$2:$B$52,MATCH('27'!$B9,BDD!$A$2:$A$52,0),2),"")</f>
        <v>NORMAL</v>
      </c>
      <c r="L9" s="14" t="str">
        <f>IF(F9="P",INDEX(BDD!$A$2:$B$52,MATCH('27'!$B9,BDD!$A$2:$A$52,0),2),"")</f>
        <v>NORMAL</v>
      </c>
      <c r="M9" s="14" t="str">
        <f>IF(G9="P",INDEX(BDD!$A$2:$B$52,MATCH('27'!$B9,BDD!$A$2:$A$52,0),2),"")</f>
        <v/>
      </c>
    </row>
    <row r="10" spans="1:13" ht="14.1" customHeight="1" x14ac:dyDescent="0.25">
      <c r="A10" s="121"/>
      <c r="B10" s="101" t="str">
        <f>BDD!A6</f>
        <v>BRAUD J</v>
      </c>
      <c r="C10" s="31" t="s">
        <v>98</v>
      </c>
      <c r="D10" s="32" t="s">
        <v>98</v>
      </c>
      <c r="E10" s="32" t="s">
        <v>89</v>
      </c>
      <c r="F10" s="32" t="s">
        <v>98</v>
      </c>
      <c r="G10" s="33" t="s">
        <v>89</v>
      </c>
      <c r="I10" s="14" t="str">
        <f>IF(C10="P",INDEX(BDD!$A$2:$B$52,MATCH('27'!$B10,BDD!$A$2:$A$52,0),2),"")</f>
        <v>NORMAL</v>
      </c>
      <c r="J10" s="14" t="str">
        <f>IF(D10="P",INDEX(BDD!$A$2:$B$52,MATCH('27'!$B10,BDD!$A$2:$A$52,0),2),"")</f>
        <v>NORMAL</v>
      </c>
      <c r="K10" s="14" t="str">
        <f>IF(E10="P",INDEX(BDD!$A$2:$B$52,MATCH('27'!$B10,BDD!$A$2:$A$52,0),2),"")</f>
        <v>NORMAL</v>
      </c>
      <c r="L10" s="14" t="str">
        <f>IF(F10="P",INDEX(BDD!$A$2:$B$52,MATCH('27'!$B10,BDD!$A$2:$A$52,0),2),"")</f>
        <v>NORMAL</v>
      </c>
      <c r="M10" s="14" t="str">
        <f>IF(G10="P",INDEX(BDD!$A$2:$B$52,MATCH('27'!$B10,BDD!$A$2:$A$52,0),2),"")</f>
        <v>NORMAL</v>
      </c>
    </row>
    <row r="11" spans="1:13" ht="14.1" customHeight="1" x14ac:dyDescent="0.25">
      <c r="A11" s="121"/>
      <c r="B11" s="102" t="str">
        <f>BDD!A7</f>
        <v>BAZETOUX V</v>
      </c>
      <c r="C11" s="31" t="s">
        <v>89</v>
      </c>
      <c r="D11" s="32" t="s">
        <v>89</v>
      </c>
      <c r="E11" s="32" t="s">
        <v>89</v>
      </c>
      <c r="F11" s="32" t="s">
        <v>89</v>
      </c>
      <c r="G11" s="33" t="s">
        <v>98</v>
      </c>
      <c r="I11" s="14" t="str">
        <f>IF(C11="P",INDEX(BDD!$A$2:$B$52,MATCH('27'!$B11,BDD!$A$2:$A$52,0),2),"")</f>
        <v>NORMAL</v>
      </c>
      <c r="J11" s="14" t="str">
        <f>IF(D11="P",INDEX(BDD!$A$2:$B$52,MATCH('27'!$B11,BDD!$A$2:$A$52,0),2),"")</f>
        <v>NORMAL</v>
      </c>
      <c r="K11" s="14" t="str">
        <f>IF(E11="P",INDEX(BDD!$A$2:$B$52,MATCH('27'!$B11,BDD!$A$2:$A$52,0),2),"")</f>
        <v>NORMAL</v>
      </c>
      <c r="L11" s="14" t="str">
        <f>IF(F11="P",INDEX(BDD!$A$2:$B$52,MATCH('27'!$B11,BDD!$A$2:$A$52,0),2),"")</f>
        <v>NORMAL</v>
      </c>
      <c r="M11" s="14" t="str">
        <f>IF(G11="P",INDEX(BDD!$A$2:$B$52,MATCH('27'!$B11,BDD!$A$2:$A$52,0),2),"")</f>
        <v>NORMAL</v>
      </c>
    </row>
    <row r="12" spans="1:13" ht="14.1" customHeight="1" x14ac:dyDescent="0.25">
      <c r="A12" s="121"/>
      <c r="B12" s="101" t="str">
        <f>BDD!A8</f>
        <v>BOKALO E</v>
      </c>
      <c r="C12" s="31" t="s">
        <v>105</v>
      </c>
      <c r="D12" s="32" t="s">
        <v>105</v>
      </c>
      <c r="E12" s="32" t="s">
        <v>105</v>
      </c>
      <c r="F12" s="32" t="s">
        <v>105</v>
      </c>
      <c r="G12" s="33" t="s">
        <v>105</v>
      </c>
      <c r="I12" s="14" t="str">
        <f>IF(C12="P",INDEX(BDD!$A$2:$B$52,MATCH('27'!$B12,BDD!$A$2:$A$52,0),2),"")</f>
        <v/>
      </c>
      <c r="J12" s="14" t="str">
        <f>IF(D12="P",INDEX(BDD!$A$2:$B$52,MATCH('27'!$B12,BDD!$A$2:$A$52,0),2),"")</f>
        <v/>
      </c>
      <c r="K12" s="14" t="str">
        <f>IF(E12="P",INDEX(BDD!$A$2:$B$52,MATCH('27'!$B12,BDD!$A$2:$A$52,0),2),"")</f>
        <v/>
      </c>
      <c r="L12" s="14" t="str">
        <f>IF(F12="P",INDEX(BDD!$A$2:$B$52,MATCH('27'!$B12,BDD!$A$2:$A$52,0),2),"")</f>
        <v/>
      </c>
      <c r="M12" s="14" t="str">
        <f>IF(G12="P",INDEX(BDD!$A$2:$B$52,MATCH('27'!$B12,BDD!$A$2:$A$52,0),2),"")</f>
        <v/>
      </c>
    </row>
    <row r="13" spans="1:13" ht="14.1" customHeight="1" x14ac:dyDescent="0.25">
      <c r="A13" s="121"/>
      <c r="B13" s="102" t="str">
        <f>BDD!A9</f>
        <v>BRIOUAL Z</v>
      </c>
      <c r="C13" s="31" t="s">
        <v>89</v>
      </c>
      <c r="D13" s="32" t="s">
        <v>89</v>
      </c>
      <c r="E13" s="32" t="s">
        <v>89</v>
      </c>
      <c r="F13" s="32" t="s">
        <v>89</v>
      </c>
      <c r="G13" s="33" t="s">
        <v>98</v>
      </c>
      <c r="I13" s="14" t="str">
        <f>IF(C13="P",INDEX(BDD!$A$2:$B$52,MATCH('27'!$B13,BDD!$A$2:$A$52,0),2),"")</f>
        <v>HYPOCHOLESTEROMIANT SANS PORC</v>
      </c>
      <c r="J13" s="14" t="str">
        <f>IF(D13="P",INDEX(BDD!$A$2:$B$52,MATCH('27'!$B13,BDD!$A$2:$A$52,0),2),"")</f>
        <v>HYPOCHOLESTEROMIANT SANS PORC</v>
      </c>
      <c r="K13" s="14" t="str">
        <f>IF(E13="P",INDEX(BDD!$A$2:$B$52,MATCH('27'!$B13,BDD!$A$2:$A$52,0),2),"")</f>
        <v>HYPOCHOLESTEROMIANT SANS PORC</v>
      </c>
      <c r="L13" s="14" t="str">
        <f>IF(F13="P",INDEX(BDD!$A$2:$B$52,MATCH('27'!$B13,BDD!$A$2:$A$52,0),2),"")</f>
        <v>HYPOCHOLESTEROMIANT SANS PORC</v>
      </c>
      <c r="M13" s="14" t="str">
        <f>IF(G13="P",INDEX(BDD!$A$2:$B$52,MATCH('27'!$B13,BDD!$A$2:$A$52,0),2),"")</f>
        <v>HYPOCHOLESTEROMIANT SANS PORC</v>
      </c>
    </row>
    <row r="14" spans="1:13" ht="14.1" customHeight="1" x14ac:dyDescent="0.25">
      <c r="A14" s="121"/>
      <c r="B14" s="102" t="str">
        <f>BDD!A10</f>
        <v>CERISUELA S</v>
      </c>
      <c r="C14" s="31" t="s">
        <v>89</v>
      </c>
      <c r="D14" s="32" t="s">
        <v>89</v>
      </c>
      <c r="E14" s="32" t="s">
        <v>89</v>
      </c>
      <c r="F14" s="32" t="s">
        <v>89</v>
      </c>
      <c r="G14" s="33" t="s">
        <v>98</v>
      </c>
      <c r="I14" s="14" t="str">
        <f>IF(C14="P",INDEX(BDD!$A$2:$B$52,MATCH('27'!$B14,BDD!$A$2:$A$52,0),2),"")</f>
        <v>HYPOCALORIQUE</v>
      </c>
      <c r="J14" s="14" t="str">
        <f>IF(D14="P",INDEX(BDD!$A$2:$B$52,MATCH('27'!$B14,BDD!$A$2:$A$52,0),2),"")</f>
        <v>HYPOCALORIQUE</v>
      </c>
      <c r="K14" s="14" t="str">
        <f>IF(E14="P",INDEX(BDD!$A$2:$B$52,MATCH('27'!$B14,BDD!$A$2:$A$52,0),2),"")</f>
        <v>HYPOCALORIQUE</v>
      </c>
      <c r="L14" s="14" t="str">
        <f>IF(F14="P",INDEX(BDD!$A$2:$B$52,MATCH('27'!$B14,BDD!$A$2:$A$52,0),2),"")</f>
        <v>HYPOCALORIQUE</v>
      </c>
      <c r="M14" s="14" t="str">
        <f>IF(G14="P",INDEX(BDD!$A$2:$B$52,MATCH('27'!$B14,BDD!$A$2:$A$52,0),2),"")</f>
        <v>HYPOCALORIQUE</v>
      </c>
    </row>
    <row r="15" spans="1:13" ht="14.1" customHeight="1" x14ac:dyDescent="0.25">
      <c r="A15" s="121"/>
      <c r="B15" s="101" t="str">
        <f>BDD!A11</f>
        <v>CHANUT B</v>
      </c>
      <c r="C15" s="31" t="s">
        <v>89</v>
      </c>
      <c r="D15" s="32" t="s">
        <v>89</v>
      </c>
      <c r="E15" s="32" t="s">
        <v>89</v>
      </c>
      <c r="F15" s="32" t="s">
        <v>89</v>
      </c>
      <c r="G15" s="33" t="s">
        <v>89</v>
      </c>
      <c r="I15" s="14" t="str">
        <f>IF(C15="P",INDEX(BDD!$A$2:$B$52,MATCH('27'!$B15,BDD!$A$2:$A$52,0),2),"")</f>
        <v>HYPOCHOLESTEROMIANT</v>
      </c>
      <c r="J15" s="14" t="str">
        <f>IF(D15="P",INDEX(BDD!$A$2:$B$52,MATCH('27'!$B15,BDD!$A$2:$A$52,0),2),"")</f>
        <v>HYPOCHOLESTEROMIANT</v>
      </c>
      <c r="K15" s="14" t="str">
        <f>IF(E15="P",INDEX(BDD!$A$2:$B$52,MATCH('27'!$B15,BDD!$A$2:$A$52,0),2),"")</f>
        <v>HYPOCHOLESTEROMIANT</v>
      </c>
      <c r="L15" s="14" t="str">
        <f>IF(F15="P",INDEX(BDD!$A$2:$B$52,MATCH('27'!$B15,BDD!$A$2:$A$52,0),2),"")</f>
        <v>HYPOCHOLESTEROMIANT</v>
      </c>
      <c r="M15" s="14" t="str">
        <f>IF(G15="P",INDEX(BDD!$A$2:$B$52,MATCH('27'!$B15,BDD!$A$2:$A$52,0),2),"")</f>
        <v>HYPOCHOLESTEROMIANT</v>
      </c>
    </row>
    <row r="16" spans="1:13" ht="14.1" customHeight="1" x14ac:dyDescent="0.25">
      <c r="A16" s="121"/>
      <c r="B16" s="102" t="str">
        <f>BDD!A12</f>
        <v>CHATTI A</v>
      </c>
      <c r="C16" s="31" t="s">
        <v>89</v>
      </c>
      <c r="D16" s="32" t="s">
        <v>89</v>
      </c>
      <c r="E16" s="32" t="s">
        <v>89</v>
      </c>
      <c r="F16" s="32" t="s">
        <v>89</v>
      </c>
      <c r="G16" s="33" t="s">
        <v>98</v>
      </c>
      <c r="I16" s="14" t="str">
        <f>IF(C16="P",INDEX(BDD!$A$2:$B$52,MATCH('27'!$B16,BDD!$A$2:$A$52,0),2),"")</f>
        <v>SANS PORC</v>
      </c>
      <c r="J16" s="14" t="str">
        <f>IF(D16="P",INDEX(BDD!$A$2:$B$52,MATCH('27'!$B16,BDD!$A$2:$A$52,0),2),"")</f>
        <v>SANS PORC</v>
      </c>
      <c r="K16" s="14" t="str">
        <f>IF(E16="P",INDEX(BDD!$A$2:$B$52,MATCH('27'!$B16,BDD!$A$2:$A$52,0),2),"")</f>
        <v>SANS PORC</v>
      </c>
      <c r="L16" s="14" t="str">
        <f>IF(F16="P",INDEX(BDD!$A$2:$B$52,MATCH('27'!$B16,BDD!$A$2:$A$52,0),2),"")</f>
        <v>SANS PORC</v>
      </c>
      <c r="M16" s="14" t="str">
        <f>IF(G16="P",INDEX(BDD!$A$2:$B$52,MATCH('27'!$B16,BDD!$A$2:$A$52,0),2),"")</f>
        <v>SANS PORC</v>
      </c>
    </row>
    <row r="17" spans="1:13" ht="14.1" customHeight="1" x14ac:dyDescent="0.25">
      <c r="A17" s="121"/>
      <c r="B17" s="101" t="str">
        <f>BDD!A13</f>
        <v>DELZOR N</v>
      </c>
      <c r="C17" s="31" t="s">
        <v>89</v>
      </c>
      <c r="D17" s="32" t="s">
        <v>89</v>
      </c>
      <c r="E17" s="32" t="s">
        <v>89</v>
      </c>
      <c r="F17" s="32" t="s">
        <v>89</v>
      </c>
      <c r="G17" s="33" t="s">
        <v>89</v>
      </c>
      <c r="I17" s="14" t="str">
        <f>IF(C17="P",INDEX(BDD!$A$2:$B$52,MATCH('27'!$B17,BDD!$A$2:$A$52,0),2),"")</f>
        <v>HYPO URICEMIANT</v>
      </c>
      <c r="J17" s="14" t="str">
        <f>IF(D17="P",INDEX(BDD!$A$2:$B$52,MATCH('27'!$B17,BDD!$A$2:$A$52,0),2),"")</f>
        <v>HYPO URICEMIANT</v>
      </c>
      <c r="K17" s="14" t="str">
        <f>IF(E17="P",INDEX(BDD!$A$2:$B$52,MATCH('27'!$B17,BDD!$A$2:$A$52,0),2),"")</f>
        <v>HYPO URICEMIANT</v>
      </c>
      <c r="L17" s="14" t="str">
        <f>IF(F17="P",INDEX(BDD!$A$2:$B$52,MATCH('27'!$B17,BDD!$A$2:$A$52,0),2),"")</f>
        <v>HYPO URICEMIANT</v>
      </c>
      <c r="M17" s="14" t="str">
        <f>IF(G17="P",INDEX(BDD!$A$2:$B$52,MATCH('27'!$B17,BDD!$A$2:$A$52,0),2),"")</f>
        <v>HYPO URICEMIANT</v>
      </c>
    </row>
    <row r="18" spans="1:13" ht="14.1" customHeight="1" x14ac:dyDescent="0.25">
      <c r="A18" s="121"/>
      <c r="B18" s="101" t="str">
        <f>BDD!A14</f>
        <v xml:space="preserve">DEMICHEL A </v>
      </c>
      <c r="C18" s="31" t="s">
        <v>89</v>
      </c>
      <c r="D18" s="32" t="s">
        <v>89</v>
      </c>
      <c r="E18" s="32" t="s">
        <v>89</v>
      </c>
      <c r="F18" s="32" t="s">
        <v>89</v>
      </c>
      <c r="G18" s="33" t="s">
        <v>89</v>
      </c>
      <c r="I18" s="14" t="str">
        <f>IF(C18="P",INDEX(BDD!$A$2:$B$52,MATCH('27'!$B18,BDD!$A$2:$A$52,0),2),"")</f>
        <v>NORMAL</v>
      </c>
      <c r="J18" s="14" t="str">
        <f>IF(D18="P",INDEX(BDD!$A$2:$B$52,MATCH('27'!$B18,BDD!$A$2:$A$52,0),2),"")</f>
        <v>NORMAL</v>
      </c>
      <c r="K18" s="14" t="str">
        <f>IF(E18="P",INDEX(BDD!$A$2:$B$52,MATCH('27'!$B18,BDD!$A$2:$A$52,0),2),"")</f>
        <v>NORMAL</v>
      </c>
      <c r="L18" s="14" t="str">
        <f>IF(F18="P",INDEX(BDD!$A$2:$B$52,MATCH('27'!$B18,BDD!$A$2:$A$52,0),2),"")</f>
        <v>NORMAL</v>
      </c>
      <c r="M18" s="14" t="str">
        <f>IF(G18="P",INDEX(BDD!$A$2:$B$52,MATCH('27'!$B18,BDD!$A$2:$A$52,0),2),"")</f>
        <v>NORMAL</v>
      </c>
    </row>
    <row r="19" spans="1:13" ht="14.1" customHeight="1" x14ac:dyDescent="0.25">
      <c r="A19" s="121"/>
      <c r="B19" s="101" t="str">
        <f>BDD!A15</f>
        <v>DENIS P</v>
      </c>
      <c r="C19" s="31" t="s">
        <v>89</v>
      </c>
      <c r="D19" s="32" t="s">
        <v>89</v>
      </c>
      <c r="E19" s="32" t="s">
        <v>89</v>
      </c>
      <c r="F19" s="32" t="s">
        <v>89</v>
      </c>
      <c r="G19" s="33" t="s">
        <v>89</v>
      </c>
      <c r="I19" s="14" t="str">
        <f>IF(C19="P",INDEX(BDD!$A$2:$B$52,MATCH('27'!$B19,BDD!$A$2:$A$52,0),2),"")</f>
        <v>NORMAL</v>
      </c>
      <c r="J19" s="14" t="str">
        <f>IF(D19="P",INDEX(BDD!$A$2:$B$52,MATCH('27'!$B19,BDD!$A$2:$A$52,0),2),"")</f>
        <v>NORMAL</v>
      </c>
      <c r="K19" s="14" t="str">
        <f>IF(E19="P",INDEX(BDD!$A$2:$B$52,MATCH('27'!$B19,BDD!$A$2:$A$52,0),2),"")</f>
        <v>NORMAL</v>
      </c>
      <c r="L19" s="14" t="str">
        <f>IF(F19="P",INDEX(BDD!$A$2:$B$52,MATCH('27'!$B19,BDD!$A$2:$A$52,0),2),"")</f>
        <v>NORMAL</v>
      </c>
      <c r="M19" s="14" t="str">
        <f>IF(G19="P",INDEX(BDD!$A$2:$B$52,MATCH('27'!$B19,BDD!$A$2:$A$52,0),2),"")</f>
        <v>NORMAL</v>
      </c>
    </row>
    <row r="20" spans="1:13" ht="14.1" customHeight="1" x14ac:dyDescent="0.25">
      <c r="A20" s="121"/>
      <c r="B20" s="102" t="str">
        <f>BDD!A16</f>
        <v>GAUTHIER JF</v>
      </c>
      <c r="C20" s="31" t="s">
        <v>89</v>
      </c>
      <c r="D20" s="32" t="s">
        <v>89</v>
      </c>
      <c r="E20" s="32" t="s">
        <v>89</v>
      </c>
      <c r="F20" s="32" t="s">
        <v>89</v>
      </c>
      <c r="G20" s="33" t="s">
        <v>98</v>
      </c>
      <c r="I20" s="14" t="str">
        <f>IF(C20="P",INDEX(BDD!$A$2:$B$52,MATCH('27'!$B20,BDD!$A$2:$A$52,0),2),"")</f>
        <v>NORMAL</v>
      </c>
      <c r="J20" s="14" t="str">
        <f>IF(D20="P",INDEX(BDD!$A$2:$B$52,MATCH('27'!$B20,BDD!$A$2:$A$52,0),2),"")</f>
        <v>NORMAL</v>
      </c>
      <c r="K20" s="14" t="str">
        <f>IF(E20="P",INDEX(BDD!$A$2:$B$52,MATCH('27'!$B20,BDD!$A$2:$A$52,0),2),"")</f>
        <v>NORMAL</v>
      </c>
      <c r="L20" s="14" t="str">
        <f>IF(F20="P",INDEX(BDD!$A$2:$B$52,MATCH('27'!$B20,BDD!$A$2:$A$52,0),2),"")</f>
        <v>NORMAL</v>
      </c>
      <c r="M20" s="14" t="str">
        <f>IF(G20="P",INDEX(BDD!$A$2:$B$52,MATCH('27'!$B20,BDD!$A$2:$A$52,0),2),"")</f>
        <v>NORMAL</v>
      </c>
    </row>
    <row r="21" spans="1:13" ht="14.1" customHeight="1" x14ac:dyDescent="0.25">
      <c r="A21" s="121"/>
      <c r="B21" s="102" t="str">
        <f>BDD!A17</f>
        <v>GAUTIER Y</v>
      </c>
      <c r="C21" s="31" t="s">
        <v>89</v>
      </c>
      <c r="D21" s="32" t="s">
        <v>89</v>
      </c>
      <c r="E21" s="32" t="s">
        <v>89</v>
      </c>
      <c r="F21" s="32" t="s">
        <v>89</v>
      </c>
      <c r="G21" s="33" t="s">
        <v>98</v>
      </c>
      <c r="I21" s="14" t="str">
        <f>IF(C21="P",INDEX(BDD!$A$2:$B$52,MATCH('27'!$B21,BDD!$A$2:$A$52,0),2),"")</f>
        <v>NORMAL</v>
      </c>
      <c r="J21" s="14" t="str">
        <f>IF(D21="P",INDEX(BDD!$A$2:$B$52,MATCH('27'!$B21,BDD!$A$2:$A$52,0),2),"")</f>
        <v>NORMAL</v>
      </c>
      <c r="K21" s="14" t="str">
        <f>IF(E21="P",INDEX(BDD!$A$2:$B$52,MATCH('27'!$B21,BDD!$A$2:$A$52,0),2),"")</f>
        <v>NORMAL</v>
      </c>
      <c r="L21" s="14" t="str">
        <f>IF(F21="P",INDEX(BDD!$A$2:$B$52,MATCH('27'!$B21,BDD!$A$2:$A$52,0),2),"")</f>
        <v>NORMAL</v>
      </c>
      <c r="M21" s="14" t="str">
        <f>IF(G21="P",INDEX(BDD!$A$2:$B$52,MATCH('27'!$B21,BDD!$A$2:$A$52,0),2),"")</f>
        <v>NORMAL</v>
      </c>
    </row>
    <row r="22" spans="1:13" ht="14.1" customHeight="1" x14ac:dyDescent="0.25">
      <c r="A22" s="121"/>
      <c r="B22" s="101" t="str">
        <f>BDD!A18</f>
        <v>GOURDON F</v>
      </c>
      <c r="C22" s="31" t="s">
        <v>89</v>
      </c>
      <c r="D22" s="32" t="s">
        <v>89</v>
      </c>
      <c r="E22" s="32" t="s">
        <v>89</v>
      </c>
      <c r="F22" s="32" t="s">
        <v>89</v>
      </c>
      <c r="G22" s="33" t="s">
        <v>89</v>
      </c>
      <c r="I22" s="14" t="str">
        <f>IF(C22="P",INDEX(BDD!$A$2:$B$52,MATCH('27'!$B22,BDD!$A$2:$A$52,0),2),"")</f>
        <v>NORMAL</v>
      </c>
      <c r="J22" s="14" t="str">
        <f>IF(D22="P",INDEX(BDD!$A$2:$B$52,MATCH('27'!$B22,BDD!$A$2:$A$52,0),2),"")</f>
        <v>NORMAL</v>
      </c>
      <c r="K22" s="14" t="str">
        <f>IF(E22="P",INDEX(BDD!$A$2:$B$52,MATCH('27'!$B22,BDD!$A$2:$A$52,0),2),"")</f>
        <v>NORMAL</v>
      </c>
      <c r="L22" s="14" t="str">
        <f>IF(F22="P",INDEX(BDD!$A$2:$B$52,MATCH('27'!$B22,BDD!$A$2:$A$52,0),2),"")</f>
        <v>NORMAL</v>
      </c>
      <c r="M22" s="14" t="str">
        <f>IF(G22="P",INDEX(BDD!$A$2:$B$52,MATCH('27'!$B22,BDD!$A$2:$A$52,0),2),"")</f>
        <v>NORMAL</v>
      </c>
    </row>
    <row r="23" spans="1:13" ht="14.1" customHeight="1" x14ac:dyDescent="0.25">
      <c r="A23" s="121"/>
      <c r="B23" s="101" t="str">
        <f>BDD!A19</f>
        <v>GORDOGA K</v>
      </c>
      <c r="C23" s="31" t="s">
        <v>89</v>
      </c>
      <c r="D23" s="32" t="s">
        <v>89</v>
      </c>
      <c r="E23" s="32" t="s">
        <v>89</v>
      </c>
      <c r="F23" s="32" t="s">
        <v>89</v>
      </c>
      <c r="G23" s="33" t="s">
        <v>85</v>
      </c>
      <c r="I23" s="14" t="str">
        <f>IF(C23="P",INDEX(BDD!$A$2:$B$52,MATCH('27'!$B23,BDD!$A$2:$A$52,0),2),"")</f>
        <v>SANS PORC</v>
      </c>
      <c r="J23" s="14" t="str">
        <f>IF(D23="P",INDEX(BDD!$A$2:$B$52,MATCH('27'!$B23,BDD!$A$2:$A$52,0),2),"")</f>
        <v>SANS PORC</v>
      </c>
      <c r="K23" s="14" t="str">
        <f>IF(E23="P",INDEX(BDD!$A$2:$B$52,MATCH('27'!$B23,BDD!$A$2:$A$52,0),2),"")</f>
        <v>SANS PORC</v>
      </c>
      <c r="L23" s="14" t="str">
        <f>IF(F23="P",INDEX(BDD!$A$2:$B$52,MATCH('27'!$B23,BDD!$A$2:$A$52,0),2),"")</f>
        <v>SANS PORC</v>
      </c>
      <c r="M23" s="14" t="str">
        <f>IF(G23="P",INDEX(BDD!$A$2:$B$52,MATCH('27'!$B23,BDD!$A$2:$A$52,0),2),"")</f>
        <v/>
      </c>
    </row>
    <row r="24" spans="1:13" ht="14.1" customHeight="1" x14ac:dyDescent="0.25">
      <c r="A24" s="121"/>
      <c r="B24" s="102" t="str">
        <f>BDD!A20</f>
        <v>GRAVIERE JP</v>
      </c>
      <c r="C24" s="31" t="s">
        <v>89</v>
      </c>
      <c r="D24" s="32" t="s">
        <v>89</v>
      </c>
      <c r="E24" s="32" t="s">
        <v>89</v>
      </c>
      <c r="F24" s="32" t="s">
        <v>89</v>
      </c>
      <c r="G24" s="33" t="s">
        <v>98</v>
      </c>
      <c r="I24" s="14" t="str">
        <f>IF(C24="P",INDEX(BDD!$A$2:$B$52,MATCH('27'!$B24,BDD!$A$2:$A$52,0),2),"")</f>
        <v>NORMAL</v>
      </c>
      <c r="J24" s="14" t="str">
        <f>IF(D24="P",INDEX(BDD!$A$2:$B$52,MATCH('27'!$B24,BDD!$A$2:$A$52,0),2),"")</f>
        <v>NORMAL</v>
      </c>
      <c r="K24" s="14" t="str">
        <f>IF(E24="P",INDEX(BDD!$A$2:$B$52,MATCH('27'!$B24,BDD!$A$2:$A$52,0),2),"")</f>
        <v>NORMAL</v>
      </c>
      <c r="L24" s="14" t="str">
        <f>IF(F24="P",INDEX(BDD!$A$2:$B$52,MATCH('27'!$B24,BDD!$A$2:$A$52,0),2),"")</f>
        <v>NORMAL</v>
      </c>
      <c r="M24" s="14" t="str">
        <f>IF(G24="P",INDEX(BDD!$A$2:$B$52,MATCH('27'!$B24,BDD!$A$2:$A$52,0),2),"")</f>
        <v>NORMAL</v>
      </c>
    </row>
    <row r="25" spans="1:13" ht="14.1" customHeight="1" x14ac:dyDescent="0.25">
      <c r="A25" s="121"/>
      <c r="B25" s="102" t="str">
        <f>BDD!A21</f>
        <v>JULLIOT Y</v>
      </c>
      <c r="C25" s="31" t="s">
        <v>89</v>
      </c>
      <c r="D25" s="32" t="s">
        <v>89</v>
      </c>
      <c r="E25" s="32" t="s">
        <v>89</v>
      </c>
      <c r="F25" s="32" t="s">
        <v>98</v>
      </c>
      <c r="G25" s="33" t="s">
        <v>98</v>
      </c>
      <c r="I25" s="14" t="str">
        <f>IF(C25="P",INDEX(BDD!$A$2:$B$52,MATCH('27'!$B25,BDD!$A$2:$A$52,0),2),"")</f>
        <v>NORMAL</v>
      </c>
      <c r="J25" s="14" t="str">
        <f>IF(D25="P",INDEX(BDD!$A$2:$B$52,MATCH('27'!$B25,BDD!$A$2:$A$52,0),2),"")</f>
        <v>NORMAL</v>
      </c>
      <c r="K25" s="14" t="str">
        <f>IF(E25="P",INDEX(BDD!$A$2:$B$52,MATCH('27'!$B25,BDD!$A$2:$A$52,0),2),"")</f>
        <v>NORMAL</v>
      </c>
      <c r="L25" s="14" t="str">
        <f>IF(F25="P",INDEX(BDD!$A$2:$B$52,MATCH('27'!$B25,BDD!$A$2:$A$52,0),2),"")</f>
        <v>NORMAL</v>
      </c>
      <c r="M25" s="14" t="str">
        <f>IF(G25="P",INDEX(BDD!$A$2:$B$52,MATCH('27'!$B25,BDD!$A$2:$A$52,0),2),"")</f>
        <v>NORMAL</v>
      </c>
    </row>
    <row r="26" spans="1:13" ht="14.1" customHeight="1" x14ac:dyDescent="0.25">
      <c r="A26" s="121"/>
      <c r="B26" s="102" t="str">
        <f>BDD!A22</f>
        <v>LARBRE JM</v>
      </c>
      <c r="C26" s="31" t="s">
        <v>89</v>
      </c>
      <c r="D26" s="32" t="s">
        <v>89</v>
      </c>
      <c r="E26" s="32" t="s">
        <v>89</v>
      </c>
      <c r="F26" s="32" t="s">
        <v>89</v>
      </c>
      <c r="G26" s="33" t="s">
        <v>98</v>
      </c>
      <c r="I26" s="14" t="str">
        <f>IF(C26="P",INDEX(BDD!$A$2:$B$52,MATCH('27'!$B26,BDD!$A$2:$A$52,0),2),"")</f>
        <v>NORMAL</v>
      </c>
      <c r="J26" s="14" t="str">
        <f>IF(D26="P",INDEX(BDD!$A$2:$B$52,MATCH('27'!$B26,BDD!$A$2:$A$52,0),2),"")</f>
        <v>NORMAL</v>
      </c>
      <c r="K26" s="14" t="str">
        <f>IF(E26="P",INDEX(BDD!$A$2:$B$52,MATCH('27'!$B26,BDD!$A$2:$A$52,0),2),"")</f>
        <v>NORMAL</v>
      </c>
      <c r="L26" s="14" t="str">
        <f>IF(F26="P",INDEX(BDD!$A$2:$B$52,MATCH('27'!$B26,BDD!$A$2:$A$52,0),2),"")</f>
        <v>NORMAL</v>
      </c>
      <c r="M26" s="14" t="str">
        <f>IF(G26="P",INDEX(BDD!$A$2:$B$52,MATCH('27'!$B26,BDD!$A$2:$A$52,0),2),"")</f>
        <v>NORMAL</v>
      </c>
    </row>
    <row r="27" spans="1:13" ht="14.1" customHeight="1" x14ac:dyDescent="0.25">
      <c r="A27" s="121"/>
      <c r="B27" s="103" t="str">
        <f>BDD!A23</f>
        <v>LAPLACE F</v>
      </c>
      <c r="C27" s="31" t="s">
        <v>89</v>
      </c>
      <c r="D27" s="32" t="s">
        <v>89</v>
      </c>
      <c r="E27" s="32" t="s">
        <v>89</v>
      </c>
      <c r="F27" s="32" t="s">
        <v>89</v>
      </c>
      <c r="G27" s="33" t="s">
        <v>89</v>
      </c>
      <c r="I27" s="14" t="str">
        <f>IF(C27="P",INDEX(BDD!$A$2:$B$52,MATCH('27'!$B27,BDD!$A$2:$A$52,0),2),"")</f>
        <v>NORMAL</v>
      </c>
      <c r="J27" s="14" t="str">
        <f>IF(D27="P",INDEX(BDD!$A$2:$B$52,MATCH('27'!$B27,BDD!$A$2:$A$52,0),2),"")</f>
        <v>NORMAL</v>
      </c>
      <c r="K27" s="14" t="str">
        <f>IF(E27="P",INDEX(BDD!$A$2:$B$52,MATCH('27'!$B27,BDD!$A$2:$A$52,0),2),"")</f>
        <v>NORMAL</v>
      </c>
      <c r="L27" s="14" t="str">
        <f>IF(F27="P",INDEX(BDD!$A$2:$B$52,MATCH('27'!$B27,BDD!$A$2:$A$52,0),2),"")</f>
        <v>NORMAL</v>
      </c>
      <c r="M27" s="14" t="str">
        <f>IF(G27="P",INDEX(BDD!$A$2:$B$52,MATCH('27'!$B27,BDD!$A$2:$A$52,0),2),"")</f>
        <v>NORMAL</v>
      </c>
    </row>
    <row r="28" spans="1:13" ht="14.1" customHeight="1" x14ac:dyDescent="0.25">
      <c r="A28" s="121"/>
      <c r="B28" s="104" t="str">
        <f>BDD!A24</f>
        <v>LARA C</v>
      </c>
      <c r="C28" s="31" t="s">
        <v>105</v>
      </c>
      <c r="D28" s="32" t="s">
        <v>89</v>
      </c>
      <c r="E28" s="32" t="s">
        <v>89</v>
      </c>
      <c r="F28" s="32" t="s">
        <v>98</v>
      </c>
      <c r="G28" s="33" t="s">
        <v>98</v>
      </c>
    </row>
    <row r="29" spans="1:13" ht="14.1" customHeight="1" x14ac:dyDescent="0.25">
      <c r="A29" s="121"/>
      <c r="B29" s="102" t="str">
        <f>BDD!A25</f>
        <v>LAURENT N</v>
      </c>
      <c r="C29" s="31" t="s">
        <v>89</v>
      </c>
      <c r="D29" s="32" t="s">
        <v>89</v>
      </c>
      <c r="E29" s="32" t="s">
        <v>89</v>
      </c>
      <c r="F29" s="32" t="s">
        <v>89</v>
      </c>
      <c r="G29" s="33" t="s">
        <v>105</v>
      </c>
      <c r="I29" s="14" t="str">
        <f>IF(C29="P",INDEX(BDD!$A$2:$B$52,MATCH('27'!$B29,BDD!$A$2:$A$52,0),2),"")</f>
        <v>NORMAL</v>
      </c>
      <c r="J29" s="14" t="str">
        <f>IF(D29="P",INDEX(BDD!$A$2:$B$52,MATCH('27'!$B29,BDD!$A$2:$A$52,0),2),"")</f>
        <v>NORMAL</v>
      </c>
      <c r="K29" s="14" t="str">
        <f>IF(E29="P",INDEX(BDD!$A$2:$B$52,MATCH('27'!$B29,BDD!$A$2:$A$52,0),2),"")</f>
        <v>NORMAL</v>
      </c>
      <c r="L29" s="14" t="str">
        <f>IF(F29="P",INDEX(BDD!$A$2:$B$52,MATCH('27'!$B29,BDD!$A$2:$A$52,0),2),"")</f>
        <v>NORMAL</v>
      </c>
      <c r="M29" s="14" t="str">
        <f>IF(G29="P",INDEX(BDD!$A$2:$B$52,MATCH('27'!$B29,BDD!$A$2:$A$52,0),2),"")</f>
        <v/>
      </c>
    </row>
    <row r="30" spans="1:13" ht="14.1" customHeight="1" x14ac:dyDescent="0.25">
      <c r="A30" s="121"/>
      <c r="B30" s="101" t="str">
        <f>BDD!A26</f>
        <v>LEBON Y</v>
      </c>
      <c r="C30" s="31" t="s">
        <v>89</v>
      </c>
      <c r="D30" s="32" t="s">
        <v>89</v>
      </c>
      <c r="E30" s="32" t="s">
        <v>89</v>
      </c>
      <c r="F30" s="32" t="s">
        <v>89</v>
      </c>
      <c r="G30" s="33" t="s">
        <v>89</v>
      </c>
      <c r="I30" s="14" t="str">
        <f>IF(C30="P",INDEX(BDD!$A$2:$B$52,MATCH('27'!$B30,BDD!$A$2:$A$52,0),2),"")</f>
        <v>NORMAL</v>
      </c>
      <c r="J30" s="14" t="str">
        <f>IF(D30="P",INDEX(BDD!$A$2:$B$52,MATCH('27'!$B30,BDD!$A$2:$A$52,0),2),"")</f>
        <v>NORMAL</v>
      </c>
      <c r="K30" s="14" t="str">
        <f>IF(E30="P",INDEX(BDD!$A$2:$B$52,MATCH('27'!$B30,BDD!$A$2:$A$52,0),2),"")</f>
        <v>NORMAL</v>
      </c>
      <c r="L30" s="14" t="str">
        <f>IF(F30="P",INDEX(BDD!$A$2:$B$52,MATCH('27'!$B30,BDD!$A$2:$A$52,0),2),"")</f>
        <v>NORMAL</v>
      </c>
      <c r="M30" s="14" t="str">
        <f>IF(G30="P",INDEX(BDD!$A$2:$B$52,MATCH('27'!$B30,BDD!$A$2:$A$52,0),2),"")</f>
        <v>NORMAL</v>
      </c>
    </row>
    <row r="31" spans="1:13" ht="14.1" customHeight="1" x14ac:dyDescent="0.25">
      <c r="A31" s="121"/>
      <c r="B31" s="101" t="str">
        <f>BDD!A27</f>
        <v>LECAM A</v>
      </c>
      <c r="C31" s="31" t="s">
        <v>89</v>
      </c>
      <c r="D31" s="32" t="s">
        <v>89</v>
      </c>
      <c r="E31" s="32" t="s">
        <v>89</v>
      </c>
      <c r="F31" s="32" t="s">
        <v>89</v>
      </c>
      <c r="G31" s="33" t="s">
        <v>89</v>
      </c>
      <c r="I31" s="14" t="str">
        <f>IF(C31="P",INDEX(BDD!$A$2:$B$52,MATCH('27'!$B31,BDD!$A$2:$A$52,0),2),"")</f>
        <v>NORMAL</v>
      </c>
      <c r="J31" s="14" t="str">
        <f>IF(D31="P",INDEX(BDD!$A$2:$B$52,MATCH('27'!$B31,BDD!$A$2:$A$52,0),2),"")</f>
        <v>NORMAL</v>
      </c>
      <c r="K31" s="14" t="str">
        <f>IF(E31="P",INDEX(BDD!$A$2:$B$52,MATCH('27'!$B31,BDD!$A$2:$A$52,0),2),"")</f>
        <v>NORMAL</v>
      </c>
      <c r="L31" s="14" t="str">
        <f>IF(F31="P",INDEX(BDD!$A$2:$B$52,MATCH('27'!$B31,BDD!$A$2:$A$52,0),2),"")</f>
        <v>NORMAL</v>
      </c>
      <c r="M31" s="14" t="str">
        <f>IF(G31="P",INDEX(BDD!$A$2:$B$52,MATCH('27'!$B31,BDD!$A$2:$A$52,0),2),"")</f>
        <v>NORMAL</v>
      </c>
    </row>
    <row r="32" spans="1:13" ht="14.1" customHeight="1" x14ac:dyDescent="0.25">
      <c r="A32" s="121"/>
      <c r="B32" s="102" t="str">
        <f>BDD!A28</f>
        <v>LEHON JL</v>
      </c>
      <c r="C32" s="31" t="s">
        <v>89</v>
      </c>
      <c r="D32" s="32" t="s">
        <v>89</v>
      </c>
      <c r="E32" s="32" t="s">
        <v>98</v>
      </c>
      <c r="F32" s="32" t="s">
        <v>89</v>
      </c>
      <c r="G32" s="33" t="s">
        <v>98</v>
      </c>
      <c r="I32" s="14" t="str">
        <f>IF(C32="P",INDEX(BDD!$A$2:$B$52,MATCH('27'!$B32,BDD!$A$2:$A$52,0),2),"")</f>
        <v>NORMAL</v>
      </c>
      <c r="J32" s="14" t="str">
        <f>IF(D32="P",INDEX(BDD!$A$2:$B$52,MATCH('27'!$B32,BDD!$A$2:$A$52,0),2),"")</f>
        <v>NORMAL</v>
      </c>
      <c r="K32" s="14" t="str">
        <f>IF(E32="P",INDEX(BDD!$A$2:$B$52,MATCH('27'!$B32,BDD!$A$2:$A$52,0),2),"")</f>
        <v>NORMAL</v>
      </c>
      <c r="L32" s="14" t="str">
        <f>IF(F32="P",INDEX(BDD!$A$2:$B$52,MATCH('27'!$B32,BDD!$A$2:$A$52,0),2),"")</f>
        <v>NORMAL</v>
      </c>
      <c r="M32" s="14" t="str">
        <f>IF(G32="P",INDEX(BDD!$A$2:$B$52,MATCH('27'!$B32,BDD!$A$2:$A$52,0),2),"")</f>
        <v>NORMAL</v>
      </c>
    </row>
    <row r="33" spans="1:13" ht="14.1" customHeight="1" x14ac:dyDescent="0.25">
      <c r="A33" s="121"/>
      <c r="B33" s="101" t="str">
        <f>BDD!A29</f>
        <v>MALERGUE MC</v>
      </c>
      <c r="C33" s="31" t="s">
        <v>98</v>
      </c>
      <c r="D33" s="32" t="s">
        <v>98</v>
      </c>
      <c r="E33" s="32" t="s">
        <v>89</v>
      </c>
      <c r="F33" s="32" t="s">
        <v>89</v>
      </c>
      <c r="G33" s="33" t="s">
        <v>89</v>
      </c>
      <c r="I33" s="14" t="str">
        <f>IF(C33="P",INDEX(BDD!$A$2:$B$52,MATCH('27'!$B33,BDD!$A$2:$A$52,0),2),"")</f>
        <v>HYPOCALORIQUE</v>
      </c>
      <c r="J33" s="14" t="str">
        <f>IF(D33="P",INDEX(BDD!$A$2:$B$52,MATCH('27'!$B33,BDD!$A$2:$A$52,0),2),"")</f>
        <v>HYPOCALORIQUE</v>
      </c>
      <c r="K33" s="14" t="str">
        <f>IF(E33="P",INDEX(BDD!$A$2:$B$52,MATCH('27'!$B33,BDD!$A$2:$A$52,0),2),"")</f>
        <v>HYPOCALORIQUE</v>
      </c>
      <c r="L33" s="14" t="str">
        <f>IF(F33="P",INDEX(BDD!$A$2:$B$52,MATCH('27'!$B33,BDD!$A$2:$A$52,0),2),"")</f>
        <v>HYPOCALORIQUE</v>
      </c>
      <c r="M33" s="14" t="str">
        <f>IF(G33="P",INDEX(BDD!$A$2:$B$52,MATCH('27'!$B33,BDD!$A$2:$A$52,0),2),"")</f>
        <v>HYPOCALORIQUE</v>
      </c>
    </row>
    <row r="34" spans="1:13" ht="14.1" customHeight="1" x14ac:dyDescent="0.25">
      <c r="A34" s="121"/>
      <c r="B34" s="102" t="str">
        <f>BDD!A30</f>
        <v>MASSIAS JM</v>
      </c>
      <c r="C34" s="31" t="s">
        <v>89</v>
      </c>
      <c r="D34" s="32" t="s">
        <v>89</v>
      </c>
      <c r="E34" s="32" t="s">
        <v>89</v>
      </c>
      <c r="F34" s="32" t="s">
        <v>89</v>
      </c>
      <c r="G34" s="33" t="s">
        <v>89</v>
      </c>
      <c r="I34" s="14" t="str">
        <f>IF(C34="P",INDEX(BDD!$A$2:$B$52,MATCH('27'!$B34,BDD!$A$2:$A$52,0),2),"")</f>
        <v>NORMAL</v>
      </c>
      <c r="J34" s="14" t="str">
        <f>IF(D34="P",INDEX(BDD!$A$2:$B$52,MATCH('27'!$B34,BDD!$A$2:$A$52,0),2),"")</f>
        <v>NORMAL</v>
      </c>
      <c r="K34" s="14" t="str">
        <f>IF(E34="P",INDEX(BDD!$A$2:$B$52,MATCH('27'!$B34,BDD!$A$2:$A$52,0),2),"")</f>
        <v>NORMAL</v>
      </c>
      <c r="L34" s="14" t="str">
        <f>IF(F34="P",INDEX(BDD!$A$2:$B$52,MATCH('27'!$B34,BDD!$A$2:$A$52,0),2),"")</f>
        <v>NORMAL</v>
      </c>
      <c r="M34" s="14" t="str">
        <f>IF(G34="P",INDEX(BDD!$A$2:$B$52,MATCH('27'!$B34,BDD!$A$2:$A$52,0),2),"")</f>
        <v>NORMAL</v>
      </c>
    </row>
    <row r="35" spans="1:13" ht="14.1" customHeight="1" x14ac:dyDescent="0.25">
      <c r="A35" s="121"/>
      <c r="B35" s="101" t="str">
        <f>BDD!A31</f>
        <v>MAURY E</v>
      </c>
      <c r="C35" s="31" t="s">
        <v>98</v>
      </c>
      <c r="D35" s="32" t="s">
        <v>89</v>
      </c>
      <c r="E35" s="32" t="s">
        <v>89</v>
      </c>
      <c r="F35" s="32" t="s">
        <v>89</v>
      </c>
      <c r="G35" s="33" t="s">
        <v>89</v>
      </c>
      <c r="I35" s="14" t="str">
        <f>IF(C35="P",INDEX(BDD!$A$2:$B$52,MATCH('27'!$B35,BDD!$A$2:$A$52,0),2),"")</f>
        <v>NORMAL</v>
      </c>
      <c r="J35" s="14" t="str">
        <f>IF(D35="P",INDEX(BDD!$A$2:$B$52,MATCH('27'!$B35,BDD!$A$2:$A$52,0),2),"")</f>
        <v>NORMAL</v>
      </c>
      <c r="K35" s="14" t="str">
        <f>IF(E35="P",INDEX(BDD!$A$2:$B$52,MATCH('27'!$B35,BDD!$A$2:$A$52,0),2),"")</f>
        <v>NORMAL</v>
      </c>
      <c r="L35" s="14" t="str">
        <f>IF(F35="P",INDEX(BDD!$A$2:$B$52,MATCH('27'!$B35,BDD!$A$2:$A$52,0),2),"")</f>
        <v>NORMAL</v>
      </c>
      <c r="M35" s="14" t="str">
        <f>IF(G35="P",INDEX(BDD!$A$2:$B$52,MATCH('27'!$B35,BDD!$A$2:$A$52,0),2),"")</f>
        <v>NORMAL</v>
      </c>
    </row>
    <row r="36" spans="1:13" ht="14.1" customHeight="1" x14ac:dyDescent="0.25">
      <c r="A36" s="121"/>
      <c r="B36" s="101" t="str">
        <f>BDD!A32</f>
        <v>MICHELOU S</v>
      </c>
      <c r="C36" s="31" t="s">
        <v>89</v>
      </c>
      <c r="D36" s="32" t="s">
        <v>89</v>
      </c>
      <c r="E36" s="32" t="s">
        <v>89</v>
      </c>
      <c r="F36" s="32" t="s">
        <v>89</v>
      </c>
      <c r="G36" s="33" t="s">
        <v>105</v>
      </c>
      <c r="I36" s="14" t="str">
        <f>IF(C36="P",INDEX(BDD!$A$2:$B$52,MATCH('27'!$B36,BDD!$A$2:$A$52,0),2),"")</f>
        <v>NORMAL</v>
      </c>
      <c r="J36" s="14" t="str">
        <f>IF(D36="P",INDEX(BDD!$A$2:$B$52,MATCH('27'!$B36,BDD!$A$2:$A$52,0),2),"")</f>
        <v>NORMAL</v>
      </c>
      <c r="K36" s="14" t="str">
        <f>IF(E36="P",INDEX(BDD!$A$2:$B$52,MATCH('27'!$B36,BDD!$A$2:$A$52,0),2),"")</f>
        <v>NORMAL</v>
      </c>
      <c r="L36" s="14" t="str">
        <f>IF(F36="P",INDEX(BDD!$A$2:$B$52,MATCH('27'!$B36,BDD!$A$2:$A$52,0),2),"")</f>
        <v>NORMAL</v>
      </c>
      <c r="M36" s="14" t="str">
        <f>IF(G36="P",INDEX(BDD!$A$2:$B$52,MATCH('27'!$B36,BDD!$A$2:$A$52,0),2),"")</f>
        <v/>
      </c>
    </row>
    <row r="37" spans="1:13" ht="14.1" customHeight="1" x14ac:dyDescent="0.25">
      <c r="A37" s="121"/>
      <c r="B37" s="101" t="str">
        <f>BDD!A33</f>
        <v>ORLIANGE O</v>
      </c>
      <c r="C37" s="31" t="s">
        <v>89</v>
      </c>
      <c r="D37" s="32" t="s">
        <v>89</v>
      </c>
      <c r="E37" s="32" t="s">
        <v>89</v>
      </c>
      <c r="F37" s="32" t="s">
        <v>89</v>
      </c>
      <c r="G37" s="33" t="s">
        <v>89</v>
      </c>
      <c r="I37" s="14" t="str">
        <f>IF(C37="P",INDEX(BDD!$A$2:$B$52,MATCH('27'!$B37,BDD!$A$2:$A$52,0),2),"")</f>
        <v>NORMAL</v>
      </c>
      <c r="J37" s="14" t="str">
        <f>IF(D37="P",INDEX(BDD!$A$2:$B$52,MATCH('27'!$B37,BDD!$A$2:$A$52,0),2),"")</f>
        <v>NORMAL</v>
      </c>
      <c r="K37" s="14" t="str">
        <f>IF(E37="P",INDEX(BDD!$A$2:$B$52,MATCH('27'!$B37,BDD!$A$2:$A$52,0),2),"")</f>
        <v>NORMAL</v>
      </c>
      <c r="L37" s="14" t="str">
        <f>IF(F37="P",INDEX(BDD!$A$2:$B$52,MATCH('27'!$B37,BDD!$A$2:$A$52,0),2),"")</f>
        <v>NORMAL</v>
      </c>
      <c r="M37" s="14" t="str">
        <f>IF(G37="P",INDEX(BDD!$A$2:$B$52,MATCH('27'!$B37,BDD!$A$2:$A$52,0),2),"")</f>
        <v>NORMAL</v>
      </c>
    </row>
    <row r="38" spans="1:13" ht="14.1" customHeight="1" x14ac:dyDescent="0.25">
      <c r="A38" s="121"/>
      <c r="B38" s="102" t="str">
        <f>BDD!A34</f>
        <v>PELISSIER J</v>
      </c>
      <c r="C38" s="31" t="s">
        <v>89</v>
      </c>
      <c r="D38" s="32" t="s">
        <v>89</v>
      </c>
      <c r="E38" s="32" t="s">
        <v>89</v>
      </c>
      <c r="F38" s="32" t="s">
        <v>89</v>
      </c>
      <c r="G38" s="33" t="s">
        <v>89</v>
      </c>
      <c r="I38" s="14" t="str">
        <f>IF(C38="P",INDEX(BDD!$A$2:$B$52,MATCH('27'!$B38,BDD!$A$2:$A$52,0),2),"")</f>
        <v>NORMAL</v>
      </c>
      <c r="J38" s="14" t="str">
        <f>IF(D38="P",INDEX(BDD!$A$2:$B$52,MATCH('27'!$B38,BDD!$A$2:$A$52,0),2),"")</f>
        <v>NORMAL</v>
      </c>
      <c r="K38" s="14" t="str">
        <f>IF(E38="P",INDEX(BDD!$A$2:$B$52,MATCH('27'!$B38,BDD!$A$2:$A$52,0),2),"")</f>
        <v>NORMAL</v>
      </c>
      <c r="L38" s="14" t="str">
        <f>IF(F38="P",INDEX(BDD!$A$2:$B$52,MATCH('27'!$B38,BDD!$A$2:$A$52,0),2),"")</f>
        <v>NORMAL</v>
      </c>
      <c r="M38" s="14" t="str">
        <f>IF(G38="P",INDEX(BDD!$A$2:$B$52,MATCH('27'!$B38,BDD!$A$2:$A$52,0),2),"")</f>
        <v>NORMAL</v>
      </c>
    </row>
    <row r="39" spans="1:13" ht="14.1" customHeight="1" x14ac:dyDescent="0.25">
      <c r="A39" s="121"/>
      <c r="B39" s="101" t="str">
        <f>BDD!A35</f>
        <v>PHIALIP Ch</v>
      </c>
      <c r="C39" s="31" t="s">
        <v>89</v>
      </c>
      <c r="D39" s="32" t="s">
        <v>89</v>
      </c>
      <c r="E39" s="32" t="s">
        <v>89</v>
      </c>
      <c r="F39" s="32" t="s">
        <v>89</v>
      </c>
      <c r="G39" s="33" t="s">
        <v>105</v>
      </c>
      <c r="I39" s="14" t="str">
        <f>IF(C39="P",INDEX(BDD!$A$2:$B$52,MATCH('27'!$B39,BDD!$A$2:$A$52,0),2),"")</f>
        <v>NORMAL</v>
      </c>
      <c r="J39" s="14" t="str">
        <f>IF(D39="P",INDEX(BDD!$A$2:$B$52,MATCH('27'!$B39,BDD!$A$2:$A$52,0),2),"")</f>
        <v>NORMAL</v>
      </c>
      <c r="K39" s="14" t="str">
        <f>IF(E39="P",INDEX(BDD!$A$2:$B$52,MATCH('27'!$B39,BDD!$A$2:$A$52,0),2),"")</f>
        <v>NORMAL</v>
      </c>
      <c r="L39" s="14" t="str">
        <f>IF(F39="P",INDEX(BDD!$A$2:$B$52,MATCH('27'!$B39,BDD!$A$2:$A$52,0),2),"")</f>
        <v>NORMAL</v>
      </c>
      <c r="M39" s="14" t="str">
        <f>IF(G39="P",INDEX(BDD!$A$2:$B$52,MATCH('27'!$B39,BDD!$A$2:$A$52,0),2),"")</f>
        <v/>
      </c>
    </row>
    <row r="40" spans="1:13" ht="14.1" customHeight="1" x14ac:dyDescent="0.25">
      <c r="A40" s="121"/>
      <c r="B40" s="101" t="str">
        <f>BDD!A36</f>
        <v>PIGORREAU M</v>
      </c>
      <c r="C40" s="31" t="s">
        <v>105</v>
      </c>
      <c r="D40" s="32" t="s">
        <v>105</v>
      </c>
      <c r="E40" s="32" t="s">
        <v>105</v>
      </c>
      <c r="F40" s="32" t="s">
        <v>105</v>
      </c>
      <c r="G40" s="33" t="s">
        <v>105</v>
      </c>
      <c r="I40" s="14" t="str">
        <f>IF(C40="P",INDEX(BDD!$A$2:$B$52,MATCH('27'!$B40,BDD!$A$2:$A$52,0),2),"")</f>
        <v/>
      </c>
      <c r="J40" s="14" t="str">
        <f>IF(D40="P",INDEX(BDD!$A$2:$B$52,MATCH('27'!$B40,BDD!$A$2:$A$52,0),2),"")</f>
        <v/>
      </c>
      <c r="K40" s="14" t="str">
        <f>IF(E40="P",INDEX(BDD!$A$2:$B$52,MATCH('27'!$B40,BDD!$A$2:$A$52,0),2),"")</f>
        <v/>
      </c>
      <c r="L40" s="14" t="str">
        <f>IF(F40="P",INDEX(BDD!$A$2:$B$52,MATCH('27'!$B40,BDD!$A$2:$A$52,0),2),"")</f>
        <v/>
      </c>
      <c r="M40" s="14" t="str">
        <f>IF(G40="P",INDEX(BDD!$A$2:$B$52,MATCH('27'!$B40,BDD!$A$2:$A$52,0),2),"")</f>
        <v/>
      </c>
    </row>
    <row r="41" spans="1:13" ht="14.1" customHeight="1" x14ac:dyDescent="0.25">
      <c r="A41" s="121"/>
      <c r="B41" s="101" t="str">
        <f>BDD!A37</f>
        <v>PONT D</v>
      </c>
      <c r="C41" s="31" t="s">
        <v>89</v>
      </c>
      <c r="D41" s="32" t="s">
        <v>89</v>
      </c>
      <c r="E41" s="32" t="s">
        <v>89</v>
      </c>
      <c r="F41" s="32" t="s">
        <v>89</v>
      </c>
      <c r="G41" s="33" t="s">
        <v>98</v>
      </c>
      <c r="I41" s="14" t="str">
        <f>IF(C41="P",INDEX(BDD!$A$2:$B$52,MATCH('27'!$B41,BDD!$A$2:$A$52,0),2),"")</f>
        <v>HYPOCHOLESTEROMIANT &amp; HYPOCALORIQUE</v>
      </c>
      <c r="J41" s="14" t="str">
        <f>IF(D41="P",INDEX(BDD!$A$2:$B$52,MATCH('27'!$B41,BDD!$A$2:$A$52,0),2),"")</f>
        <v>HYPOCHOLESTEROMIANT &amp; HYPOCALORIQUE</v>
      </c>
      <c r="K41" s="14" t="str">
        <f>IF(E41="P",INDEX(BDD!$A$2:$B$52,MATCH('27'!$B41,BDD!$A$2:$A$52,0),2),"")</f>
        <v>HYPOCHOLESTEROMIANT &amp; HYPOCALORIQUE</v>
      </c>
      <c r="L41" s="14" t="str">
        <f>IF(F41="P",INDEX(BDD!$A$2:$B$52,MATCH('27'!$B41,BDD!$A$2:$A$52,0),2),"")</f>
        <v>HYPOCHOLESTEROMIANT &amp; HYPOCALORIQUE</v>
      </c>
      <c r="M41" s="14" t="str">
        <f>IF(G41="P",INDEX(BDD!$A$2:$B$52,MATCH('27'!$B41,BDD!$A$2:$A$52,0),2),"")</f>
        <v>HYPOCHOLESTEROMIANT &amp; HYPOCALORIQUE</v>
      </c>
    </row>
    <row r="42" spans="1:13" ht="14.1" customHeight="1" x14ac:dyDescent="0.25">
      <c r="A42" s="121"/>
      <c r="B42" s="102" t="str">
        <f>BDD!A38</f>
        <v>PORTE V</v>
      </c>
      <c r="C42" s="31" t="s">
        <v>89</v>
      </c>
      <c r="D42" s="32" t="s">
        <v>89</v>
      </c>
      <c r="E42" s="32" t="s">
        <v>89</v>
      </c>
      <c r="F42" s="32" t="s">
        <v>89</v>
      </c>
      <c r="G42" s="33" t="s">
        <v>98</v>
      </c>
      <c r="I42" s="14" t="str">
        <f>IF(C42="P",INDEX(BDD!$A$2:$B$52,MATCH('27'!$B42,BDD!$A$2:$A$52,0),2),"")</f>
        <v>NORMAL</v>
      </c>
      <c r="J42" s="14" t="str">
        <f>IF(D42="P",INDEX(BDD!$A$2:$B$52,MATCH('27'!$B42,BDD!$A$2:$A$52,0),2),"")</f>
        <v>NORMAL</v>
      </c>
      <c r="K42" s="14" t="str">
        <f>IF(E42="P",INDEX(BDD!$A$2:$B$52,MATCH('27'!$B42,BDD!$A$2:$A$52,0),2),"")</f>
        <v>NORMAL</v>
      </c>
      <c r="L42" s="14" t="str">
        <f>IF(F42="P",INDEX(BDD!$A$2:$B$52,MATCH('27'!$B42,BDD!$A$2:$A$52,0),2),"")</f>
        <v>NORMAL</v>
      </c>
      <c r="M42" s="14" t="str">
        <f>IF(G42="P",INDEX(BDD!$A$2:$B$52,MATCH('27'!$B42,BDD!$A$2:$A$52,0),2),"")</f>
        <v>NORMAL</v>
      </c>
    </row>
    <row r="43" spans="1:13" ht="14.1" customHeight="1" x14ac:dyDescent="0.25">
      <c r="A43" s="121"/>
      <c r="B43" s="101" t="str">
        <f>BDD!A39</f>
        <v>SERRE C</v>
      </c>
      <c r="C43" s="31" t="s">
        <v>89</v>
      </c>
      <c r="D43" s="32" t="s">
        <v>89</v>
      </c>
      <c r="E43" s="32" t="s">
        <v>89</v>
      </c>
      <c r="F43" s="32" t="s">
        <v>89</v>
      </c>
      <c r="G43" s="33" t="s">
        <v>89</v>
      </c>
      <c r="I43" s="14" t="str">
        <f>IF(C43="P",INDEX(BDD!$A$2:$B$52,MATCH('27'!$B43,BDD!$A$2:$A$52,0),2),"")</f>
        <v>HYPOCHOLESTEROMIANT &amp; HYPOCALORIQUE</v>
      </c>
      <c r="J43" s="14" t="str">
        <f>IF(D43="P",INDEX(BDD!$A$2:$B$52,MATCH('27'!$B43,BDD!$A$2:$A$52,0),2),"")</f>
        <v>HYPOCHOLESTEROMIANT &amp; HYPOCALORIQUE</v>
      </c>
      <c r="K43" s="14" t="str">
        <f>IF(E43="P",INDEX(BDD!$A$2:$B$52,MATCH('27'!$B43,BDD!$A$2:$A$52,0),2),"")</f>
        <v>HYPOCHOLESTEROMIANT &amp; HYPOCALORIQUE</v>
      </c>
      <c r="L43" s="14" t="str">
        <f>IF(F43="P",INDEX(BDD!$A$2:$B$52,MATCH('27'!$B43,BDD!$A$2:$A$52,0),2),"")</f>
        <v>HYPOCHOLESTEROMIANT &amp; HYPOCALORIQUE</v>
      </c>
      <c r="M43" s="14" t="str">
        <f>IF(G43="P",INDEX(BDD!$A$2:$B$52,MATCH('27'!$B43,BDD!$A$2:$A$52,0),2),"")</f>
        <v>HYPOCHOLESTEROMIANT &amp; HYPOCALORIQUE</v>
      </c>
    </row>
    <row r="44" spans="1:13" ht="14.1" customHeight="1" x14ac:dyDescent="0.25">
      <c r="A44" s="121"/>
      <c r="B44" s="102" t="str">
        <f>BDD!A40</f>
        <v>SOLEILHAVOUP B</v>
      </c>
      <c r="C44" s="31" t="s">
        <v>105</v>
      </c>
      <c r="D44" s="32" t="s">
        <v>105</v>
      </c>
      <c r="E44" s="32" t="s">
        <v>105</v>
      </c>
      <c r="F44" s="32" t="s">
        <v>105</v>
      </c>
      <c r="G44" s="33" t="s">
        <v>105</v>
      </c>
      <c r="I44" s="14" t="str">
        <f>IF(C44="P",INDEX(BDD!$A$2:$B$52,MATCH('27'!$B44,BDD!$A$2:$A$52,0),2),"")</f>
        <v/>
      </c>
      <c r="J44" s="14" t="str">
        <f>IF(D44="P",INDEX(BDD!$A$2:$B$52,MATCH('27'!$B44,BDD!$A$2:$A$52,0),2),"")</f>
        <v/>
      </c>
      <c r="K44" s="14" t="str">
        <f>IF(E44="P",INDEX(BDD!$A$2:$B$52,MATCH('27'!$B44,BDD!$A$2:$A$52,0),2),"")</f>
        <v/>
      </c>
      <c r="L44" s="14" t="str">
        <f>IF(F44="P",INDEX(BDD!$A$2:$B$52,MATCH('27'!$B44,BDD!$A$2:$A$52,0),2),"")</f>
        <v/>
      </c>
      <c r="M44" s="14" t="str">
        <f>IF(G44="P",INDEX(BDD!$A$2:$B$52,MATCH('27'!$B44,BDD!$A$2:$A$52,0),2),"")</f>
        <v/>
      </c>
    </row>
    <row r="45" spans="1:13" ht="14.1" customHeight="1" x14ac:dyDescent="0.25">
      <c r="A45" s="121"/>
      <c r="B45" s="102" t="str">
        <f>BDD!A41</f>
        <v>SOURDEIX L</v>
      </c>
      <c r="C45" s="31" t="s">
        <v>89</v>
      </c>
      <c r="D45" s="32" t="s">
        <v>89</v>
      </c>
      <c r="E45" s="32" t="s">
        <v>89</v>
      </c>
      <c r="F45" s="32" t="s">
        <v>98</v>
      </c>
      <c r="G45" s="33" t="s">
        <v>98</v>
      </c>
      <c r="I45" s="14" t="str">
        <f>IF(C45="P",INDEX(BDD!$A$2:$B$52,MATCH('27'!$B45,BDD!$A$2:$A$52,0),2),"")</f>
        <v>NORMAL</v>
      </c>
      <c r="J45" s="14" t="str">
        <f>IF(D45="P",INDEX(BDD!$A$2:$B$52,MATCH('27'!$B45,BDD!$A$2:$A$52,0),2),"")</f>
        <v>NORMAL</v>
      </c>
      <c r="K45" s="14" t="str">
        <f>IF(E45="P",INDEX(BDD!$A$2:$B$52,MATCH('27'!$B45,BDD!$A$2:$A$52,0),2),"")</f>
        <v>NORMAL</v>
      </c>
      <c r="L45" s="14" t="str">
        <f>IF(F45="P",INDEX(BDD!$A$2:$B$52,MATCH('27'!$B45,BDD!$A$2:$A$52,0),2),"")</f>
        <v>NORMAL</v>
      </c>
      <c r="M45" s="14" t="str">
        <f>IF(G45="P",INDEX(BDD!$A$2:$B$52,MATCH('27'!$B45,BDD!$A$2:$A$52,0),2),"")</f>
        <v>NORMAL</v>
      </c>
    </row>
    <row r="46" spans="1:13" ht="14.1" customHeight="1" x14ac:dyDescent="0.25">
      <c r="A46" s="121"/>
      <c r="B46" s="102" t="str">
        <f>BDD!A42</f>
        <v>TAYSSE S</v>
      </c>
      <c r="C46" s="31" t="s">
        <v>89</v>
      </c>
      <c r="D46" s="32" t="s">
        <v>89</v>
      </c>
      <c r="E46" s="32" t="s">
        <v>98</v>
      </c>
      <c r="F46" s="32" t="s">
        <v>98</v>
      </c>
      <c r="G46" s="33" t="s">
        <v>98</v>
      </c>
      <c r="I46" s="14" t="str">
        <f>IF(C46="P",INDEX(BDD!$A$2:$B$52,MATCH('27'!$B46,BDD!$A$2:$A$52,0),2),"")</f>
        <v>NORMAL</v>
      </c>
      <c r="J46" s="14" t="str">
        <f>IF(D46="P",INDEX(BDD!$A$2:$B$52,MATCH('27'!$B46,BDD!$A$2:$A$52,0),2),"")</f>
        <v>NORMAL</v>
      </c>
      <c r="K46" s="14" t="str">
        <f>IF(E46="P",INDEX(BDD!$A$2:$B$52,MATCH('27'!$B46,BDD!$A$2:$A$52,0),2),"")</f>
        <v>NORMAL</v>
      </c>
      <c r="L46" s="14" t="str">
        <f>IF(F46="P",INDEX(BDD!$A$2:$B$52,MATCH('27'!$B46,BDD!$A$2:$A$52,0),2),"")</f>
        <v>NORMAL</v>
      </c>
      <c r="M46" s="14" t="str">
        <f>IF(G46="P",INDEX(BDD!$A$2:$B$52,MATCH('27'!$B46,BDD!$A$2:$A$52,0),2),"")</f>
        <v>NORMAL</v>
      </c>
    </row>
    <row r="47" spans="1:13" ht="14.1" customHeight="1" x14ac:dyDescent="0.25">
      <c r="A47" s="121"/>
      <c r="B47" s="102" t="str">
        <f>BDD!A43</f>
        <v>TINDILIERE M</v>
      </c>
      <c r="C47" s="31" t="s">
        <v>89</v>
      </c>
      <c r="D47" s="32" t="s">
        <v>89</v>
      </c>
      <c r="E47" s="32" t="s">
        <v>89</v>
      </c>
      <c r="F47" s="32" t="s">
        <v>89</v>
      </c>
      <c r="G47" s="33" t="s">
        <v>98</v>
      </c>
      <c r="I47" s="14" t="str">
        <f>IF(C47="P",INDEX(BDD!$A$2:$B$52,MATCH('27'!$B47,BDD!$A$2:$A$52,0),2),"")</f>
        <v>NORMAL</v>
      </c>
      <c r="J47" s="14" t="str">
        <f>IF(D47="P",INDEX(BDD!$A$2:$B$52,MATCH('27'!$B47,BDD!$A$2:$A$52,0),2),"")</f>
        <v>NORMAL</v>
      </c>
      <c r="K47" s="14" t="str">
        <f>IF(E47="P",INDEX(BDD!$A$2:$B$52,MATCH('27'!$B47,BDD!$A$2:$A$52,0),2),"")</f>
        <v>NORMAL</v>
      </c>
      <c r="L47" s="14" t="str">
        <f>IF(F47="P",INDEX(BDD!$A$2:$B$52,MATCH('27'!$B47,BDD!$A$2:$A$52,0),2),"")</f>
        <v>NORMAL</v>
      </c>
      <c r="M47" s="14" t="str">
        <f>IF(G47="P",INDEX(BDD!$A$2:$B$52,MATCH('27'!$B47,BDD!$A$2:$A$52,0),2),"")</f>
        <v>NORMAL</v>
      </c>
    </row>
    <row r="48" spans="1:13" ht="14.1" customHeight="1" x14ac:dyDescent="0.25">
      <c r="A48" s="121"/>
      <c r="B48" s="102" t="str">
        <f>BDD!A44</f>
        <v>URSY A</v>
      </c>
      <c r="C48" s="31" t="s">
        <v>98</v>
      </c>
      <c r="D48" s="32" t="s">
        <v>89</v>
      </c>
      <c r="E48" s="32" t="s">
        <v>89</v>
      </c>
      <c r="F48" s="32" t="s">
        <v>89</v>
      </c>
      <c r="G48" s="33" t="s">
        <v>98</v>
      </c>
      <c r="I48" s="14" t="str">
        <f>IF(C48="P",INDEX(BDD!$A$2:$B$52,MATCH('27'!$B48,BDD!$A$2:$A$52,0),2),"")</f>
        <v>NORMAL</v>
      </c>
      <c r="J48" s="14" t="str">
        <f>IF(D48="P",INDEX(BDD!$A$2:$B$52,MATCH('27'!$B48,BDD!$A$2:$A$52,0),2),"")</f>
        <v>NORMAL</v>
      </c>
      <c r="K48" s="14" t="str">
        <f>IF(E48="P",INDEX(BDD!$A$2:$B$52,MATCH('27'!$B48,BDD!$A$2:$A$52,0),2),"")</f>
        <v>NORMAL</v>
      </c>
      <c r="L48" s="14" t="str">
        <f>IF(F48="P",INDEX(BDD!$A$2:$B$52,MATCH('27'!$B48,BDD!$A$2:$A$52,0),2),"")</f>
        <v>NORMAL</v>
      </c>
      <c r="M48" s="14" t="str">
        <f>IF(G48="P",INDEX(BDD!$A$2:$B$52,MATCH('27'!$B48,BDD!$A$2:$A$52,0),2),"")</f>
        <v>NORMAL</v>
      </c>
    </row>
    <row r="49" spans="1:15" ht="14.1" customHeight="1" x14ac:dyDescent="0.25">
      <c r="A49" s="121"/>
      <c r="B49" s="101" t="str">
        <f>BDD!A45</f>
        <v>VERGNY fr</v>
      </c>
      <c r="C49" s="31" t="s">
        <v>89</v>
      </c>
      <c r="D49" s="32" t="s">
        <v>89</v>
      </c>
      <c r="E49" s="32" t="s">
        <v>89</v>
      </c>
      <c r="F49" s="32" t="s">
        <v>89</v>
      </c>
      <c r="G49" s="33" t="s">
        <v>89</v>
      </c>
      <c r="I49" s="14" t="str">
        <f>IF(C49="P",INDEX(BDD!$A$2:$B$52,MATCH('27'!$B49,BDD!$A$2:$A$52,0),2),"")</f>
        <v>NORMAL</v>
      </c>
      <c r="J49" s="14" t="str">
        <f>IF(D49="P",INDEX(BDD!$A$2:$B$52,MATCH('27'!$B49,BDD!$A$2:$A$52,0),2),"")</f>
        <v>NORMAL</v>
      </c>
      <c r="K49" s="14" t="str">
        <f>IF(E49="P",INDEX(BDD!$A$2:$B$52,MATCH('27'!$B49,BDD!$A$2:$A$52,0),2),"")</f>
        <v>NORMAL</v>
      </c>
      <c r="L49" s="14" t="str">
        <f>IF(F49="P",INDEX(BDD!$A$2:$B$52,MATCH('27'!$B49,BDD!$A$2:$A$52,0),2),"")</f>
        <v>NORMAL</v>
      </c>
      <c r="M49" s="14" t="str">
        <f>IF(G49="P",INDEX(BDD!$A$2:$B$52,MATCH('27'!$B49,BDD!$A$2:$A$52,0),2),"")</f>
        <v>NORMAL</v>
      </c>
    </row>
    <row r="50" spans="1:15" ht="14.1" customHeight="1" x14ac:dyDescent="0.25">
      <c r="A50" s="121"/>
      <c r="B50" s="105"/>
      <c r="C50" s="31"/>
      <c r="D50" s="32"/>
      <c r="E50" s="32"/>
      <c r="F50" s="32"/>
      <c r="G50" s="33"/>
      <c r="I50" s="14" t="str">
        <f>IF(C50="P",INDEX(BDD!$A$2:$B$52,MATCH('27'!$B50,BDD!$A$2:$A$52,0),2),"")</f>
        <v/>
      </c>
      <c r="J50" s="14" t="str">
        <f>IF(D50="P",INDEX(BDD!$A$2:$B$52,MATCH('27'!$B50,BDD!$A$2:$A$52,0),2),"")</f>
        <v/>
      </c>
      <c r="K50" s="14" t="str">
        <f>IF(E50="P",INDEX(BDD!$A$2:$B$52,MATCH('27'!$B50,BDD!$A$2:$A$52,0),2),"")</f>
        <v/>
      </c>
      <c r="L50" s="14" t="str">
        <f>IF(F50="P",INDEX(BDD!$A$2:$B$52,MATCH('27'!$B50,BDD!$A$2:$A$52,0),2),"")</f>
        <v/>
      </c>
      <c r="M50" s="14" t="str">
        <f>IF(G50="P",INDEX(BDD!$A$2:$B$52,MATCH('27'!$B50,BDD!$A$2:$A$52,0),2),"")</f>
        <v/>
      </c>
    </row>
    <row r="51" spans="1:15" ht="14.1" customHeight="1" thickBot="1" x14ac:dyDescent="0.3">
      <c r="A51" s="121"/>
      <c r="B51" s="106" t="str">
        <f>BDD!A47</f>
        <v>STAGIAIRE</v>
      </c>
      <c r="C51" s="35" t="s">
        <v>89</v>
      </c>
      <c r="D51" s="36" t="s">
        <v>89</v>
      </c>
      <c r="E51" s="36"/>
      <c r="F51" s="36"/>
      <c r="G51" s="37"/>
      <c r="I51" s="14" t="str">
        <f>IF(C51="P",INDEX(BDD!$A$2:$B$52,MATCH('27'!$B51,BDD!$A$2:$A$52,0),2),"")</f>
        <v>NORMAL</v>
      </c>
      <c r="J51" s="14" t="str">
        <f>IF(D51="P",INDEX(BDD!$A$2:$B$52,MATCH('27'!$B51,BDD!$A$2:$A$52,0),2),"")</f>
        <v>NORMAL</v>
      </c>
      <c r="K51" s="14" t="str">
        <f>IF(E51="P",INDEX(BDD!$A$2:$B$52,MATCH('27'!$B51,BDD!$A$2:$A$52,0),2),"")</f>
        <v/>
      </c>
      <c r="L51" s="14" t="str">
        <f>IF(F51="P",INDEX(BDD!$A$2:$B$52,MATCH('27'!$B51,BDD!$A$2:$A$52,0),2),"")</f>
        <v/>
      </c>
      <c r="M51" s="14" t="str">
        <f>IF(G51="P",INDEX(BDD!$A$2:$B$52,MATCH('27'!$B51,BDD!$A$2:$A$52,0),2),"")</f>
        <v/>
      </c>
      <c r="O51" s="14" t="s">
        <v>106</v>
      </c>
    </row>
    <row r="52" spans="1:15" ht="36.75" customHeight="1" thickBot="1" x14ac:dyDescent="0.3">
      <c r="A52" s="13"/>
      <c r="B52" s="38"/>
      <c r="C52" s="122"/>
      <c r="D52" s="122"/>
      <c r="E52" s="122"/>
      <c r="F52" s="122"/>
      <c r="G52" s="122"/>
    </row>
    <row r="53" spans="1:15" x14ac:dyDescent="0.25">
      <c r="A53" s="13"/>
      <c r="B53" s="13"/>
      <c r="C53" s="118" t="s">
        <v>74</v>
      </c>
      <c r="D53" s="119"/>
      <c r="E53" s="119"/>
      <c r="F53" s="119"/>
      <c r="G53" s="120"/>
    </row>
    <row r="54" spans="1:15" ht="15.75" thickBot="1" x14ac:dyDescent="0.3">
      <c r="A54" s="13"/>
      <c r="B54" s="13"/>
      <c r="C54" s="114" t="str">
        <f ca="1">MID(CELL("nomfichier",$A$1),FIND("]",CELL("nomfichier",$A$1))+1,50)</f>
        <v>27</v>
      </c>
      <c r="D54" s="115"/>
      <c r="E54" s="115"/>
      <c r="F54" s="115"/>
      <c r="G54" s="116"/>
    </row>
    <row r="55" spans="1:15" x14ac:dyDescent="0.25">
      <c r="A55" s="117" t="s">
        <v>95</v>
      </c>
      <c r="B55" s="13"/>
      <c r="C55" s="39">
        <f ca="1">C56</f>
        <v>42555</v>
      </c>
      <c r="D55" s="39">
        <f ca="1">D56</f>
        <v>42556</v>
      </c>
      <c r="E55" s="39">
        <f ca="1">E56</f>
        <v>42557</v>
      </c>
      <c r="F55" s="39">
        <f t="shared" ref="F55:G55" ca="1" si="1">F56</f>
        <v>42558</v>
      </c>
      <c r="G55" s="20">
        <f t="shared" ca="1" si="1"/>
        <v>42559</v>
      </c>
    </row>
    <row r="56" spans="1:15" ht="15.75" thickBot="1" x14ac:dyDescent="0.3">
      <c r="A56" s="117"/>
      <c r="B56" s="13"/>
      <c r="C56" s="40">
        <f ca="1">7*C54+DATE(B2,1,3)-WEEKDAY(DATE(B2,1,3))-5</f>
        <v>42555</v>
      </c>
      <c r="D56" s="40">
        <f ca="1">C56+1</f>
        <v>42556</v>
      </c>
      <c r="E56" s="40">
        <f ca="1">D56+1</f>
        <v>42557</v>
      </c>
      <c r="F56" s="40">
        <f ca="1">E56+1</f>
        <v>42558</v>
      </c>
      <c r="G56" s="41">
        <f ca="1">F56+1</f>
        <v>42559</v>
      </c>
    </row>
    <row r="57" spans="1:15" ht="24.95" customHeight="1" x14ac:dyDescent="0.25">
      <c r="A57" s="98">
        <f t="shared" ref="A57:A63" si="2">SUM(C57:G57)</f>
        <v>143</v>
      </c>
      <c r="B57" s="43" t="s">
        <v>6</v>
      </c>
      <c r="C57" s="29">
        <f t="shared" ref="C57:G64" si="3">IF(COUNTIF(I$6:I$51,$B57)&gt;0,COUNTIF(I$6:I$51,$B57),"")</f>
        <v>30</v>
      </c>
      <c r="D57" s="29">
        <f t="shared" si="3"/>
        <v>30</v>
      </c>
      <c r="E57" s="29">
        <f t="shared" si="3"/>
        <v>29</v>
      </c>
      <c r="F57" s="29">
        <f t="shared" si="3"/>
        <v>29</v>
      </c>
      <c r="G57" s="30">
        <f t="shared" si="3"/>
        <v>25</v>
      </c>
    </row>
    <row r="58" spans="1:15" ht="24.95" customHeight="1" x14ac:dyDescent="0.25">
      <c r="A58" s="98">
        <f t="shared" si="2"/>
        <v>5</v>
      </c>
      <c r="B58" s="44" t="s">
        <v>22</v>
      </c>
      <c r="C58" s="32">
        <f t="shared" si="3"/>
        <v>1</v>
      </c>
      <c r="D58" s="32">
        <f t="shared" si="3"/>
        <v>1</v>
      </c>
      <c r="E58" s="32">
        <f t="shared" si="3"/>
        <v>1</v>
      </c>
      <c r="F58" s="32">
        <f t="shared" si="3"/>
        <v>1</v>
      </c>
      <c r="G58" s="33">
        <f t="shared" si="3"/>
        <v>1</v>
      </c>
      <c r="I58" s="14">
        <f t="shared" ref="I58:I64" si="4">COUNTIF($I$6:$I$51,$B58)</f>
        <v>1</v>
      </c>
    </row>
    <row r="59" spans="1:15" ht="24.95" customHeight="1" x14ac:dyDescent="0.25">
      <c r="A59" s="98">
        <f t="shared" si="2"/>
        <v>5</v>
      </c>
      <c r="B59" s="44" t="s">
        <v>18</v>
      </c>
      <c r="C59" s="32">
        <f t="shared" si="3"/>
        <v>1</v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>
        <f t="shared" si="3"/>
        <v>1</v>
      </c>
      <c r="I59" s="14">
        <f t="shared" si="4"/>
        <v>1</v>
      </c>
    </row>
    <row r="60" spans="1:15" ht="24.95" customHeight="1" x14ac:dyDescent="0.25">
      <c r="A60" s="98">
        <f t="shared" si="2"/>
        <v>10</v>
      </c>
      <c r="B60" s="44" t="s">
        <v>50</v>
      </c>
      <c r="C60" s="32">
        <f t="shared" si="3"/>
        <v>2</v>
      </c>
      <c r="D60" s="32">
        <f t="shared" si="3"/>
        <v>2</v>
      </c>
      <c r="E60" s="32">
        <f t="shared" si="3"/>
        <v>2</v>
      </c>
      <c r="F60" s="32">
        <f t="shared" si="3"/>
        <v>2</v>
      </c>
      <c r="G60" s="33">
        <f t="shared" si="3"/>
        <v>2</v>
      </c>
      <c r="I60" s="14">
        <f t="shared" si="4"/>
        <v>2</v>
      </c>
    </row>
    <row r="61" spans="1:15" ht="24.95" customHeight="1" x14ac:dyDescent="0.25">
      <c r="A61" s="98">
        <f t="shared" si="2"/>
        <v>10</v>
      </c>
      <c r="B61" s="44" t="s">
        <v>20</v>
      </c>
      <c r="C61" s="32">
        <f t="shared" si="3"/>
        <v>2</v>
      </c>
      <c r="D61" s="32">
        <f t="shared" si="3"/>
        <v>2</v>
      </c>
      <c r="E61" s="32">
        <f t="shared" si="3"/>
        <v>2</v>
      </c>
      <c r="F61" s="32">
        <f t="shared" si="3"/>
        <v>2</v>
      </c>
      <c r="G61" s="33">
        <f t="shared" si="3"/>
        <v>2</v>
      </c>
      <c r="I61" s="14">
        <f t="shared" si="4"/>
        <v>2</v>
      </c>
    </row>
    <row r="62" spans="1:15" ht="24.95" customHeight="1" x14ac:dyDescent="0.25">
      <c r="A62" s="98">
        <f t="shared" si="2"/>
        <v>5</v>
      </c>
      <c r="B62" s="44" t="s">
        <v>25</v>
      </c>
      <c r="C62" s="32">
        <f t="shared" si="3"/>
        <v>1</v>
      </c>
      <c r="D62" s="32">
        <f t="shared" si="3"/>
        <v>1</v>
      </c>
      <c r="E62" s="32">
        <f t="shared" si="3"/>
        <v>1</v>
      </c>
      <c r="F62" s="32">
        <f t="shared" si="3"/>
        <v>1</v>
      </c>
      <c r="G62" s="33">
        <f t="shared" si="3"/>
        <v>1</v>
      </c>
      <c r="I62" s="14">
        <f t="shared" si="4"/>
        <v>1</v>
      </c>
    </row>
    <row r="63" spans="1:15" ht="24.95" customHeight="1" x14ac:dyDescent="0.25">
      <c r="A63" s="98">
        <f t="shared" si="2"/>
        <v>14</v>
      </c>
      <c r="B63" s="44" t="s">
        <v>7</v>
      </c>
      <c r="C63" s="32">
        <f t="shared" si="3"/>
        <v>3</v>
      </c>
      <c r="D63" s="32">
        <f t="shared" si="3"/>
        <v>3</v>
      </c>
      <c r="E63" s="32">
        <f t="shared" si="3"/>
        <v>3</v>
      </c>
      <c r="F63" s="32">
        <f t="shared" si="3"/>
        <v>3</v>
      </c>
      <c r="G63" s="33">
        <f t="shared" si="3"/>
        <v>2</v>
      </c>
      <c r="I63" s="14">
        <f t="shared" si="4"/>
        <v>3</v>
      </c>
    </row>
    <row r="64" spans="1:15" ht="24.95" customHeight="1" thickBot="1" x14ac:dyDescent="0.3">
      <c r="A64" s="98">
        <f>SUM(C64:G64)</f>
        <v>0</v>
      </c>
      <c r="B64" s="45"/>
      <c r="C64" s="36" t="str">
        <f t="shared" si="3"/>
        <v/>
      </c>
      <c r="D64" s="36" t="str">
        <f t="shared" si="3"/>
        <v/>
      </c>
      <c r="E64" s="36" t="str">
        <f t="shared" si="3"/>
        <v/>
      </c>
      <c r="F64" s="36" t="str">
        <f t="shared" si="3"/>
        <v/>
      </c>
      <c r="G64" s="37" t="str">
        <f t="shared" si="3"/>
        <v/>
      </c>
      <c r="I64" s="14">
        <f t="shared" si="4"/>
        <v>0</v>
      </c>
    </row>
    <row r="65" spans="1:7" ht="9.9499999999999993" customHeight="1" thickBot="1" x14ac:dyDescent="0.3">
      <c r="A65" s="46"/>
    </row>
    <row r="66" spans="1:7" ht="15.95" customHeight="1" x14ac:dyDescent="0.25">
      <c r="A66" s="98">
        <f>SUM(C66:G66)</f>
        <v>0</v>
      </c>
      <c r="B66" s="47" t="s">
        <v>75</v>
      </c>
      <c r="C66" s="29"/>
      <c r="D66" s="29"/>
      <c r="E66" s="29"/>
      <c r="F66" s="29"/>
      <c r="G66" s="30"/>
    </row>
    <row r="67" spans="1:7" ht="15.95" customHeight="1" thickBot="1" x14ac:dyDescent="0.3">
      <c r="A67" s="98">
        <f>SUM(C67:G67)</f>
        <v>0</v>
      </c>
      <c r="B67" s="48" t="s">
        <v>78</v>
      </c>
      <c r="C67" s="36"/>
      <c r="D67" s="36"/>
      <c r="E67" s="36"/>
      <c r="F67" s="36"/>
      <c r="G67" s="37"/>
    </row>
    <row r="68" spans="1:7" s="51" customFormat="1" ht="9.9499999999999993" customHeight="1" thickBot="1" x14ac:dyDescent="0.3">
      <c r="A68" s="38"/>
      <c r="B68" s="49"/>
      <c r="C68" s="50"/>
      <c r="D68" s="50"/>
      <c r="E68" s="50"/>
      <c r="F68" s="50"/>
      <c r="G68" s="50"/>
    </row>
    <row r="69" spans="1:7" s="51" customFormat="1" ht="15.95" customHeight="1" x14ac:dyDescent="0.25">
      <c r="A69" s="52">
        <f>SUM(C69:G69)</f>
        <v>7</v>
      </c>
      <c r="B69" s="47" t="s">
        <v>76</v>
      </c>
      <c r="C69" s="29">
        <v>2</v>
      </c>
      <c r="D69" s="29">
        <v>2</v>
      </c>
      <c r="E69" s="29">
        <v>1</v>
      </c>
      <c r="F69" s="29">
        <v>1</v>
      </c>
      <c r="G69" s="30">
        <v>1</v>
      </c>
    </row>
    <row r="70" spans="1:7" ht="15.95" customHeight="1" x14ac:dyDescent="0.25">
      <c r="A70" s="52">
        <f t="shared" ref="A70:A75" si="5">SUM(C70:G70)</f>
        <v>3</v>
      </c>
      <c r="B70" s="53" t="s">
        <v>88</v>
      </c>
      <c r="C70" s="32"/>
      <c r="D70" s="32">
        <v>1</v>
      </c>
      <c r="E70" s="32"/>
      <c r="F70" s="32">
        <v>1</v>
      </c>
      <c r="G70" s="33">
        <v>1</v>
      </c>
    </row>
    <row r="71" spans="1:7" ht="15.95" customHeight="1" x14ac:dyDescent="0.25">
      <c r="A71" s="52">
        <f t="shared" si="5"/>
        <v>1</v>
      </c>
      <c r="B71" s="53" t="s">
        <v>97</v>
      </c>
      <c r="C71" s="32"/>
      <c r="D71" s="32"/>
      <c r="E71" s="32">
        <v>1</v>
      </c>
      <c r="F71" s="32"/>
      <c r="G71" s="33"/>
    </row>
    <row r="72" spans="1:7" ht="15.95" customHeight="1" x14ac:dyDescent="0.25">
      <c r="A72" s="52">
        <f t="shared" si="5"/>
        <v>1</v>
      </c>
      <c r="B72" s="53" t="s">
        <v>92</v>
      </c>
      <c r="C72" s="32"/>
      <c r="D72" s="32">
        <v>0</v>
      </c>
      <c r="E72" s="32">
        <v>1</v>
      </c>
      <c r="F72" s="32"/>
      <c r="G72" s="33"/>
    </row>
    <row r="73" spans="1:7" ht="15.95" customHeight="1" x14ac:dyDescent="0.25">
      <c r="A73" s="52">
        <f t="shared" si="5"/>
        <v>0</v>
      </c>
      <c r="B73" s="53" t="s">
        <v>96</v>
      </c>
      <c r="C73" s="32"/>
      <c r="D73" s="32">
        <v>0</v>
      </c>
      <c r="E73" s="32"/>
      <c r="F73" s="32"/>
      <c r="G73" s="33"/>
    </row>
    <row r="74" spans="1:7" ht="15.95" customHeight="1" x14ac:dyDescent="0.25">
      <c r="A74" s="52">
        <f t="shared" si="5"/>
        <v>0</v>
      </c>
      <c r="B74" s="53" t="s">
        <v>107</v>
      </c>
      <c r="C74" s="32"/>
      <c r="D74" s="32"/>
      <c r="E74" s="32"/>
      <c r="F74" s="32"/>
      <c r="G74" s="33"/>
    </row>
    <row r="75" spans="1:7" ht="15.95" customHeight="1" thickBot="1" x14ac:dyDescent="0.3">
      <c r="A75" s="52">
        <f t="shared" si="5"/>
        <v>2</v>
      </c>
      <c r="B75" s="48" t="s">
        <v>83</v>
      </c>
      <c r="C75" s="36">
        <v>1</v>
      </c>
      <c r="D75" s="36">
        <v>1</v>
      </c>
      <c r="E75" s="36"/>
      <c r="F75" s="36"/>
      <c r="G75" s="37"/>
    </row>
    <row r="76" spans="1:7" ht="9.9499999999999993" customHeight="1" thickBot="1" x14ac:dyDescent="0.3">
      <c r="A76" s="13"/>
      <c r="B76" s="49"/>
      <c r="C76" s="50"/>
      <c r="D76" s="50"/>
      <c r="E76" s="50"/>
      <c r="F76" s="50"/>
      <c r="G76" s="50"/>
    </row>
    <row r="77" spans="1:7" ht="15.95" customHeight="1" x14ac:dyDescent="0.25">
      <c r="A77" s="98">
        <f t="shared" ref="A77:A80" si="6">SUM(C77:G77)</f>
        <v>2</v>
      </c>
      <c r="B77" s="47" t="s">
        <v>61</v>
      </c>
      <c r="C77" s="29"/>
      <c r="D77" s="29"/>
      <c r="E77" s="29"/>
      <c r="F77" s="29">
        <v>1</v>
      </c>
      <c r="G77" s="30">
        <v>1</v>
      </c>
    </row>
    <row r="78" spans="1:7" ht="15.95" customHeight="1" x14ac:dyDescent="0.25">
      <c r="A78" s="98">
        <f t="shared" si="6"/>
        <v>5</v>
      </c>
      <c r="B78" s="53" t="s">
        <v>79</v>
      </c>
      <c r="C78" s="32">
        <v>1</v>
      </c>
      <c r="D78" s="32">
        <v>1</v>
      </c>
      <c r="E78" s="32">
        <v>1</v>
      </c>
      <c r="F78" s="32">
        <v>1</v>
      </c>
      <c r="G78" s="33">
        <v>1</v>
      </c>
    </row>
    <row r="79" spans="1:7" ht="15.95" customHeight="1" x14ac:dyDescent="0.25">
      <c r="A79" s="98">
        <f t="shared" si="6"/>
        <v>2</v>
      </c>
      <c r="B79" s="53" t="s">
        <v>80</v>
      </c>
      <c r="C79" s="32">
        <v>1</v>
      </c>
      <c r="D79" s="32">
        <v>1</v>
      </c>
      <c r="E79" s="32">
        <v>0</v>
      </c>
      <c r="F79" s="32">
        <v>0</v>
      </c>
      <c r="G79" s="33">
        <v>0</v>
      </c>
    </row>
    <row r="80" spans="1:7" ht="15.95" customHeight="1" x14ac:dyDescent="0.25">
      <c r="A80" s="98">
        <f t="shared" si="6"/>
        <v>0</v>
      </c>
      <c r="B80" s="53" t="s">
        <v>81</v>
      </c>
      <c r="C80" s="32"/>
      <c r="D80" s="32"/>
      <c r="E80" s="32"/>
      <c r="F80" s="32"/>
      <c r="G80" s="33"/>
    </row>
    <row r="81" spans="1:16" ht="15.95" customHeight="1" thickBot="1" x14ac:dyDescent="0.3">
      <c r="A81" s="98">
        <f>SUM(C81:G81)</f>
        <v>9</v>
      </c>
      <c r="B81" s="54" t="s">
        <v>82</v>
      </c>
      <c r="C81" s="36">
        <f>SUM(C77:C80)</f>
        <v>2</v>
      </c>
      <c r="D81" s="36">
        <f t="shared" ref="D81:G81" si="7">SUM(D77:D80)</f>
        <v>2</v>
      </c>
      <c r="E81" s="36">
        <f t="shared" si="7"/>
        <v>1</v>
      </c>
      <c r="F81" s="36">
        <f t="shared" si="7"/>
        <v>2</v>
      </c>
      <c r="G81" s="37">
        <f t="shared" si="7"/>
        <v>2</v>
      </c>
    </row>
    <row r="82" spans="1:16" s="51" customFormat="1" ht="9.9499999999999993" customHeight="1" thickBot="1" x14ac:dyDescent="0.3">
      <c r="A82" s="55"/>
      <c r="B82" s="56"/>
      <c r="C82" s="50"/>
      <c r="D82" s="50"/>
      <c r="E82" s="50"/>
      <c r="F82" s="50"/>
      <c r="G82" s="50"/>
    </row>
    <row r="83" spans="1:16" ht="15.95" customHeight="1" thickBot="1" x14ac:dyDescent="0.3">
      <c r="A83" s="98">
        <f t="shared" ref="A83" si="8">SUM(C83:G83)</f>
        <v>0</v>
      </c>
      <c r="B83" s="57" t="s">
        <v>77</v>
      </c>
      <c r="C83" s="58">
        <f>COUNTIF(C6:C51,"E")</f>
        <v>0</v>
      </c>
      <c r="D83" s="58">
        <f>COUNTIF(D6:D51,"E")</f>
        <v>0</v>
      </c>
      <c r="E83" s="58">
        <f>COUNTIF(E6:E51,"E")</f>
        <v>0</v>
      </c>
      <c r="F83" s="58">
        <f>COUNTIF(F6:F51,"E")</f>
        <v>0</v>
      </c>
      <c r="G83" s="59">
        <f>COUNTIF(G6:G51,"E")</f>
        <v>0</v>
      </c>
      <c r="P83" s="14" t="s">
        <v>104</v>
      </c>
    </row>
    <row r="84" spans="1:16" ht="9.9499999999999993" customHeight="1" thickBot="1" x14ac:dyDescent="0.3">
      <c r="A84" s="46"/>
    </row>
    <row r="85" spans="1:16" ht="24.95" customHeight="1" thickBot="1" x14ac:dyDescent="0.3">
      <c r="A85" s="98">
        <f>SUM(C85:G85)</f>
        <v>215</v>
      </c>
      <c r="B85" s="76" t="s">
        <v>100</v>
      </c>
      <c r="C85" s="72">
        <f>SUM(C57:C80)</f>
        <v>45</v>
      </c>
      <c r="D85" s="72">
        <f t="shared" ref="D85:G85" si="9">SUM(D57:D80)</f>
        <v>46</v>
      </c>
      <c r="E85" s="72">
        <f t="shared" si="9"/>
        <v>43</v>
      </c>
      <c r="F85" s="72">
        <f t="shared" si="9"/>
        <v>43</v>
      </c>
      <c r="G85" s="90">
        <f t="shared" si="9"/>
        <v>38</v>
      </c>
    </row>
    <row r="86" spans="1:16" ht="20.100000000000001" customHeight="1" thickBot="1" x14ac:dyDescent="0.3">
      <c r="A86" s="66">
        <f t="shared" ref="A86:A87" si="10">SUM(C86:G86)</f>
        <v>200</v>
      </c>
      <c r="B86" s="60" t="s">
        <v>91</v>
      </c>
      <c r="C86" s="68">
        <v>42</v>
      </c>
      <c r="D86" s="69">
        <v>42</v>
      </c>
      <c r="E86" s="69">
        <v>42</v>
      </c>
      <c r="F86" s="69">
        <v>37</v>
      </c>
      <c r="G86" s="91">
        <v>37</v>
      </c>
    </row>
    <row r="87" spans="1:16" ht="20.100000000000001" customHeight="1" thickBot="1" x14ac:dyDescent="0.3">
      <c r="A87" s="98">
        <f t="shared" si="10"/>
        <v>216</v>
      </c>
      <c r="B87" s="61" t="s">
        <v>90</v>
      </c>
      <c r="C87" s="92">
        <v>46</v>
      </c>
      <c r="D87" s="93">
        <v>46</v>
      </c>
      <c r="E87" s="93">
        <v>44</v>
      </c>
      <c r="F87" s="93">
        <v>40</v>
      </c>
      <c r="G87" s="94">
        <v>40</v>
      </c>
    </row>
    <row r="88" spans="1:16" ht="9.9499999999999993" customHeight="1" thickBot="1" x14ac:dyDescent="0.3">
      <c r="A88" s="46"/>
    </row>
    <row r="89" spans="1:16" ht="20.100000000000001" customHeight="1" thickBot="1" x14ac:dyDescent="0.3">
      <c r="A89" s="46"/>
      <c r="C89" s="109" t="s">
        <v>94</v>
      </c>
      <c r="D89" s="110"/>
      <c r="E89" s="111">
        <f ca="1">WEEKNUM(C56,21)+1</f>
        <v>28</v>
      </c>
      <c r="F89" s="112"/>
      <c r="G89" s="113"/>
    </row>
    <row r="90" spans="1:16" ht="20.100000000000001" customHeight="1" thickBot="1" x14ac:dyDescent="0.3">
      <c r="A90" s="98">
        <f>SUM(C90:G90)</f>
        <v>125</v>
      </c>
      <c r="B90" s="62" t="s">
        <v>101</v>
      </c>
      <c r="C90" s="63">
        <v>42</v>
      </c>
      <c r="D90" s="64">
        <v>42</v>
      </c>
      <c r="E90" s="65">
        <v>41</v>
      </c>
      <c r="F90" s="65">
        <v>0</v>
      </c>
      <c r="G90" s="89">
        <v>0</v>
      </c>
    </row>
    <row r="91" spans="1:16" ht="9.9499999999999993" customHeight="1" thickBot="1" x14ac:dyDescent="0.3">
      <c r="A91" s="46"/>
    </row>
    <row r="92" spans="1:16" ht="15.75" thickBot="1" x14ac:dyDescent="0.3">
      <c r="A92" s="46"/>
      <c r="C92" s="109" t="s">
        <v>94</v>
      </c>
      <c r="D92" s="110"/>
      <c r="E92" s="111">
        <f ca="1">WEEKNUM(C56,21)+2</f>
        <v>29</v>
      </c>
      <c r="F92" s="112"/>
      <c r="G92" s="113"/>
    </row>
    <row r="93" spans="1:16" ht="15.75" thickBot="1" x14ac:dyDescent="0.3">
      <c r="A93" s="98">
        <f>SUM(C93:G93)</f>
        <v>200</v>
      </c>
      <c r="B93" s="62" t="s">
        <v>102</v>
      </c>
      <c r="C93" s="63">
        <v>43</v>
      </c>
      <c r="D93" s="64">
        <v>44</v>
      </c>
      <c r="E93" s="65">
        <v>43</v>
      </c>
      <c r="F93" s="65">
        <v>45</v>
      </c>
      <c r="G93" s="89">
        <v>25</v>
      </c>
    </row>
    <row r="95" spans="1:16" x14ac:dyDescent="0.25">
      <c r="A95" s="123"/>
      <c r="B95" s="123"/>
      <c r="C95" s="123"/>
      <c r="D95" s="123"/>
      <c r="E95" s="123"/>
      <c r="F95" s="123"/>
      <c r="G95" s="123"/>
    </row>
  </sheetData>
  <mergeCells count="12">
    <mergeCell ref="A95:G95"/>
    <mergeCell ref="C2:G2"/>
    <mergeCell ref="C3:G3"/>
    <mergeCell ref="A6:A51"/>
    <mergeCell ref="C52:G52"/>
    <mergeCell ref="C53:G53"/>
    <mergeCell ref="C54:G54"/>
    <mergeCell ref="A55:A56"/>
    <mergeCell ref="C89:D89"/>
    <mergeCell ref="E89:G89"/>
    <mergeCell ref="C92:D92"/>
    <mergeCell ref="E92:G92"/>
  </mergeCells>
  <conditionalFormatting sqref="C55:G56 A3 B4:XFD5">
    <cfRule type="expression" dxfId="17" priority="6">
      <formula>(A3&lt;&gt;"")*(WEEKDAY(A3,2)&gt;5)</formula>
    </cfRule>
  </conditionalFormatting>
  <conditionalFormatting sqref="C6:G51">
    <cfRule type="cellIs" dxfId="16" priority="1" operator="equal">
      <formula>"E"</formula>
    </cfRule>
    <cfRule type="cellIs" dxfId="15" priority="2" operator="equal">
      <formula>"A"</formula>
    </cfRule>
    <cfRule type="expression" dxfId="14" priority="5">
      <formula>C6=""</formula>
    </cfRule>
  </conditionalFormatting>
  <conditionalFormatting sqref="C57:G64">
    <cfRule type="expression" dxfId="13" priority="4">
      <formula>C57=""</formula>
    </cfRule>
  </conditionalFormatting>
  <conditionalFormatting sqref="C4:G5 C55:G56">
    <cfRule type="expression" dxfId="12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"/>
  <sheetViews>
    <sheetView tabSelected="1" topLeftCell="A52" zoomScaleNormal="100" workbookViewId="0">
      <selection activeCell="E80" sqref="E80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28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42562</v>
      </c>
      <c r="D4" s="19">
        <f ca="1">D5</f>
        <v>42563</v>
      </c>
      <c r="E4" s="19">
        <f ca="1">E5</f>
        <v>42564</v>
      </c>
      <c r="F4" s="19">
        <f t="shared" ref="F4:G4" ca="1" si="0">F5</f>
        <v>42565</v>
      </c>
      <c r="G4" s="20">
        <f t="shared" ca="1" si="0"/>
        <v>42566</v>
      </c>
    </row>
    <row r="5" spans="1:13" ht="15.75" thickBot="1" x14ac:dyDescent="0.3">
      <c r="A5" s="22"/>
      <c r="B5" s="23" t="s">
        <v>5</v>
      </c>
      <c r="C5" s="24">
        <f ca="1">7*C3+DATE(B2,1,3)-WEEKDAY(DATE(B2,1,3))-5</f>
        <v>42562</v>
      </c>
      <c r="D5" s="25">
        <f ca="1">C5+1</f>
        <v>42563</v>
      </c>
      <c r="E5" s="25">
        <f ca="1">D5+1</f>
        <v>42564</v>
      </c>
      <c r="F5" s="25">
        <f ca="1">E5+1</f>
        <v>42565</v>
      </c>
      <c r="G5" s="26">
        <f ca="1">F5+1</f>
        <v>42566</v>
      </c>
    </row>
    <row r="6" spans="1:13" ht="14.1" customHeight="1" thickBot="1" x14ac:dyDescent="0.3">
      <c r="A6" s="121"/>
      <c r="B6" s="83" t="str">
        <f>BDD!A2</f>
        <v>AIT SAID A</v>
      </c>
      <c r="C6" s="28" t="s">
        <v>89</v>
      </c>
      <c r="D6" s="28" t="s">
        <v>89</v>
      </c>
      <c r="E6" s="28" t="s">
        <v>89</v>
      </c>
      <c r="F6" s="28" t="s">
        <v>105</v>
      </c>
      <c r="G6" s="28" t="s">
        <v>105</v>
      </c>
      <c r="I6" s="14" t="str">
        <f>IF(C6="P",INDEX(BDD!$A$2:$B$52,MATCH('28'!$B6,BDD!$A$2:$A$52,0),2),"")</f>
        <v>SANS PORC</v>
      </c>
      <c r="J6" s="14" t="str">
        <f>IF(D6="P",INDEX(BDD!$A$2:$B$52,MATCH('28'!$B6,BDD!$A$2:$A$52,0),2),"")</f>
        <v>SANS PORC</v>
      </c>
      <c r="K6" s="14" t="str">
        <f>IF(E6="P",INDEX(BDD!$A$2:$B$52,MATCH('28'!$B6,BDD!$A$2:$A$52,0),2),"")</f>
        <v>SANS PORC</v>
      </c>
      <c r="L6" s="14" t="str">
        <f>IF(F6="P",INDEX(BDD!$A$2:$B$52,MATCH('28'!$B6,BDD!$A$2:$A$52,0),2),"")</f>
        <v/>
      </c>
      <c r="M6" s="14" t="str">
        <f>IF(G6="P",INDEX(BDD!$A$2:$B$52,MATCH('28'!$B6,BDD!$A$2:$A$52,0),2),"")</f>
        <v/>
      </c>
    </row>
    <row r="7" spans="1:13" ht="14.1" customHeight="1" thickBot="1" x14ac:dyDescent="0.3">
      <c r="A7" s="121"/>
      <c r="B7" s="84" t="str">
        <f>BDD!A3</f>
        <v>ALVES F</v>
      </c>
      <c r="C7" s="28" t="s">
        <v>89</v>
      </c>
      <c r="D7" s="28" t="s">
        <v>89</v>
      </c>
      <c r="E7" s="28" t="s">
        <v>89</v>
      </c>
      <c r="F7" s="28" t="s">
        <v>105</v>
      </c>
      <c r="G7" s="28" t="s">
        <v>105</v>
      </c>
      <c r="I7" s="14" t="str">
        <f>IF(C7="P",INDEX(BDD!$A$2:$B$52,MATCH('28'!$B7,BDD!$A$2:$A$52,0),2),"")</f>
        <v>NORMAL</v>
      </c>
      <c r="J7" s="14" t="str">
        <f>IF(D7="P",INDEX(BDD!$A$2:$B$52,MATCH('28'!$B7,BDD!$A$2:$A$52,0),2),"")</f>
        <v>NORMAL</v>
      </c>
      <c r="K7" s="14" t="str">
        <f>IF(E7="P",INDEX(BDD!$A$2:$B$52,MATCH('28'!$B7,BDD!$A$2:$A$52,0),2),"")</f>
        <v>NORMAL</v>
      </c>
      <c r="L7" s="14" t="str">
        <f>IF(F7="P",INDEX(BDD!$A$2:$B$52,MATCH('28'!$B7,BDD!$A$2:$A$52,0),2),"")</f>
        <v/>
      </c>
      <c r="M7" s="14" t="str">
        <f>IF(G7="P",INDEX(BDD!$A$2:$B$52,MATCH('28'!$B7,BDD!$A$2:$A$52,0),2),"")</f>
        <v/>
      </c>
    </row>
    <row r="8" spans="1:13" ht="14.1" customHeight="1" thickBot="1" x14ac:dyDescent="0.3">
      <c r="A8" s="121"/>
      <c r="B8" s="83" t="str">
        <f>BDD!A4</f>
        <v>AUBASPEYRAS Y</v>
      </c>
      <c r="C8" s="28" t="s">
        <v>89</v>
      </c>
      <c r="D8" s="28" t="s">
        <v>89</v>
      </c>
      <c r="E8" s="28" t="s">
        <v>89</v>
      </c>
      <c r="F8" s="28" t="s">
        <v>105</v>
      </c>
      <c r="G8" s="28" t="s">
        <v>105</v>
      </c>
      <c r="I8" s="14" t="str">
        <f>IF(C8="P",INDEX(BDD!$A$2:$B$52,MATCH('28'!$B8,BDD!$A$2:$A$52,0),2),"")</f>
        <v>NORMAL</v>
      </c>
      <c r="J8" s="14" t="str">
        <f>IF(D8="P",INDEX(BDD!$A$2:$B$52,MATCH('28'!$B8,BDD!$A$2:$A$52,0),2),"")</f>
        <v>NORMAL</v>
      </c>
      <c r="K8" s="14" t="str">
        <f>IF(E8="P",INDEX(BDD!$A$2:$B$52,MATCH('28'!$B8,BDD!$A$2:$A$52,0),2),"")</f>
        <v>NORMAL</v>
      </c>
      <c r="L8" s="14" t="str">
        <f>IF(F8="P",INDEX(BDD!$A$2:$B$52,MATCH('28'!$B8,BDD!$A$2:$A$52,0),2),"")</f>
        <v/>
      </c>
      <c r="M8" s="14" t="str">
        <f>IF(G8="P",INDEX(BDD!$A$2:$B$52,MATCH('28'!$B8,BDD!$A$2:$A$52,0),2),"")</f>
        <v/>
      </c>
    </row>
    <row r="9" spans="1:13" ht="14.1" customHeight="1" thickBot="1" x14ac:dyDescent="0.3">
      <c r="A9" s="121"/>
      <c r="B9" s="84" t="str">
        <f>BDD!A5</f>
        <v>AUDY M</v>
      </c>
      <c r="C9" s="28" t="s">
        <v>89</v>
      </c>
      <c r="D9" s="28" t="s">
        <v>89</v>
      </c>
      <c r="E9" s="28" t="s">
        <v>89</v>
      </c>
      <c r="F9" s="28" t="s">
        <v>105</v>
      </c>
      <c r="G9" s="28" t="s">
        <v>105</v>
      </c>
      <c r="I9" s="14" t="str">
        <f>IF(C9="P",INDEX(BDD!$A$2:$B$52,MATCH('28'!$B9,BDD!$A$2:$A$52,0),2),"")</f>
        <v>NORMAL</v>
      </c>
      <c r="J9" s="14" t="str">
        <f>IF(D9="P",INDEX(BDD!$A$2:$B$52,MATCH('28'!$B9,BDD!$A$2:$A$52,0),2),"")</f>
        <v>NORMAL</v>
      </c>
      <c r="K9" s="14" t="str">
        <f>IF(E9="P",INDEX(BDD!$A$2:$B$52,MATCH('28'!$B9,BDD!$A$2:$A$52,0),2),"")</f>
        <v>NORMAL</v>
      </c>
      <c r="L9" s="14" t="str">
        <f>IF(F9="P",INDEX(BDD!$A$2:$B$52,MATCH('28'!$B9,BDD!$A$2:$A$52,0),2),"")</f>
        <v/>
      </c>
      <c r="M9" s="14" t="str">
        <f>IF(G9="P",INDEX(BDD!$A$2:$B$52,MATCH('28'!$B9,BDD!$A$2:$A$52,0),2),"")</f>
        <v/>
      </c>
    </row>
    <row r="10" spans="1:13" ht="14.1" customHeight="1" thickBot="1" x14ac:dyDescent="0.3">
      <c r="A10" s="121"/>
      <c r="B10" s="83" t="str">
        <f>BDD!A6</f>
        <v>BRAUD J</v>
      </c>
      <c r="C10" s="28" t="s">
        <v>89</v>
      </c>
      <c r="D10" s="28" t="s">
        <v>89</v>
      </c>
      <c r="E10" s="28" t="s">
        <v>89</v>
      </c>
      <c r="F10" s="28" t="s">
        <v>105</v>
      </c>
      <c r="G10" s="28" t="s">
        <v>105</v>
      </c>
      <c r="I10" s="14" t="str">
        <f>IF(C10="P",INDEX(BDD!$A$2:$B$52,MATCH('28'!$B10,BDD!$A$2:$A$52,0),2),"")</f>
        <v>NORMAL</v>
      </c>
      <c r="J10" s="14" t="str">
        <f>IF(D10="P",INDEX(BDD!$A$2:$B$52,MATCH('28'!$B10,BDD!$A$2:$A$52,0),2),"")</f>
        <v>NORMAL</v>
      </c>
      <c r="K10" s="14" t="str">
        <f>IF(E10="P",INDEX(BDD!$A$2:$B$52,MATCH('28'!$B10,BDD!$A$2:$A$52,0),2),"")</f>
        <v>NORMAL</v>
      </c>
      <c r="L10" s="14" t="str">
        <f>IF(F10="P",INDEX(BDD!$A$2:$B$52,MATCH('28'!$B10,BDD!$A$2:$A$52,0),2),"")</f>
        <v/>
      </c>
      <c r="M10" s="14" t="str">
        <f>IF(G10="P",INDEX(BDD!$A$2:$B$52,MATCH('28'!$B10,BDD!$A$2:$A$52,0),2),"")</f>
        <v/>
      </c>
    </row>
    <row r="11" spans="1:13" ht="14.1" customHeight="1" thickBot="1" x14ac:dyDescent="0.3">
      <c r="A11" s="121"/>
      <c r="B11" s="84" t="str">
        <f>BDD!A7</f>
        <v>BAZETOUX V</v>
      </c>
      <c r="C11" s="28" t="s">
        <v>89</v>
      </c>
      <c r="D11" s="28" t="s">
        <v>89</v>
      </c>
      <c r="E11" s="28" t="s">
        <v>89</v>
      </c>
      <c r="F11" s="28" t="s">
        <v>105</v>
      </c>
      <c r="G11" s="28" t="s">
        <v>105</v>
      </c>
      <c r="I11" s="14" t="str">
        <f>IF(C11="P",INDEX(BDD!$A$2:$B$52,MATCH('28'!$B11,BDD!$A$2:$A$52,0),2),"")</f>
        <v>NORMAL</v>
      </c>
      <c r="J11" s="14" t="str">
        <f>IF(D11="P",INDEX(BDD!$A$2:$B$52,MATCH('28'!$B11,BDD!$A$2:$A$52,0),2),"")</f>
        <v>NORMAL</v>
      </c>
      <c r="K11" s="14" t="str">
        <f>IF(E11="P",INDEX(BDD!$A$2:$B$52,MATCH('28'!$B11,BDD!$A$2:$A$52,0),2),"")</f>
        <v>NORMAL</v>
      </c>
      <c r="L11" s="14" t="str">
        <f>IF(F11="P",INDEX(BDD!$A$2:$B$52,MATCH('28'!$B11,BDD!$A$2:$A$52,0),2),"")</f>
        <v/>
      </c>
      <c r="M11" s="14" t="str">
        <f>IF(G11="P",INDEX(BDD!$A$2:$B$52,MATCH('28'!$B11,BDD!$A$2:$A$52,0),2),"")</f>
        <v/>
      </c>
    </row>
    <row r="12" spans="1:13" ht="14.1" customHeight="1" thickBot="1" x14ac:dyDescent="0.3">
      <c r="A12" s="121"/>
      <c r="B12" s="83" t="str">
        <f>BDD!A8</f>
        <v>BOKALO E</v>
      </c>
      <c r="C12" s="28" t="s">
        <v>105</v>
      </c>
      <c r="D12" s="28" t="s">
        <v>105</v>
      </c>
      <c r="E12" s="28" t="s">
        <v>105</v>
      </c>
      <c r="F12" s="28" t="s">
        <v>105</v>
      </c>
      <c r="G12" s="28" t="s">
        <v>105</v>
      </c>
      <c r="I12" s="14" t="str">
        <f>IF(C12="P",INDEX(BDD!$A$2:$B$52,MATCH('28'!$B12,BDD!$A$2:$A$52,0),2),"")</f>
        <v/>
      </c>
      <c r="J12" s="14" t="str">
        <f>IF(D12="P",INDEX(BDD!$A$2:$B$52,MATCH('28'!$B12,BDD!$A$2:$A$52,0),2),"")</f>
        <v/>
      </c>
      <c r="K12" s="14" t="str">
        <f>IF(E12="P",INDEX(BDD!$A$2:$B$52,MATCH('28'!$B12,BDD!$A$2:$A$52,0),2),"")</f>
        <v/>
      </c>
      <c r="L12" s="14" t="str">
        <f>IF(F12="P",INDEX(BDD!$A$2:$B$52,MATCH('28'!$B12,BDD!$A$2:$A$52,0),2),"")</f>
        <v/>
      </c>
      <c r="M12" s="14" t="str">
        <f>IF(G12="P",INDEX(BDD!$A$2:$B$52,MATCH('28'!$B12,BDD!$A$2:$A$52,0),2),"")</f>
        <v/>
      </c>
    </row>
    <row r="13" spans="1:13" ht="14.1" customHeight="1" thickBot="1" x14ac:dyDescent="0.3">
      <c r="A13" s="121"/>
      <c r="B13" s="84" t="str">
        <f>BDD!A9</f>
        <v>BRIOUAL Z</v>
      </c>
      <c r="C13" s="28" t="s">
        <v>89</v>
      </c>
      <c r="D13" s="28" t="s">
        <v>89</v>
      </c>
      <c r="E13" s="28" t="s">
        <v>89</v>
      </c>
      <c r="F13" s="28" t="s">
        <v>105</v>
      </c>
      <c r="G13" s="28" t="s">
        <v>105</v>
      </c>
      <c r="I13" s="14" t="str">
        <f>IF(C13="P",INDEX(BDD!$A$2:$B$52,MATCH('28'!$B13,BDD!$A$2:$A$52,0),2),"")</f>
        <v>HYPOCHOLESTEROMIANT SANS PORC</v>
      </c>
      <c r="J13" s="14" t="str">
        <f>IF(D13="P",INDEX(BDD!$A$2:$B$52,MATCH('28'!$B13,BDD!$A$2:$A$52,0),2),"")</f>
        <v>HYPOCHOLESTEROMIANT SANS PORC</v>
      </c>
      <c r="K13" s="14" t="str">
        <f>IF(E13="P",INDEX(BDD!$A$2:$B$52,MATCH('28'!$B13,BDD!$A$2:$A$52,0),2),"")</f>
        <v>HYPOCHOLESTEROMIANT SANS PORC</v>
      </c>
      <c r="L13" s="14" t="str">
        <f>IF(F13="P",INDEX(BDD!$A$2:$B$52,MATCH('28'!$B13,BDD!$A$2:$A$52,0),2),"")</f>
        <v/>
      </c>
      <c r="M13" s="14" t="str">
        <f>IF(G13="P",INDEX(BDD!$A$2:$B$52,MATCH('28'!$B13,BDD!$A$2:$A$52,0),2),"")</f>
        <v/>
      </c>
    </row>
    <row r="14" spans="1:13" ht="14.1" customHeight="1" thickBot="1" x14ac:dyDescent="0.3">
      <c r="A14" s="121"/>
      <c r="B14" s="84" t="str">
        <f>BDD!A10</f>
        <v>CERISUELA S</v>
      </c>
      <c r="C14" s="28" t="s">
        <v>89</v>
      </c>
      <c r="D14" s="28" t="s">
        <v>89</v>
      </c>
      <c r="E14" s="28" t="s">
        <v>89</v>
      </c>
      <c r="F14" s="28" t="s">
        <v>105</v>
      </c>
      <c r="G14" s="28" t="s">
        <v>105</v>
      </c>
      <c r="I14" s="14" t="str">
        <f>IF(C14="P",INDEX(BDD!$A$2:$B$52,MATCH('28'!$B14,BDD!$A$2:$A$52,0),2),"")</f>
        <v>HYPOCALORIQUE</v>
      </c>
      <c r="J14" s="14" t="str">
        <f>IF(D14="P",INDEX(BDD!$A$2:$B$52,MATCH('28'!$B14,BDD!$A$2:$A$52,0),2),"")</f>
        <v>HYPOCALORIQUE</v>
      </c>
      <c r="K14" s="14" t="str">
        <f>IF(E14="P",INDEX(BDD!$A$2:$B$52,MATCH('28'!$B14,BDD!$A$2:$A$52,0),2),"")</f>
        <v>HYPOCALORIQUE</v>
      </c>
      <c r="L14" s="14" t="str">
        <f>IF(F14="P",INDEX(BDD!$A$2:$B$52,MATCH('28'!$B14,BDD!$A$2:$A$52,0),2),"")</f>
        <v/>
      </c>
      <c r="M14" s="14" t="str">
        <f>IF(G14="P",INDEX(BDD!$A$2:$B$52,MATCH('28'!$B14,BDD!$A$2:$A$52,0),2),"")</f>
        <v/>
      </c>
    </row>
    <row r="15" spans="1:13" ht="14.1" customHeight="1" thickBot="1" x14ac:dyDescent="0.3">
      <c r="A15" s="121"/>
      <c r="B15" s="83" t="str">
        <f>BDD!A11</f>
        <v>CHANUT B</v>
      </c>
      <c r="C15" s="28" t="s">
        <v>89</v>
      </c>
      <c r="D15" s="28" t="s">
        <v>89</v>
      </c>
      <c r="E15" s="28" t="s">
        <v>89</v>
      </c>
      <c r="F15" s="28" t="s">
        <v>105</v>
      </c>
      <c r="G15" s="28" t="s">
        <v>105</v>
      </c>
      <c r="I15" s="14" t="str">
        <f>IF(C15="P",INDEX(BDD!$A$2:$B$52,MATCH('28'!$B15,BDD!$A$2:$A$52,0),2),"")</f>
        <v>HYPOCHOLESTEROMIANT</v>
      </c>
      <c r="J15" s="14" t="str">
        <f>IF(D15="P",INDEX(BDD!$A$2:$B$52,MATCH('28'!$B15,BDD!$A$2:$A$52,0),2),"")</f>
        <v>HYPOCHOLESTEROMIANT</v>
      </c>
      <c r="K15" s="14" t="str">
        <f>IF(E15="P",INDEX(BDD!$A$2:$B$52,MATCH('28'!$B15,BDD!$A$2:$A$52,0),2),"")</f>
        <v>HYPOCHOLESTEROMIANT</v>
      </c>
      <c r="L15" s="14" t="str">
        <f>IF(F15="P",INDEX(BDD!$A$2:$B$52,MATCH('28'!$B15,BDD!$A$2:$A$52,0),2),"")</f>
        <v/>
      </c>
      <c r="M15" s="14" t="str">
        <f>IF(G15="P",INDEX(BDD!$A$2:$B$52,MATCH('28'!$B15,BDD!$A$2:$A$52,0),2),"")</f>
        <v/>
      </c>
    </row>
    <row r="16" spans="1:13" ht="14.1" customHeight="1" thickBot="1" x14ac:dyDescent="0.3">
      <c r="A16" s="121"/>
      <c r="B16" s="84" t="str">
        <f>BDD!A12</f>
        <v>CHATTI A</v>
      </c>
      <c r="C16" s="28" t="s">
        <v>89</v>
      </c>
      <c r="D16" s="28" t="s">
        <v>89</v>
      </c>
      <c r="E16" s="28" t="s">
        <v>89</v>
      </c>
      <c r="F16" s="28" t="s">
        <v>105</v>
      </c>
      <c r="G16" s="28" t="s">
        <v>105</v>
      </c>
      <c r="I16" s="14" t="str">
        <f>IF(C16="P",INDEX(BDD!$A$2:$B$52,MATCH('28'!$B16,BDD!$A$2:$A$52,0),2),"")</f>
        <v>SANS PORC</v>
      </c>
      <c r="J16" s="14" t="str">
        <f>IF(D16="P",INDEX(BDD!$A$2:$B$52,MATCH('28'!$B16,BDD!$A$2:$A$52,0),2),"")</f>
        <v>SANS PORC</v>
      </c>
      <c r="K16" s="14" t="str">
        <f>IF(E16="P",INDEX(BDD!$A$2:$B$52,MATCH('28'!$B16,BDD!$A$2:$A$52,0),2),"")</f>
        <v>SANS PORC</v>
      </c>
      <c r="L16" s="14" t="str">
        <f>IF(F16="P",INDEX(BDD!$A$2:$B$52,MATCH('28'!$B16,BDD!$A$2:$A$52,0),2),"")</f>
        <v/>
      </c>
      <c r="M16" s="14" t="str">
        <f>IF(G16="P",INDEX(BDD!$A$2:$B$52,MATCH('28'!$B16,BDD!$A$2:$A$52,0),2),"")</f>
        <v/>
      </c>
    </row>
    <row r="17" spans="1:13" ht="14.1" customHeight="1" thickBot="1" x14ac:dyDescent="0.3">
      <c r="A17" s="121"/>
      <c r="B17" s="83" t="str">
        <f>BDD!A13</f>
        <v>DELZOR N</v>
      </c>
      <c r="C17" s="28" t="s">
        <v>89</v>
      </c>
      <c r="D17" s="28" t="s">
        <v>89</v>
      </c>
      <c r="E17" s="28" t="s">
        <v>89</v>
      </c>
      <c r="F17" s="28" t="s">
        <v>105</v>
      </c>
      <c r="G17" s="28" t="s">
        <v>105</v>
      </c>
      <c r="I17" s="14" t="str">
        <f>IF(C17="P",INDEX(BDD!$A$2:$B$52,MATCH('28'!$B17,BDD!$A$2:$A$52,0),2),"")</f>
        <v>HYPO URICEMIANT</v>
      </c>
      <c r="J17" s="14" t="str">
        <f>IF(D17="P",INDEX(BDD!$A$2:$B$52,MATCH('28'!$B17,BDD!$A$2:$A$52,0),2),"")</f>
        <v>HYPO URICEMIANT</v>
      </c>
      <c r="K17" s="14" t="str">
        <f>IF(E17="P",INDEX(BDD!$A$2:$B$52,MATCH('28'!$B17,BDD!$A$2:$A$52,0),2),"")</f>
        <v>HYPO URICEMIANT</v>
      </c>
      <c r="L17" s="14" t="str">
        <f>IF(F17="P",INDEX(BDD!$A$2:$B$52,MATCH('28'!$B17,BDD!$A$2:$A$52,0),2),"")</f>
        <v/>
      </c>
      <c r="M17" s="14" t="str">
        <f>IF(G17="P",INDEX(BDD!$A$2:$B$52,MATCH('28'!$B17,BDD!$A$2:$A$52,0),2),"")</f>
        <v/>
      </c>
    </row>
    <row r="18" spans="1:13" ht="14.1" customHeight="1" thickBot="1" x14ac:dyDescent="0.3">
      <c r="A18" s="121"/>
      <c r="B18" s="83" t="str">
        <f>BDD!A14</f>
        <v xml:space="preserve">DEMICHEL A </v>
      </c>
      <c r="C18" s="28" t="s">
        <v>89</v>
      </c>
      <c r="D18" s="28" t="s">
        <v>89</v>
      </c>
      <c r="E18" s="28" t="s">
        <v>89</v>
      </c>
      <c r="F18" s="28" t="s">
        <v>105</v>
      </c>
      <c r="G18" s="28" t="s">
        <v>105</v>
      </c>
      <c r="I18" s="14" t="str">
        <f>IF(C18="P",INDEX(BDD!$A$2:$B$52,MATCH('28'!$B18,BDD!$A$2:$A$52,0),2),"")</f>
        <v>NORMAL</v>
      </c>
      <c r="J18" s="14" t="str">
        <f>IF(D18="P",INDEX(BDD!$A$2:$B$52,MATCH('28'!$B18,BDD!$A$2:$A$52,0),2),"")</f>
        <v>NORMAL</v>
      </c>
      <c r="K18" s="14" t="str">
        <f>IF(E18="P",INDEX(BDD!$A$2:$B$52,MATCH('28'!$B18,BDD!$A$2:$A$52,0),2),"")</f>
        <v>NORMAL</v>
      </c>
      <c r="L18" s="14" t="str">
        <f>IF(F18="P",INDEX(BDD!$A$2:$B$52,MATCH('28'!$B18,BDD!$A$2:$A$52,0),2),"")</f>
        <v/>
      </c>
      <c r="M18" s="14" t="str">
        <f>IF(G18="P",INDEX(BDD!$A$2:$B$52,MATCH('28'!$B18,BDD!$A$2:$A$52,0),2),"")</f>
        <v/>
      </c>
    </row>
    <row r="19" spans="1:13" ht="14.1" customHeight="1" thickBot="1" x14ac:dyDescent="0.3">
      <c r="A19" s="121"/>
      <c r="B19" s="83" t="str">
        <f>BDD!A15</f>
        <v>DENIS P</v>
      </c>
      <c r="C19" s="28" t="s">
        <v>89</v>
      </c>
      <c r="D19" s="28" t="s">
        <v>89</v>
      </c>
      <c r="E19" s="28" t="s">
        <v>89</v>
      </c>
      <c r="F19" s="28" t="s">
        <v>105</v>
      </c>
      <c r="G19" s="28" t="s">
        <v>105</v>
      </c>
      <c r="I19" s="14" t="str">
        <f>IF(C19="P",INDEX(BDD!$A$2:$B$52,MATCH('28'!$B19,BDD!$A$2:$A$52,0),2),"")</f>
        <v>NORMAL</v>
      </c>
      <c r="J19" s="14" t="str">
        <f>IF(D19="P",INDEX(BDD!$A$2:$B$52,MATCH('28'!$B19,BDD!$A$2:$A$52,0),2),"")</f>
        <v>NORMAL</v>
      </c>
      <c r="K19" s="14" t="str">
        <f>IF(E19="P",INDEX(BDD!$A$2:$B$52,MATCH('28'!$B19,BDD!$A$2:$A$52,0),2),"")</f>
        <v>NORMAL</v>
      </c>
      <c r="L19" s="14" t="str">
        <f>IF(F19="P",INDEX(BDD!$A$2:$B$52,MATCH('28'!$B19,BDD!$A$2:$A$52,0),2),"")</f>
        <v/>
      </c>
      <c r="M19" s="14" t="str">
        <f>IF(G19="P",INDEX(BDD!$A$2:$B$52,MATCH('28'!$B19,BDD!$A$2:$A$52,0),2),"")</f>
        <v/>
      </c>
    </row>
    <row r="20" spans="1:13" ht="14.1" customHeight="1" thickBot="1" x14ac:dyDescent="0.3">
      <c r="A20" s="121"/>
      <c r="B20" s="84" t="str">
        <f>BDD!A16</f>
        <v>GAUTHIER JF</v>
      </c>
      <c r="C20" s="28" t="s">
        <v>89</v>
      </c>
      <c r="D20" s="28" t="s">
        <v>89</v>
      </c>
      <c r="E20" s="28" t="s">
        <v>89</v>
      </c>
      <c r="F20" s="28" t="s">
        <v>105</v>
      </c>
      <c r="G20" s="28" t="s">
        <v>105</v>
      </c>
      <c r="I20" s="14" t="str">
        <f>IF(C20="P",INDEX(BDD!$A$2:$B$52,MATCH('28'!$B20,BDD!$A$2:$A$52,0),2),"")</f>
        <v>NORMAL</v>
      </c>
      <c r="J20" s="14" t="str">
        <f>IF(D20="P",INDEX(BDD!$A$2:$B$52,MATCH('28'!$B20,BDD!$A$2:$A$52,0),2),"")</f>
        <v>NORMAL</v>
      </c>
      <c r="K20" s="14" t="str">
        <f>IF(E20="P",INDEX(BDD!$A$2:$B$52,MATCH('28'!$B20,BDD!$A$2:$A$52,0),2),"")</f>
        <v>NORMAL</v>
      </c>
      <c r="L20" s="14" t="str">
        <f>IF(F20="P",INDEX(BDD!$A$2:$B$52,MATCH('28'!$B20,BDD!$A$2:$A$52,0),2),"")</f>
        <v/>
      </c>
      <c r="M20" s="14" t="str">
        <f>IF(G20="P",INDEX(BDD!$A$2:$B$52,MATCH('28'!$B20,BDD!$A$2:$A$52,0),2),"")</f>
        <v/>
      </c>
    </row>
    <row r="21" spans="1:13" ht="14.1" customHeight="1" thickBot="1" x14ac:dyDescent="0.3">
      <c r="A21" s="121"/>
      <c r="B21" s="84" t="str">
        <f>BDD!A17</f>
        <v>GAUTIER Y</v>
      </c>
      <c r="C21" s="28" t="s">
        <v>89</v>
      </c>
      <c r="D21" s="28" t="s">
        <v>89</v>
      </c>
      <c r="E21" s="28" t="s">
        <v>89</v>
      </c>
      <c r="F21" s="28" t="s">
        <v>105</v>
      </c>
      <c r="G21" s="28" t="s">
        <v>105</v>
      </c>
      <c r="I21" s="14" t="str">
        <f>IF(C21="P",INDEX(BDD!$A$2:$B$52,MATCH('28'!$B21,BDD!$A$2:$A$52,0),2),"")</f>
        <v>NORMAL</v>
      </c>
      <c r="J21" s="14" t="str">
        <f>IF(D21="P",INDEX(BDD!$A$2:$B$52,MATCH('28'!$B21,BDD!$A$2:$A$52,0),2),"")</f>
        <v>NORMAL</v>
      </c>
      <c r="K21" s="14" t="str">
        <f>IF(E21="P",INDEX(BDD!$A$2:$B$52,MATCH('28'!$B21,BDD!$A$2:$A$52,0),2),"")</f>
        <v>NORMAL</v>
      </c>
      <c r="L21" s="14" t="str">
        <f>IF(F21="P",INDEX(BDD!$A$2:$B$52,MATCH('28'!$B21,BDD!$A$2:$A$52,0),2),"")</f>
        <v/>
      </c>
      <c r="M21" s="14" t="str">
        <f>IF(G21="P",INDEX(BDD!$A$2:$B$52,MATCH('28'!$B21,BDD!$A$2:$A$52,0),2),"")</f>
        <v/>
      </c>
    </row>
    <row r="22" spans="1:13" ht="14.1" customHeight="1" thickBot="1" x14ac:dyDescent="0.3">
      <c r="A22" s="121"/>
      <c r="B22" s="83" t="str">
        <f>BDD!A18</f>
        <v>GOURDON F</v>
      </c>
      <c r="C22" s="28" t="s">
        <v>89</v>
      </c>
      <c r="D22" s="28" t="s">
        <v>89</v>
      </c>
      <c r="E22" s="28" t="s">
        <v>89</v>
      </c>
      <c r="F22" s="28" t="s">
        <v>105</v>
      </c>
      <c r="G22" s="28" t="s">
        <v>105</v>
      </c>
      <c r="I22" s="14" t="str">
        <f>IF(C22="P",INDEX(BDD!$A$2:$B$52,MATCH('28'!$B22,BDD!$A$2:$A$52,0),2),"")</f>
        <v>NORMAL</v>
      </c>
      <c r="J22" s="14" t="str">
        <f>IF(D22="P",INDEX(BDD!$A$2:$B$52,MATCH('28'!$B22,BDD!$A$2:$A$52,0),2),"")</f>
        <v>NORMAL</v>
      </c>
      <c r="K22" s="14" t="str">
        <f>IF(E22="P",INDEX(BDD!$A$2:$B$52,MATCH('28'!$B22,BDD!$A$2:$A$52,0),2),"")</f>
        <v>NORMAL</v>
      </c>
      <c r="L22" s="14" t="str">
        <f>IF(F22="P",INDEX(BDD!$A$2:$B$52,MATCH('28'!$B22,BDD!$A$2:$A$52,0),2),"")</f>
        <v/>
      </c>
      <c r="M22" s="14" t="str">
        <f>IF(G22="P",INDEX(BDD!$A$2:$B$52,MATCH('28'!$B22,BDD!$A$2:$A$52,0),2),"")</f>
        <v/>
      </c>
    </row>
    <row r="23" spans="1:13" ht="14.1" customHeight="1" thickBot="1" x14ac:dyDescent="0.3">
      <c r="A23" s="121"/>
      <c r="B23" s="83" t="str">
        <f>BDD!A19</f>
        <v>GORDOGA K</v>
      </c>
      <c r="C23" s="28" t="s">
        <v>105</v>
      </c>
      <c r="D23" s="28" t="s">
        <v>105</v>
      </c>
      <c r="E23" s="28" t="s">
        <v>105</v>
      </c>
      <c r="F23" s="28" t="s">
        <v>105</v>
      </c>
      <c r="G23" s="28" t="s">
        <v>105</v>
      </c>
      <c r="I23" s="14" t="str">
        <f>IF(C23="P",INDEX(BDD!$A$2:$B$52,MATCH('28'!$B23,BDD!$A$2:$A$52,0),2),"")</f>
        <v/>
      </c>
      <c r="J23" s="14" t="str">
        <f>IF(D23="P",INDEX(BDD!$A$2:$B$52,MATCH('28'!$B23,BDD!$A$2:$A$52,0),2),"")</f>
        <v/>
      </c>
      <c r="K23" s="14" t="str">
        <f>IF(E23="P",INDEX(BDD!$A$2:$B$52,MATCH('28'!$B23,BDD!$A$2:$A$52,0),2),"")</f>
        <v/>
      </c>
      <c r="L23" s="14" t="str">
        <f>IF(F23="P",INDEX(BDD!$A$2:$B$52,MATCH('28'!$B23,BDD!$A$2:$A$52,0),2),"")</f>
        <v/>
      </c>
      <c r="M23" s="14" t="str">
        <f>IF(G23="P",INDEX(BDD!$A$2:$B$52,MATCH('28'!$B23,BDD!$A$2:$A$52,0),2),"")</f>
        <v/>
      </c>
    </row>
    <row r="24" spans="1:13" ht="14.1" customHeight="1" thickBot="1" x14ac:dyDescent="0.3">
      <c r="A24" s="121"/>
      <c r="B24" s="84" t="str">
        <f>BDD!A20</f>
        <v>GRAVIERE JP</v>
      </c>
      <c r="C24" s="28" t="s">
        <v>89</v>
      </c>
      <c r="D24" s="28" t="s">
        <v>89</v>
      </c>
      <c r="E24" s="28" t="s">
        <v>89</v>
      </c>
      <c r="F24" s="28" t="s">
        <v>105</v>
      </c>
      <c r="G24" s="28" t="s">
        <v>105</v>
      </c>
      <c r="I24" s="14" t="str">
        <f>IF(C24="P",INDEX(BDD!$A$2:$B$52,MATCH('28'!$B24,BDD!$A$2:$A$52,0),2),"")</f>
        <v>NORMAL</v>
      </c>
      <c r="J24" s="14" t="str">
        <f>IF(D24="P",INDEX(BDD!$A$2:$B$52,MATCH('28'!$B24,BDD!$A$2:$A$52,0),2),"")</f>
        <v>NORMAL</v>
      </c>
      <c r="K24" s="14" t="str">
        <f>IF(E24="P",INDEX(BDD!$A$2:$B$52,MATCH('28'!$B24,BDD!$A$2:$A$52,0),2),"")</f>
        <v>NORMAL</v>
      </c>
      <c r="L24" s="14" t="str">
        <f>IF(F24="P",INDEX(BDD!$A$2:$B$52,MATCH('28'!$B24,BDD!$A$2:$A$52,0),2),"")</f>
        <v/>
      </c>
      <c r="M24" s="14" t="str">
        <f>IF(G24="P",INDEX(BDD!$A$2:$B$52,MATCH('28'!$B24,BDD!$A$2:$A$52,0),2),"")</f>
        <v/>
      </c>
    </row>
    <row r="25" spans="1:13" ht="14.1" customHeight="1" thickBot="1" x14ac:dyDescent="0.3">
      <c r="A25" s="121"/>
      <c r="B25" s="84" t="str">
        <f>BDD!A21</f>
        <v>JULLIOT Y</v>
      </c>
      <c r="C25" s="28" t="s">
        <v>89</v>
      </c>
      <c r="D25" s="28" t="s">
        <v>89</v>
      </c>
      <c r="E25" s="28" t="s">
        <v>89</v>
      </c>
      <c r="F25" s="28" t="s">
        <v>105</v>
      </c>
      <c r="G25" s="28" t="s">
        <v>105</v>
      </c>
      <c r="I25" s="14" t="str">
        <f>IF(C25="P",INDEX(BDD!$A$2:$B$52,MATCH('28'!$B25,BDD!$A$2:$A$52,0),2),"")</f>
        <v>NORMAL</v>
      </c>
      <c r="J25" s="14" t="str">
        <f>IF(D25="P",INDEX(BDD!$A$2:$B$52,MATCH('28'!$B25,BDD!$A$2:$A$52,0),2),"")</f>
        <v>NORMAL</v>
      </c>
      <c r="K25" s="14" t="str">
        <f>IF(E25="P",INDEX(BDD!$A$2:$B$52,MATCH('28'!$B25,BDD!$A$2:$A$52,0),2),"")</f>
        <v>NORMAL</v>
      </c>
      <c r="L25" s="14" t="str">
        <f>IF(F25="P",INDEX(BDD!$A$2:$B$52,MATCH('28'!$B25,BDD!$A$2:$A$52,0),2),"")</f>
        <v/>
      </c>
      <c r="M25" s="14" t="str">
        <f>IF(G25="P",INDEX(BDD!$A$2:$B$52,MATCH('28'!$B25,BDD!$A$2:$A$52,0),2),"")</f>
        <v/>
      </c>
    </row>
    <row r="26" spans="1:13" ht="14.1" customHeight="1" thickBot="1" x14ac:dyDescent="0.3">
      <c r="A26" s="121"/>
      <c r="B26" s="84" t="str">
        <f>BDD!A22</f>
        <v>LARBRE JM</v>
      </c>
      <c r="C26" s="28" t="s">
        <v>89</v>
      </c>
      <c r="D26" s="28" t="s">
        <v>89</v>
      </c>
      <c r="E26" s="28" t="s">
        <v>89</v>
      </c>
      <c r="F26" s="28" t="s">
        <v>105</v>
      </c>
      <c r="G26" s="28" t="s">
        <v>105</v>
      </c>
      <c r="I26" s="14" t="str">
        <f>IF(C26="P",INDEX(BDD!$A$2:$B$52,MATCH('28'!$B26,BDD!$A$2:$A$52,0),2),"")</f>
        <v>NORMAL</v>
      </c>
      <c r="J26" s="14" t="str">
        <f>IF(D26="P",INDEX(BDD!$A$2:$B$52,MATCH('28'!$B26,BDD!$A$2:$A$52,0),2),"")</f>
        <v>NORMAL</v>
      </c>
      <c r="K26" s="14" t="str">
        <f>IF(E26="P",INDEX(BDD!$A$2:$B$52,MATCH('28'!$B26,BDD!$A$2:$A$52,0),2),"")</f>
        <v>NORMAL</v>
      </c>
      <c r="L26" s="14" t="str">
        <f>IF(F26="P",INDEX(BDD!$A$2:$B$52,MATCH('28'!$B26,BDD!$A$2:$A$52,0),2),"")</f>
        <v/>
      </c>
      <c r="M26" s="14" t="str">
        <f>IF(G26="P",INDEX(BDD!$A$2:$B$52,MATCH('28'!$B26,BDD!$A$2:$A$52,0),2),"")</f>
        <v/>
      </c>
    </row>
    <row r="27" spans="1:13" ht="14.1" customHeight="1" thickBot="1" x14ac:dyDescent="0.3">
      <c r="A27" s="121"/>
      <c r="B27" s="85" t="str">
        <f>BDD!A23</f>
        <v>LAPLACE F</v>
      </c>
      <c r="C27" s="28" t="s">
        <v>89</v>
      </c>
      <c r="D27" s="28" t="s">
        <v>89</v>
      </c>
      <c r="E27" s="28" t="s">
        <v>89</v>
      </c>
      <c r="F27" s="28" t="s">
        <v>105</v>
      </c>
      <c r="G27" s="28" t="s">
        <v>105</v>
      </c>
      <c r="I27" s="14" t="str">
        <f>IF(C27="P",INDEX(BDD!$A$2:$B$52,MATCH('28'!$B27,BDD!$A$2:$A$52,0),2),"")</f>
        <v>NORMAL</v>
      </c>
      <c r="J27" s="14" t="str">
        <f>IF(D27="P",INDEX(BDD!$A$2:$B$52,MATCH('28'!$B27,BDD!$A$2:$A$52,0),2),"")</f>
        <v>NORMAL</v>
      </c>
      <c r="K27" s="14" t="str">
        <f>IF(E27="P",INDEX(BDD!$A$2:$B$52,MATCH('28'!$B27,BDD!$A$2:$A$52,0),2),"")</f>
        <v>NORMAL</v>
      </c>
      <c r="L27" s="14" t="str">
        <f>IF(F27="P",INDEX(BDD!$A$2:$B$52,MATCH('28'!$B27,BDD!$A$2:$A$52,0),2),"")</f>
        <v/>
      </c>
      <c r="M27" s="14" t="str">
        <f>IF(G27="P",INDEX(BDD!$A$2:$B$52,MATCH('28'!$B27,BDD!$A$2:$A$52,0),2),"")</f>
        <v/>
      </c>
    </row>
    <row r="28" spans="1:13" ht="14.1" customHeight="1" thickBot="1" x14ac:dyDescent="0.3">
      <c r="A28" s="121"/>
      <c r="B28" s="86" t="str">
        <f>BDD!A24</f>
        <v>LARA C</v>
      </c>
      <c r="C28" s="28" t="s">
        <v>89</v>
      </c>
      <c r="D28" s="28" t="s">
        <v>89</v>
      </c>
      <c r="E28" s="28" t="s">
        <v>89</v>
      </c>
      <c r="F28" s="28" t="s">
        <v>105</v>
      </c>
      <c r="G28" s="28" t="s">
        <v>105</v>
      </c>
      <c r="I28" s="14" t="str">
        <f>IF(C28="P",INDEX(BDD!$A$2:$B$52,MATCH('28'!$B28,BDD!$A$2:$A$52,0),2),"")</f>
        <v>HYPOCALORIQUE</v>
      </c>
      <c r="J28" s="14" t="str">
        <f>IF(D28="P",INDEX(BDD!$A$2:$B$52,MATCH('28'!$B28,BDD!$A$2:$A$52,0),2),"")</f>
        <v>HYPOCALORIQUE</v>
      </c>
      <c r="K28" s="14" t="str">
        <f>IF(E28="P",INDEX(BDD!$A$2:$B$52,MATCH('28'!$B28,BDD!$A$2:$A$52,0),2),"")</f>
        <v>HYPOCALORIQUE</v>
      </c>
      <c r="L28" s="14" t="str">
        <f>IF(F28="P",INDEX(BDD!$A$2:$B$52,MATCH('28'!$B28,BDD!$A$2:$A$52,0),2),"")</f>
        <v/>
      </c>
      <c r="M28" s="14" t="str">
        <f>IF(G28="P",INDEX(BDD!$A$2:$B$52,MATCH('28'!$B28,BDD!$A$2:$A$52,0),2),"")</f>
        <v/>
      </c>
    </row>
    <row r="29" spans="1:13" ht="14.1" customHeight="1" thickBot="1" x14ac:dyDescent="0.3">
      <c r="A29" s="121"/>
      <c r="B29" s="84" t="str">
        <f>BDD!A25</f>
        <v>LAURENT N</v>
      </c>
      <c r="C29" s="28" t="s">
        <v>105</v>
      </c>
      <c r="D29" s="28" t="s">
        <v>98</v>
      </c>
      <c r="E29" s="28" t="s">
        <v>98</v>
      </c>
      <c r="F29" s="28" t="s">
        <v>105</v>
      </c>
      <c r="G29" s="28" t="s">
        <v>105</v>
      </c>
      <c r="I29" s="14" t="str">
        <f>IF(C29="P",INDEX(BDD!$A$2:$B$52,MATCH('28'!$B29,BDD!$A$2:$A$52,0),2),"")</f>
        <v/>
      </c>
      <c r="J29" s="14" t="str">
        <f>IF(D29="P",INDEX(BDD!$A$2:$B$52,MATCH('28'!$B29,BDD!$A$2:$A$52,0),2),"")</f>
        <v>NORMAL</v>
      </c>
      <c r="K29" s="14" t="str">
        <f>IF(E29="P",INDEX(BDD!$A$2:$B$52,MATCH('28'!$B29,BDD!$A$2:$A$52,0),2),"")</f>
        <v>NORMAL</v>
      </c>
      <c r="L29" s="14" t="str">
        <f>IF(F29="P",INDEX(BDD!$A$2:$B$52,MATCH('28'!$B29,BDD!$A$2:$A$52,0),2),"")</f>
        <v/>
      </c>
      <c r="M29" s="14" t="str">
        <f>IF(G29="P",INDEX(BDD!$A$2:$B$52,MATCH('28'!$B29,BDD!$A$2:$A$52,0),2),"")</f>
        <v/>
      </c>
    </row>
    <row r="30" spans="1:13" ht="14.1" customHeight="1" thickBot="1" x14ac:dyDescent="0.3">
      <c r="A30" s="121"/>
      <c r="B30" s="83" t="str">
        <f>BDD!A26</f>
        <v>LEBON Y</v>
      </c>
      <c r="C30" s="28" t="s">
        <v>89</v>
      </c>
      <c r="D30" s="28" t="s">
        <v>89</v>
      </c>
      <c r="E30" s="28" t="s">
        <v>89</v>
      </c>
      <c r="F30" s="28" t="s">
        <v>105</v>
      </c>
      <c r="G30" s="28" t="s">
        <v>105</v>
      </c>
      <c r="I30" s="14" t="str">
        <f>IF(C30="P",INDEX(BDD!$A$2:$B$52,MATCH('28'!$B30,BDD!$A$2:$A$52,0),2),"")</f>
        <v>NORMAL</v>
      </c>
      <c r="J30" s="14" t="str">
        <f>IF(D30="P",INDEX(BDD!$A$2:$B$52,MATCH('28'!$B30,BDD!$A$2:$A$52,0),2),"")</f>
        <v>NORMAL</v>
      </c>
      <c r="K30" s="14" t="str">
        <f>IF(E30="P",INDEX(BDD!$A$2:$B$52,MATCH('28'!$B30,BDD!$A$2:$A$52,0),2),"")</f>
        <v>NORMAL</v>
      </c>
      <c r="L30" s="14" t="str">
        <f>IF(F30="P",INDEX(BDD!$A$2:$B$52,MATCH('28'!$B30,BDD!$A$2:$A$52,0),2),"")</f>
        <v/>
      </c>
      <c r="M30" s="14" t="str">
        <f>IF(G30="P",INDEX(BDD!$A$2:$B$52,MATCH('28'!$B30,BDD!$A$2:$A$52,0),2),"")</f>
        <v/>
      </c>
    </row>
    <row r="31" spans="1:13" ht="14.1" customHeight="1" thickBot="1" x14ac:dyDescent="0.3">
      <c r="A31" s="121"/>
      <c r="B31" s="83" t="str">
        <f>BDD!A27</f>
        <v>LECAM A</v>
      </c>
      <c r="C31" s="28" t="s">
        <v>89</v>
      </c>
      <c r="D31" s="28" t="s">
        <v>89</v>
      </c>
      <c r="E31" s="28" t="s">
        <v>89</v>
      </c>
      <c r="F31" s="28" t="s">
        <v>105</v>
      </c>
      <c r="G31" s="28" t="s">
        <v>105</v>
      </c>
      <c r="I31" s="14" t="str">
        <f>IF(C31="P",INDEX(BDD!$A$2:$B$52,MATCH('28'!$B31,BDD!$A$2:$A$52,0),2),"")</f>
        <v>NORMAL</v>
      </c>
      <c r="J31" s="14" t="str">
        <f>IF(D31="P",INDEX(BDD!$A$2:$B$52,MATCH('28'!$B31,BDD!$A$2:$A$52,0),2),"")</f>
        <v>NORMAL</v>
      </c>
      <c r="K31" s="14" t="str">
        <f>IF(E31="P",INDEX(BDD!$A$2:$B$52,MATCH('28'!$B31,BDD!$A$2:$A$52,0),2),"")</f>
        <v>NORMAL</v>
      </c>
      <c r="L31" s="14" t="str">
        <f>IF(F31="P",INDEX(BDD!$A$2:$B$52,MATCH('28'!$B31,BDD!$A$2:$A$52,0),2),"")</f>
        <v/>
      </c>
      <c r="M31" s="14" t="str">
        <f>IF(G31="P",INDEX(BDD!$A$2:$B$52,MATCH('28'!$B31,BDD!$A$2:$A$52,0),2),"")</f>
        <v/>
      </c>
    </row>
    <row r="32" spans="1:13" ht="14.1" customHeight="1" thickBot="1" x14ac:dyDescent="0.3">
      <c r="A32" s="121"/>
      <c r="B32" s="84" t="str">
        <f>BDD!A28</f>
        <v>LEHON JL</v>
      </c>
      <c r="C32" s="28" t="s">
        <v>89</v>
      </c>
      <c r="D32" s="28" t="s">
        <v>89</v>
      </c>
      <c r="E32" s="28" t="s">
        <v>89</v>
      </c>
      <c r="F32" s="28" t="s">
        <v>105</v>
      </c>
      <c r="G32" s="28" t="s">
        <v>105</v>
      </c>
      <c r="I32" s="14" t="str">
        <f>IF(C32="P",INDEX(BDD!$A$2:$B$52,MATCH('28'!$B32,BDD!$A$2:$A$52,0),2),"")</f>
        <v>NORMAL</v>
      </c>
      <c r="J32" s="14" t="str">
        <f>IF(D32="P",INDEX(BDD!$A$2:$B$52,MATCH('28'!$B32,BDD!$A$2:$A$52,0),2),"")</f>
        <v>NORMAL</v>
      </c>
      <c r="K32" s="14" t="str">
        <f>IF(E32="P",INDEX(BDD!$A$2:$B$52,MATCH('28'!$B32,BDD!$A$2:$A$52,0),2),"")</f>
        <v>NORMAL</v>
      </c>
      <c r="L32" s="14" t="str">
        <f>IF(F32="P",INDEX(BDD!$A$2:$B$52,MATCH('28'!$B32,BDD!$A$2:$A$52,0),2),"")</f>
        <v/>
      </c>
      <c r="M32" s="14" t="str">
        <f>IF(G32="P",INDEX(BDD!$A$2:$B$52,MATCH('28'!$B32,BDD!$A$2:$A$52,0),2),"")</f>
        <v/>
      </c>
    </row>
    <row r="33" spans="1:13" ht="14.1" customHeight="1" thickBot="1" x14ac:dyDescent="0.3">
      <c r="A33" s="121"/>
      <c r="B33" s="83" t="str">
        <f>BDD!A29</f>
        <v>MALERGUE MC</v>
      </c>
      <c r="C33" s="28" t="s">
        <v>89</v>
      </c>
      <c r="D33" s="28" t="s">
        <v>89</v>
      </c>
      <c r="E33" s="28" t="s">
        <v>89</v>
      </c>
      <c r="F33" s="28" t="s">
        <v>105</v>
      </c>
      <c r="G33" s="28" t="s">
        <v>105</v>
      </c>
      <c r="I33" s="14" t="str">
        <f>IF(C33="P",INDEX(BDD!$A$2:$B$52,MATCH('28'!$B33,BDD!$A$2:$A$52,0),2),"")</f>
        <v>HYPOCALORIQUE</v>
      </c>
      <c r="J33" s="14" t="str">
        <f>IF(D33="P",INDEX(BDD!$A$2:$B$52,MATCH('28'!$B33,BDD!$A$2:$A$52,0),2),"")</f>
        <v>HYPOCALORIQUE</v>
      </c>
      <c r="K33" s="14" t="str">
        <f>IF(E33="P",INDEX(BDD!$A$2:$B$52,MATCH('28'!$B33,BDD!$A$2:$A$52,0),2),"")</f>
        <v>HYPOCALORIQUE</v>
      </c>
      <c r="L33" s="14" t="str">
        <f>IF(F33="P",INDEX(BDD!$A$2:$B$52,MATCH('28'!$B33,BDD!$A$2:$A$52,0),2),"")</f>
        <v/>
      </c>
      <c r="M33" s="14" t="str">
        <f>IF(G33="P",INDEX(BDD!$A$2:$B$52,MATCH('28'!$B33,BDD!$A$2:$A$52,0),2),"")</f>
        <v/>
      </c>
    </row>
    <row r="34" spans="1:13" ht="14.1" customHeight="1" thickBot="1" x14ac:dyDescent="0.3">
      <c r="A34" s="121"/>
      <c r="B34" s="84" t="str">
        <f>BDD!A30</f>
        <v>MASSIAS JM</v>
      </c>
      <c r="C34" s="28" t="s">
        <v>89</v>
      </c>
      <c r="D34" s="28" t="s">
        <v>89</v>
      </c>
      <c r="E34" s="28" t="s">
        <v>89</v>
      </c>
      <c r="F34" s="28" t="s">
        <v>105</v>
      </c>
      <c r="G34" s="28" t="s">
        <v>105</v>
      </c>
      <c r="I34" s="14" t="str">
        <f>IF(C34="P",INDEX(BDD!$A$2:$B$52,MATCH('28'!$B34,BDD!$A$2:$A$52,0),2),"")</f>
        <v>NORMAL</v>
      </c>
      <c r="J34" s="14" t="str">
        <f>IF(D34="P",INDEX(BDD!$A$2:$B$52,MATCH('28'!$B34,BDD!$A$2:$A$52,0),2),"")</f>
        <v>NORMAL</v>
      </c>
      <c r="K34" s="14" t="str">
        <f>IF(E34="P",INDEX(BDD!$A$2:$B$52,MATCH('28'!$B34,BDD!$A$2:$A$52,0),2),"")</f>
        <v>NORMAL</v>
      </c>
      <c r="L34" s="14" t="str">
        <f>IF(F34="P",INDEX(BDD!$A$2:$B$52,MATCH('28'!$B34,BDD!$A$2:$A$52,0),2),"")</f>
        <v/>
      </c>
      <c r="M34" s="14" t="str">
        <f>IF(G34="P",INDEX(BDD!$A$2:$B$52,MATCH('28'!$B34,BDD!$A$2:$A$52,0),2),"")</f>
        <v/>
      </c>
    </row>
    <row r="35" spans="1:13" ht="14.1" customHeight="1" thickBot="1" x14ac:dyDescent="0.3">
      <c r="A35" s="121"/>
      <c r="B35" s="83" t="str">
        <f>BDD!A31</f>
        <v>MAURY E</v>
      </c>
      <c r="C35" s="28" t="s">
        <v>89</v>
      </c>
      <c r="D35" s="28" t="s">
        <v>89</v>
      </c>
      <c r="E35" s="28" t="s">
        <v>89</v>
      </c>
      <c r="F35" s="28" t="s">
        <v>105</v>
      </c>
      <c r="G35" s="28" t="s">
        <v>105</v>
      </c>
      <c r="I35" s="14" t="str">
        <f>IF(C35="P",INDEX(BDD!$A$2:$B$52,MATCH('28'!$B35,BDD!$A$2:$A$52,0),2),"")</f>
        <v>NORMAL</v>
      </c>
      <c r="J35" s="14" t="str">
        <f>IF(D35="P",INDEX(BDD!$A$2:$B$52,MATCH('28'!$B35,BDD!$A$2:$A$52,0),2),"")</f>
        <v>NORMAL</v>
      </c>
      <c r="K35" s="14" t="str">
        <f>IF(E35="P",INDEX(BDD!$A$2:$B$52,MATCH('28'!$B35,BDD!$A$2:$A$52,0),2),"")</f>
        <v>NORMAL</v>
      </c>
      <c r="L35" s="14" t="str">
        <f>IF(F35="P",INDEX(BDD!$A$2:$B$52,MATCH('28'!$B35,BDD!$A$2:$A$52,0),2),"")</f>
        <v/>
      </c>
      <c r="M35" s="14" t="str">
        <f>IF(G35="P",INDEX(BDD!$A$2:$B$52,MATCH('28'!$B35,BDD!$A$2:$A$52,0),2),"")</f>
        <v/>
      </c>
    </row>
    <row r="36" spans="1:13" ht="14.1" customHeight="1" thickBot="1" x14ac:dyDescent="0.3">
      <c r="A36" s="121"/>
      <c r="B36" s="83" t="str">
        <f>BDD!A32</f>
        <v>MICHELOU S</v>
      </c>
      <c r="C36" s="28" t="s">
        <v>105</v>
      </c>
      <c r="D36" s="28" t="s">
        <v>105</v>
      </c>
      <c r="E36" s="28" t="s">
        <v>105</v>
      </c>
      <c r="F36" s="28" t="s">
        <v>105</v>
      </c>
      <c r="G36" s="28" t="s">
        <v>105</v>
      </c>
      <c r="I36" s="14" t="str">
        <f>IF(C36="P",INDEX(BDD!$A$2:$B$52,MATCH('28'!$B36,BDD!$A$2:$A$52,0),2),"")</f>
        <v/>
      </c>
      <c r="J36" s="14" t="str">
        <f>IF(D36="P",INDEX(BDD!$A$2:$B$52,MATCH('28'!$B36,BDD!$A$2:$A$52,0),2),"")</f>
        <v/>
      </c>
      <c r="K36" s="14" t="str">
        <f>IF(E36="P",INDEX(BDD!$A$2:$B$52,MATCH('28'!$B36,BDD!$A$2:$A$52,0),2),"")</f>
        <v/>
      </c>
      <c r="L36" s="14" t="str">
        <f>IF(F36="P",INDEX(BDD!$A$2:$B$52,MATCH('28'!$B36,BDD!$A$2:$A$52,0),2),"")</f>
        <v/>
      </c>
      <c r="M36" s="14" t="str">
        <f>IF(G36="P",INDEX(BDD!$A$2:$B$52,MATCH('28'!$B36,BDD!$A$2:$A$52,0),2),"")</f>
        <v/>
      </c>
    </row>
    <row r="37" spans="1:13" ht="14.1" customHeight="1" thickBot="1" x14ac:dyDescent="0.3">
      <c r="A37" s="121"/>
      <c r="B37" s="83" t="str">
        <f>BDD!A33</f>
        <v>ORLIANGE O</v>
      </c>
      <c r="C37" s="28" t="s">
        <v>89</v>
      </c>
      <c r="D37" s="28" t="s">
        <v>89</v>
      </c>
      <c r="E37" s="28" t="s">
        <v>89</v>
      </c>
      <c r="F37" s="28" t="s">
        <v>105</v>
      </c>
      <c r="G37" s="28" t="s">
        <v>105</v>
      </c>
      <c r="I37" s="14" t="str">
        <f>IF(C37="P",INDEX(BDD!$A$2:$B$52,MATCH('28'!$B37,BDD!$A$2:$A$52,0),2),"")</f>
        <v>NORMAL</v>
      </c>
      <c r="J37" s="14" t="str">
        <f>IF(D37="P",INDEX(BDD!$A$2:$B$52,MATCH('28'!$B37,BDD!$A$2:$A$52,0),2),"")</f>
        <v>NORMAL</v>
      </c>
      <c r="K37" s="14" t="str">
        <f>IF(E37="P",INDEX(BDD!$A$2:$B$52,MATCH('28'!$B37,BDD!$A$2:$A$52,0),2),"")</f>
        <v>NORMAL</v>
      </c>
      <c r="L37" s="14" t="str">
        <f>IF(F37="P",INDEX(BDD!$A$2:$B$52,MATCH('28'!$B37,BDD!$A$2:$A$52,0),2),"")</f>
        <v/>
      </c>
      <c r="M37" s="14" t="str">
        <f>IF(G37="P",INDEX(BDD!$A$2:$B$52,MATCH('28'!$B37,BDD!$A$2:$A$52,0),2),"")</f>
        <v/>
      </c>
    </row>
    <row r="38" spans="1:13" ht="14.1" customHeight="1" thickBot="1" x14ac:dyDescent="0.3">
      <c r="A38" s="121"/>
      <c r="B38" s="84" t="str">
        <f>BDD!A34</f>
        <v>PELISSIER J</v>
      </c>
      <c r="C38" s="28" t="s">
        <v>89</v>
      </c>
      <c r="D38" s="28" t="s">
        <v>89</v>
      </c>
      <c r="E38" s="28" t="s">
        <v>89</v>
      </c>
      <c r="F38" s="28" t="s">
        <v>105</v>
      </c>
      <c r="G38" s="28" t="s">
        <v>105</v>
      </c>
      <c r="I38" s="14" t="str">
        <f>IF(C38="P",INDEX(BDD!$A$2:$B$52,MATCH('28'!$B38,BDD!$A$2:$A$52,0),2),"")</f>
        <v>NORMAL</v>
      </c>
      <c r="J38" s="14" t="str">
        <f>IF(D38="P",INDEX(BDD!$A$2:$B$52,MATCH('28'!$B38,BDD!$A$2:$A$52,0),2),"")</f>
        <v>NORMAL</v>
      </c>
      <c r="K38" s="14" t="str">
        <f>IF(E38="P",INDEX(BDD!$A$2:$B$52,MATCH('28'!$B38,BDD!$A$2:$A$52,0),2),"")</f>
        <v>NORMAL</v>
      </c>
      <c r="L38" s="14" t="str">
        <f>IF(F38="P",INDEX(BDD!$A$2:$B$52,MATCH('28'!$B38,BDD!$A$2:$A$52,0),2),"")</f>
        <v/>
      </c>
      <c r="M38" s="14" t="str">
        <f>IF(G38="P",INDEX(BDD!$A$2:$B$52,MATCH('28'!$B38,BDD!$A$2:$A$52,0),2),"")</f>
        <v/>
      </c>
    </row>
    <row r="39" spans="1:13" ht="14.1" customHeight="1" thickBot="1" x14ac:dyDescent="0.3">
      <c r="A39" s="121"/>
      <c r="B39" s="83" t="str">
        <f>BDD!A35</f>
        <v>PHIALIP Ch</v>
      </c>
      <c r="C39" s="28" t="s">
        <v>105</v>
      </c>
      <c r="D39" s="28" t="s">
        <v>98</v>
      </c>
      <c r="E39" s="28" t="s">
        <v>98</v>
      </c>
      <c r="F39" s="28" t="s">
        <v>105</v>
      </c>
      <c r="G39" s="28" t="s">
        <v>105</v>
      </c>
      <c r="I39" s="14" t="str">
        <f>IF(C39="P",INDEX(BDD!$A$2:$B$52,MATCH('28'!$B39,BDD!$A$2:$A$52,0),2),"")</f>
        <v/>
      </c>
      <c r="J39" s="14" t="str">
        <f>IF(D39="P",INDEX(BDD!$A$2:$B$52,MATCH('28'!$B39,BDD!$A$2:$A$52,0),2),"")</f>
        <v>NORMAL</v>
      </c>
      <c r="K39" s="14" t="str">
        <f>IF(E39="P",INDEX(BDD!$A$2:$B$52,MATCH('28'!$B39,BDD!$A$2:$A$52,0),2),"")</f>
        <v>NORMAL</v>
      </c>
      <c r="L39" s="14" t="str">
        <f>IF(F39="P",INDEX(BDD!$A$2:$B$52,MATCH('28'!$B39,BDD!$A$2:$A$52,0),2),"")</f>
        <v/>
      </c>
      <c r="M39" s="14" t="str">
        <f>IF(G39="P",INDEX(BDD!$A$2:$B$52,MATCH('28'!$B39,BDD!$A$2:$A$52,0),2),"")</f>
        <v/>
      </c>
    </row>
    <row r="40" spans="1:13" ht="14.1" customHeight="1" thickBot="1" x14ac:dyDescent="0.3">
      <c r="A40" s="121"/>
      <c r="B40" s="83" t="str">
        <f>BDD!A36</f>
        <v>PIGORREAU M</v>
      </c>
      <c r="C40" s="28" t="s">
        <v>105</v>
      </c>
      <c r="D40" s="28" t="s">
        <v>105</v>
      </c>
      <c r="E40" s="28" t="s">
        <v>105</v>
      </c>
      <c r="F40" s="28" t="s">
        <v>105</v>
      </c>
      <c r="G40" s="28" t="s">
        <v>105</v>
      </c>
      <c r="I40" s="14" t="str">
        <f>IF(C40="P",INDEX(BDD!$A$2:$B$52,MATCH('28'!$B40,BDD!$A$2:$A$52,0),2),"")</f>
        <v/>
      </c>
      <c r="J40" s="14" t="str">
        <f>IF(D40="P",INDEX(BDD!$A$2:$B$52,MATCH('28'!$B40,BDD!$A$2:$A$52,0),2),"")</f>
        <v/>
      </c>
      <c r="K40" s="14" t="str">
        <f>IF(E40="P",INDEX(BDD!$A$2:$B$52,MATCH('28'!$B40,BDD!$A$2:$A$52,0),2),"")</f>
        <v/>
      </c>
      <c r="L40" s="14" t="str">
        <f>IF(F40="P",INDEX(BDD!$A$2:$B$52,MATCH('28'!$B40,BDD!$A$2:$A$52,0),2),"")</f>
        <v/>
      </c>
      <c r="M40" s="14" t="str">
        <f>IF(G40="P",INDEX(BDD!$A$2:$B$52,MATCH('28'!$B40,BDD!$A$2:$A$52,0),2),"")</f>
        <v/>
      </c>
    </row>
    <row r="41" spans="1:13" ht="14.1" customHeight="1" thickBot="1" x14ac:dyDescent="0.3">
      <c r="A41" s="121"/>
      <c r="B41" s="83" t="str">
        <f>BDD!A37</f>
        <v>PONT D</v>
      </c>
      <c r="C41" s="28" t="s">
        <v>89</v>
      </c>
      <c r="D41" s="28" t="s">
        <v>89</v>
      </c>
      <c r="E41" s="28" t="s">
        <v>89</v>
      </c>
      <c r="F41" s="28" t="s">
        <v>105</v>
      </c>
      <c r="G41" s="28" t="s">
        <v>105</v>
      </c>
      <c r="I41" s="14" t="str">
        <f>IF(C41="P",INDEX(BDD!$A$2:$B$52,MATCH('28'!$B41,BDD!$A$2:$A$52,0),2),"")</f>
        <v>HYPOCHOLESTEROMIANT &amp; HYPOCALORIQUE</v>
      </c>
      <c r="J41" s="14" t="str">
        <f>IF(D41="P",INDEX(BDD!$A$2:$B$52,MATCH('28'!$B41,BDD!$A$2:$A$52,0),2),"")</f>
        <v>HYPOCHOLESTEROMIANT &amp; HYPOCALORIQUE</v>
      </c>
      <c r="K41" s="14" t="str">
        <f>IF(E41="P",INDEX(BDD!$A$2:$B$52,MATCH('28'!$B41,BDD!$A$2:$A$52,0),2),"")</f>
        <v>HYPOCHOLESTEROMIANT &amp; HYPOCALORIQUE</v>
      </c>
      <c r="L41" s="14" t="str">
        <f>IF(F41="P",INDEX(BDD!$A$2:$B$52,MATCH('28'!$B41,BDD!$A$2:$A$52,0),2),"")</f>
        <v/>
      </c>
      <c r="M41" s="14" t="str">
        <f>IF(G41="P",INDEX(BDD!$A$2:$B$52,MATCH('28'!$B41,BDD!$A$2:$A$52,0),2),"")</f>
        <v/>
      </c>
    </row>
    <row r="42" spans="1:13" ht="14.1" customHeight="1" thickBot="1" x14ac:dyDescent="0.3">
      <c r="A42" s="121"/>
      <c r="B42" s="84" t="str">
        <f>BDD!A38</f>
        <v>PORTE V</v>
      </c>
      <c r="C42" s="28" t="s">
        <v>89</v>
      </c>
      <c r="D42" s="28" t="s">
        <v>89</v>
      </c>
      <c r="E42" s="28" t="s">
        <v>89</v>
      </c>
      <c r="F42" s="28" t="s">
        <v>105</v>
      </c>
      <c r="G42" s="28" t="s">
        <v>105</v>
      </c>
      <c r="I42" s="14" t="str">
        <f>IF(C42="P",INDEX(BDD!$A$2:$B$52,MATCH('28'!$B42,BDD!$A$2:$A$52,0),2),"")</f>
        <v>NORMAL</v>
      </c>
      <c r="J42" s="14" t="str">
        <f>IF(D42="P",INDEX(BDD!$A$2:$B$52,MATCH('28'!$B42,BDD!$A$2:$A$52,0),2),"")</f>
        <v>NORMAL</v>
      </c>
      <c r="K42" s="14" t="str">
        <f>IF(E42="P",INDEX(BDD!$A$2:$B$52,MATCH('28'!$B42,BDD!$A$2:$A$52,0),2),"")</f>
        <v>NORMAL</v>
      </c>
      <c r="L42" s="14" t="str">
        <f>IF(F42="P",INDEX(BDD!$A$2:$B$52,MATCH('28'!$B42,BDD!$A$2:$A$52,0),2),"")</f>
        <v/>
      </c>
      <c r="M42" s="14" t="str">
        <f>IF(G42="P",INDEX(BDD!$A$2:$B$52,MATCH('28'!$B42,BDD!$A$2:$A$52,0),2),"")</f>
        <v/>
      </c>
    </row>
    <row r="43" spans="1:13" ht="14.1" customHeight="1" thickBot="1" x14ac:dyDescent="0.3">
      <c r="A43" s="121"/>
      <c r="B43" s="83" t="str">
        <f>BDD!A39</f>
        <v>SERRE C</v>
      </c>
      <c r="C43" s="28" t="s">
        <v>89</v>
      </c>
      <c r="D43" s="28" t="s">
        <v>89</v>
      </c>
      <c r="E43" s="28" t="s">
        <v>89</v>
      </c>
      <c r="F43" s="28" t="s">
        <v>105</v>
      </c>
      <c r="G43" s="28" t="s">
        <v>105</v>
      </c>
      <c r="I43" s="14" t="str">
        <f>IF(C43="P",INDEX(BDD!$A$2:$B$52,MATCH('28'!$B43,BDD!$A$2:$A$52,0),2),"")</f>
        <v>HYPOCHOLESTEROMIANT &amp; HYPOCALORIQUE</v>
      </c>
      <c r="J43" s="14" t="str">
        <f>IF(D43="P",INDEX(BDD!$A$2:$B$52,MATCH('28'!$B43,BDD!$A$2:$A$52,0),2),"")</f>
        <v>HYPOCHOLESTEROMIANT &amp; HYPOCALORIQUE</v>
      </c>
      <c r="K43" s="14" t="str">
        <f>IF(E43="P",INDEX(BDD!$A$2:$B$52,MATCH('28'!$B43,BDD!$A$2:$A$52,0),2),"")</f>
        <v>HYPOCHOLESTEROMIANT &amp; HYPOCALORIQUE</v>
      </c>
      <c r="L43" s="14" t="str">
        <f>IF(F43="P",INDEX(BDD!$A$2:$B$52,MATCH('28'!$B43,BDD!$A$2:$A$52,0),2),"")</f>
        <v/>
      </c>
      <c r="M43" s="14" t="str">
        <f>IF(G43="P",INDEX(BDD!$A$2:$B$52,MATCH('28'!$B43,BDD!$A$2:$A$52,0),2),"")</f>
        <v/>
      </c>
    </row>
    <row r="44" spans="1:13" ht="14.1" customHeight="1" thickBot="1" x14ac:dyDescent="0.3">
      <c r="A44" s="121"/>
      <c r="B44" s="84" t="str">
        <f>BDD!A40</f>
        <v>SOLEILHAVOUP B</v>
      </c>
      <c r="C44" s="28" t="s">
        <v>105</v>
      </c>
      <c r="D44" s="28" t="s">
        <v>105</v>
      </c>
      <c r="E44" s="28" t="s">
        <v>105</v>
      </c>
      <c r="F44" s="28" t="s">
        <v>105</v>
      </c>
      <c r="G44" s="28" t="s">
        <v>105</v>
      </c>
      <c r="I44" s="14" t="str">
        <f>IF(C44="P",INDEX(BDD!$A$2:$B$52,MATCH('28'!$B44,BDD!$A$2:$A$52,0),2),"")</f>
        <v/>
      </c>
      <c r="J44" s="14" t="str">
        <f>IF(D44="P",INDEX(BDD!$A$2:$B$52,MATCH('28'!$B44,BDD!$A$2:$A$52,0),2),"")</f>
        <v/>
      </c>
      <c r="K44" s="14" t="str">
        <f>IF(E44="P",INDEX(BDD!$A$2:$B$52,MATCH('28'!$B44,BDD!$A$2:$A$52,0),2),"")</f>
        <v/>
      </c>
      <c r="L44" s="14" t="str">
        <f>IF(F44="P",INDEX(BDD!$A$2:$B$52,MATCH('28'!$B44,BDD!$A$2:$A$52,0),2),"")</f>
        <v/>
      </c>
      <c r="M44" s="14" t="str">
        <f>IF(G44="P",INDEX(BDD!$A$2:$B$52,MATCH('28'!$B44,BDD!$A$2:$A$52,0),2),"")</f>
        <v/>
      </c>
    </row>
    <row r="45" spans="1:13" ht="14.1" customHeight="1" thickBot="1" x14ac:dyDescent="0.3">
      <c r="A45" s="121"/>
      <c r="B45" s="84" t="str">
        <f>BDD!A41</f>
        <v>SOURDEIX L</v>
      </c>
      <c r="C45" s="28" t="s">
        <v>89</v>
      </c>
      <c r="D45" s="28" t="s">
        <v>89</v>
      </c>
      <c r="E45" s="28" t="s">
        <v>89</v>
      </c>
      <c r="F45" s="28" t="s">
        <v>105</v>
      </c>
      <c r="G45" s="28" t="s">
        <v>105</v>
      </c>
      <c r="I45" s="14" t="str">
        <f>IF(C45="P",INDEX(BDD!$A$2:$B$52,MATCH('28'!$B45,BDD!$A$2:$A$52,0),2),"")</f>
        <v>NORMAL</v>
      </c>
      <c r="J45" s="14" t="str">
        <f>IF(D45="P",INDEX(BDD!$A$2:$B$52,MATCH('28'!$B45,BDD!$A$2:$A$52,0),2),"")</f>
        <v>NORMAL</v>
      </c>
      <c r="K45" s="14" t="str">
        <f>IF(E45="P",INDEX(BDD!$A$2:$B$52,MATCH('28'!$B45,BDD!$A$2:$A$52,0),2),"")</f>
        <v>NORMAL</v>
      </c>
      <c r="L45" s="14" t="str">
        <f>IF(F45="P",INDEX(BDD!$A$2:$B$52,MATCH('28'!$B45,BDD!$A$2:$A$52,0),2),"")</f>
        <v/>
      </c>
      <c r="M45" s="14" t="str">
        <f>IF(G45="P",INDEX(BDD!$A$2:$B$52,MATCH('28'!$B45,BDD!$A$2:$A$52,0),2),"")</f>
        <v/>
      </c>
    </row>
    <row r="46" spans="1:13" ht="14.1" customHeight="1" thickBot="1" x14ac:dyDescent="0.3">
      <c r="A46" s="121"/>
      <c r="B46" s="84" t="str">
        <f>BDD!A42</f>
        <v>TAYSSE S</v>
      </c>
      <c r="C46" s="28" t="s">
        <v>89</v>
      </c>
      <c r="D46" s="28" t="s">
        <v>89</v>
      </c>
      <c r="E46" s="28" t="s">
        <v>89</v>
      </c>
      <c r="F46" s="28" t="s">
        <v>105</v>
      </c>
      <c r="G46" s="28" t="s">
        <v>105</v>
      </c>
      <c r="I46" s="14" t="str">
        <f>IF(C46="P",INDEX(BDD!$A$2:$B$52,MATCH('28'!$B46,BDD!$A$2:$A$52,0),2),"")</f>
        <v>NORMAL</v>
      </c>
      <c r="J46" s="14" t="str">
        <f>IF(D46="P",INDEX(BDD!$A$2:$B$52,MATCH('28'!$B46,BDD!$A$2:$A$52,0),2),"")</f>
        <v>NORMAL</v>
      </c>
      <c r="K46" s="14" t="str">
        <f>IF(E46="P",INDEX(BDD!$A$2:$B$52,MATCH('28'!$B46,BDD!$A$2:$A$52,0),2),"")</f>
        <v>NORMAL</v>
      </c>
      <c r="L46" s="14" t="str">
        <f>IF(F46="P",INDEX(BDD!$A$2:$B$52,MATCH('28'!$B46,BDD!$A$2:$A$52,0),2),"")</f>
        <v/>
      </c>
      <c r="M46" s="14" t="str">
        <f>IF(G46="P",INDEX(BDD!$A$2:$B$52,MATCH('28'!$B46,BDD!$A$2:$A$52,0),2),"")</f>
        <v/>
      </c>
    </row>
    <row r="47" spans="1:13" ht="14.1" customHeight="1" thickBot="1" x14ac:dyDescent="0.3">
      <c r="A47" s="121"/>
      <c r="B47" s="84" t="str">
        <f>BDD!A43</f>
        <v>TINDILIERE M</v>
      </c>
      <c r="C47" s="28" t="s">
        <v>89</v>
      </c>
      <c r="D47" s="28" t="s">
        <v>89</v>
      </c>
      <c r="E47" s="28" t="s">
        <v>89</v>
      </c>
      <c r="F47" s="28" t="s">
        <v>105</v>
      </c>
      <c r="G47" s="28" t="s">
        <v>105</v>
      </c>
      <c r="I47" s="14" t="str">
        <f>IF(C47="P",INDEX(BDD!$A$2:$B$52,MATCH('28'!$B47,BDD!$A$2:$A$52,0),2),"")</f>
        <v>NORMAL</v>
      </c>
      <c r="J47" s="14" t="str">
        <f>IF(D47="P",INDEX(BDD!$A$2:$B$52,MATCH('28'!$B47,BDD!$A$2:$A$52,0),2),"")</f>
        <v>NORMAL</v>
      </c>
      <c r="K47" s="14" t="str">
        <f>IF(E47="P",INDEX(BDD!$A$2:$B$52,MATCH('28'!$B47,BDD!$A$2:$A$52,0),2),"")</f>
        <v>NORMAL</v>
      </c>
      <c r="L47" s="14" t="str">
        <f>IF(F47="P",INDEX(BDD!$A$2:$B$52,MATCH('28'!$B47,BDD!$A$2:$A$52,0),2),"")</f>
        <v/>
      </c>
      <c r="M47" s="14" t="str">
        <f>IF(G47="P",INDEX(BDD!$A$2:$B$52,MATCH('28'!$B47,BDD!$A$2:$A$52,0),2),"")</f>
        <v/>
      </c>
    </row>
    <row r="48" spans="1:13" ht="14.1" customHeight="1" thickBot="1" x14ac:dyDescent="0.3">
      <c r="A48" s="121"/>
      <c r="B48" s="84" t="str">
        <f>BDD!A44</f>
        <v>URSY A</v>
      </c>
      <c r="C48" s="28" t="s">
        <v>89</v>
      </c>
      <c r="D48" s="28" t="s">
        <v>89</v>
      </c>
      <c r="E48" s="28" t="s">
        <v>89</v>
      </c>
      <c r="F48" s="28" t="s">
        <v>105</v>
      </c>
      <c r="G48" s="28" t="s">
        <v>105</v>
      </c>
      <c r="I48" s="14" t="str">
        <f>IF(C48="P",INDEX(BDD!$A$2:$B$52,MATCH('28'!$B48,BDD!$A$2:$A$52,0),2),"")</f>
        <v>NORMAL</v>
      </c>
      <c r="J48" s="14" t="str">
        <f>IF(D48="P",INDEX(BDD!$A$2:$B$52,MATCH('28'!$B48,BDD!$A$2:$A$52,0),2),"")</f>
        <v>NORMAL</v>
      </c>
      <c r="K48" s="14" t="str">
        <f>IF(E48="P",INDEX(BDD!$A$2:$B$52,MATCH('28'!$B48,BDD!$A$2:$A$52,0),2),"")</f>
        <v>NORMAL</v>
      </c>
      <c r="L48" s="14" t="str">
        <f>IF(F48="P",INDEX(BDD!$A$2:$B$52,MATCH('28'!$B48,BDD!$A$2:$A$52,0),2),"")</f>
        <v/>
      </c>
      <c r="M48" s="14" t="str">
        <f>IF(G48="P",INDEX(BDD!$A$2:$B$52,MATCH('28'!$B48,BDD!$A$2:$A$52,0),2),"")</f>
        <v/>
      </c>
    </row>
    <row r="49" spans="1:15" ht="14.1" customHeight="1" thickBot="1" x14ac:dyDescent="0.3">
      <c r="A49" s="121"/>
      <c r="B49" s="83" t="str">
        <f>BDD!A45</f>
        <v>VERGNY fr</v>
      </c>
      <c r="C49" s="28" t="s">
        <v>89</v>
      </c>
      <c r="D49" s="28" t="s">
        <v>89</v>
      </c>
      <c r="E49" s="28" t="s">
        <v>89</v>
      </c>
      <c r="F49" s="28" t="s">
        <v>105</v>
      </c>
      <c r="G49" s="28" t="s">
        <v>105</v>
      </c>
      <c r="I49" s="14" t="str">
        <f>IF(C49="P",INDEX(BDD!$A$2:$B$52,MATCH('28'!$B49,BDD!$A$2:$A$52,0),2),"")</f>
        <v>NORMAL</v>
      </c>
      <c r="J49" s="14" t="str">
        <f>IF(D49="P",INDEX(BDD!$A$2:$B$52,MATCH('28'!$B49,BDD!$A$2:$A$52,0),2),"")</f>
        <v>NORMAL</v>
      </c>
      <c r="K49" s="14" t="str">
        <f>IF(E49="P",INDEX(BDD!$A$2:$B$52,MATCH('28'!$B49,BDD!$A$2:$A$52,0),2),"")</f>
        <v>NORMAL</v>
      </c>
      <c r="L49" s="14" t="str">
        <f>IF(F49="P",INDEX(BDD!$A$2:$B$52,MATCH('28'!$B49,BDD!$A$2:$A$52,0),2),"")</f>
        <v/>
      </c>
      <c r="M49" s="14" t="str">
        <f>IF(G49="P",INDEX(BDD!$A$2:$B$52,MATCH('28'!$B49,BDD!$A$2:$A$52,0),2),"")</f>
        <v/>
      </c>
    </row>
    <row r="50" spans="1:15" ht="14.1" customHeight="1" thickBot="1" x14ac:dyDescent="0.3">
      <c r="A50" s="121"/>
      <c r="B50" s="27"/>
      <c r="C50" s="28"/>
      <c r="D50" s="28"/>
      <c r="E50" s="28"/>
      <c r="F50" s="28"/>
      <c r="G50" s="28"/>
      <c r="I50" s="14" t="str">
        <f>IF(C50="P",INDEX(BDD!$A$2:$B$52,MATCH('28'!$B50,BDD!$A$2:$A$52,0),2),"")</f>
        <v/>
      </c>
      <c r="J50" s="14" t="str">
        <f>IF(D50="P",INDEX(BDD!$A$2:$B$52,MATCH('28'!$B50,BDD!$A$2:$A$52,0),2),"")</f>
        <v/>
      </c>
      <c r="K50" s="14" t="str">
        <f>IF(E50="P",INDEX(BDD!$A$2:$B$52,MATCH('28'!$B50,BDD!$A$2:$A$52,0),2),"")</f>
        <v/>
      </c>
      <c r="L50" s="14" t="str">
        <f>IF(F50="P",INDEX(BDD!$A$2:$B$52,MATCH('28'!$B50,BDD!$A$2:$A$52,0),2),"")</f>
        <v/>
      </c>
      <c r="M50" s="14" t="str">
        <f>IF(G50="P",INDEX(BDD!$A$2:$B$52,MATCH('28'!$B50,BDD!$A$2:$A$52,0),2),"")</f>
        <v/>
      </c>
    </row>
    <row r="51" spans="1:15" ht="14.1" customHeight="1" thickBot="1" x14ac:dyDescent="0.3">
      <c r="A51" s="121"/>
      <c r="B51" s="34" t="str">
        <f>BDD!A47</f>
        <v>STAGIAIRE</v>
      </c>
      <c r="C51" s="28"/>
      <c r="D51" s="28"/>
      <c r="E51" s="28"/>
      <c r="F51" s="28"/>
      <c r="G51" s="28"/>
      <c r="I51" s="14" t="str">
        <f>IF(C51="P",INDEX(BDD!$A$2:$B$52,MATCH('28'!$B51,BDD!$A$2:$A$52,0),2),"")</f>
        <v/>
      </c>
      <c r="J51" s="14" t="str">
        <f>IF(D51="P",INDEX(BDD!$A$2:$B$52,MATCH('28'!$B51,BDD!$A$2:$A$52,0),2),"")</f>
        <v/>
      </c>
      <c r="K51" s="14" t="str">
        <f>IF(E51="P",INDEX(BDD!$A$2:$B$52,MATCH('28'!$B51,BDD!$A$2:$A$52,0),2),"")</f>
        <v/>
      </c>
      <c r="L51" s="14" t="str">
        <f>IF(F51="P",INDEX(BDD!$A$2:$B$52,MATCH('28'!$B51,BDD!$A$2:$A$52,0),2),"")</f>
        <v/>
      </c>
      <c r="M51" s="14" t="str">
        <f>IF(G51="P",INDEX(BDD!$A$2:$B$52,MATCH('28'!$B51,BDD!$A$2:$A$52,0),2),"")</f>
        <v/>
      </c>
      <c r="O51" s="14" t="s">
        <v>106</v>
      </c>
    </row>
    <row r="52" spans="1:15" ht="15.75" thickBot="1" x14ac:dyDescent="0.3">
      <c r="A52" s="13"/>
      <c r="B52" s="38"/>
      <c r="C52" s="122"/>
      <c r="D52" s="122"/>
      <c r="E52" s="122"/>
      <c r="F52" s="122"/>
      <c r="G52" s="122"/>
    </row>
    <row r="53" spans="1:15" x14ac:dyDescent="0.25">
      <c r="A53" s="13"/>
      <c r="B53" s="13"/>
      <c r="C53" s="118" t="s">
        <v>74</v>
      </c>
      <c r="D53" s="119"/>
      <c r="E53" s="119"/>
      <c r="F53" s="119"/>
      <c r="G53" s="120"/>
    </row>
    <row r="54" spans="1:15" ht="15.75" thickBot="1" x14ac:dyDescent="0.3">
      <c r="A54" s="13"/>
      <c r="B54" s="13"/>
      <c r="C54" s="114" t="str">
        <f ca="1">MID(CELL("nomfichier",$A$1),FIND("]",CELL("nomfichier",$A$1))+1,50)</f>
        <v>28</v>
      </c>
      <c r="D54" s="115"/>
      <c r="E54" s="115"/>
      <c r="F54" s="115"/>
      <c r="G54" s="116"/>
    </row>
    <row r="55" spans="1:15" x14ac:dyDescent="0.25">
      <c r="A55" s="117" t="s">
        <v>95</v>
      </c>
      <c r="B55" s="13"/>
      <c r="C55" s="39">
        <f ca="1">C56</f>
        <v>42562</v>
      </c>
      <c r="D55" s="39">
        <f ca="1">D56</f>
        <v>42563</v>
      </c>
      <c r="E55" s="39">
        <f ca="1">E56</f>
        <v>42564</v>
      </c>
      <c r="F55" s="39">
        <f t="shared" ref="F55:G55" ca="1" si="1">F56</f>
        <v>42565</v>
      </c>
      <c r="G55" s="20">
        <f t="shared" ca="1" si="1"/>
        <v>42566</v>
      </c>
    </row>
    <row r="56" spans="1:15" ht="15.75" thickBot="1" x14ac:dyDescent="0.3">
      <c r="A56" s="117"/>
      <c r="B56" s="13"/>
      <c r="C56" s="40">
        <f ca="1">7*C54+DATE(B2,1,3)-WEEKDAY(DATE(B2,1,3))-5</f>
        <v>42562</v>
      </c>
      <c r="D56" s="40">
        <f ca="1">C56+1</f>
        <v>42563</v>
      </c>
      <c r="E56" s="40">
        <f ca="1">D56+1</f>
        <v>42564</v>
      </c>
      <c r="F56" s="40">
        <f ca="1">E56+1</f>
        <v>42565</v>
      </c>
      <c r="G56" s="41">
        <f ca="1">F56+1</f>
        <v>42566</v>
      </c>
    </row>
    <row r="57" spans="1:15" ht="24.95" customHeight="1" x14ac:dyDescent="0.25">
      <c r="A57" s="99">
        <f t="shared" ref="A57:A63" si="2">SUM(C57:G57)</f>
        <v>85</v>
      </c>
      <c r="B57" s="43" t="s">
        <v>6</v>
      </c>
      <c r="C57" s="29">
        <f t="shared" ref="C57" si="3">IF(COUNTIF(I$6:I$51,$B57)&gt;0,COUNTIF(I$6:I$51,$B57),"")</f>
        <v>27</v>
      </c>
      <c r="D57" s="29">
        <f t="shared" ref="C57:G64" si="4">IF(COUNTIF(J$6:J$51,$B57)&gt;0,COUNTIF(J$6:J$51,$B57),"")</f>
        <v>29</v>
      </c>
      <c r="E57" s="29">
        <f t="shared" ref="E57" si="5">IF(COUNTIF(K$6:K$51,$B57)&gt;0,COUNTIF(K$6:K$51,$B57),"")</f>
        <v>29</v>
      </c>
      <c r="F57" s="29" t="str">
        <f t="shared" ref="F57" si="6">IF(COUNTIF(L$6:L$51,$B57)&gt;0,COUNTIF(L$6:L$51,$B57),"")</f>
        <v/>
      </c>
      <c r="G57" s="29" t="str">
        <f t="shared" ref="G57" si="7">IF(COUNTIF(M$6:M$51,$B57)&gt;0,COUNTIF(M$6:M$51,$B57),"")</f>
        <v/>
      </c>
    </row>
    <row r="58" spans="1:15" ht="24.95" customHeight="1" x14ac:dyDescent="0.25">
      <c r="A58" s="99">
        <f t="shared" si="2"/>
        <v>3</v>
      </c>
      <c r="B58" s="44" t="s">
        <v>22</v>
      </c>
      <c r="C58" s="32">
        <f t="shared" si="4"/>
        <v>1</v>
      </c>
      <c r="D58" s="32">
        <f t="shared" si="4"/>
        <v>1</v>
      </c>
      <c r="E58" s="32">
        <f t="shared" si="4"/>
        <v>1</v>
      </c>
      <c r="F58" s="32" t="str">
        <f t="shared" si="4"/>
        <v/>
      </c>
      <c r="G58" s="33" t="str">
        <f t="shared" si="4"/>
        <v/>
      </c>
      <c r="I58" s="14">
        <f t="shared" ref="I58:I64" si="8">COUNTIF($I$6:$I$51,$B58)</f>
        <v>1</v>
      </c>
    </row>
    <row r="59" spans="1:15" ht="24.95" customHeight="1" x14ac:dyDescent="0.25">
      <c r="A59" s="99">
        <f t="shared" si="2"/>
        <v>3</v>
      </c>
      <c r="B59" s="44" t="s">
        <v>18</v>
      </c>
      <c r="C59" s="32">
        <f t="shared" si="4"/>
        <v>1</v>
      </c>
      <c r="D59" s="32">
        <f t="shared" si="4"/>
        <v>1</v>
      </c>
      <c r="E59" s="32">
        <f t="shared" si="4"/>
        <v>1</v>
      </c>
      <c r="F59" s="32" t="str">
        <f t="shared" si="4"/>
        <v/>
      </c>
      <c r="G59" s="33" t="str">
        <f t="shared" si="4"/>
        <v/>
      </c>
      <c r="I59" s="14">
        <f t="shared" si="8"/>
        <v>1</v>
      </c>
    </row>
    <row r="60" spans="1:15" ht="24.95" customHeight="1" x14ac:dyDescent="0.25">
      <c r="A60" s="99">
        <f t="shared" si="2"/>
        <v>6</v>
      </c>
      <c r="B60" s="44" t="s">
        <v>50</v>
      </c>
      <c r="C60" s="32">
        <f t="shared" si="4"/>
        <v>2</v>
      </c>
      <c r="D60" s="32">
        <f t="shared" si="4"/>
        <v>2</v>
      </c>
      <c r="E60" s="32">
        <f t="shared" si="4"/>
        <v>2</v>
      </c>
      <c r="F60" s="32" t="str">
        <f t="shared" si="4"/>
        <v/>
      </c>
      <c r="G60" s="33" t="str">
        <f t="shared" si="4"/>
        <v/>
      </c>
      <c r="I60" s="14">
        <f t="shared" si="8"/>
        <v>2</v>
      </c>
    </row>
    <row r="61" spans="1:15" ht="24.95" customHeight="1" x14ac:dyDescent="0.25">
      <c r="A61" s="99">
        <f t="shared" si="2"/>
        <v>9</v>
      </c>
      <c r="B61" s="44" t="s">
        <v>20</v>
      </c>
      <c r="C61" s="32">
        <f t="shared" si="4"/>
        <v>3</v>
      </c>
      <c r="D61" s="32">
        <f t="shared" si="4"/>
        <v>3</v>
      </c>
      <c r="E61" s="32">
        <f t="shared" si="4"/>
        <v>3</v>
      </c>
      <c r="F61" s="32" t="str">
        <f t="shared" si="4"/>
        <v/>
      </c>
      <c r="G61" s="33" t="str">
        <f t="shared" si="4"/>
        <v/>
      </c>
      <c r="I61" s="14">
        <f t="shared" si="8"/>
        <v>3</v>
      </c>
    </row>
    <row r="62" spans="1:15" ht="24.95" customHeight="1" x14ac:dyDescent="0.25">
      <c r="A62" s="99">
        <f t="shared" si="2"/>
        <v>3</v>
      </c>
      <c r="B62" s="44" t="s">
        <v>25</v>
      </c>
      <c r="C62" s="32">
        <f t="shared" si="4"/>
        <v>1</v>
      </c>
      <c r="D62" s="32">
        <f t="shared" si="4"/>
        <v>1</v>
      </c>
      <c r="E62" s="32">
        <f t="shared" si="4"/>
        <v>1</v>
      </c>
      <c r="F62" s="32" t="str">
        <f t="shared" si="4"/>
        <v/>
      </c>
      <c r="G62" s="33" t="str">
        <f t="shared" si="4"/>
        <v/>
      </c>
      <c r="I62" s="14">
        <f t="shared" si="8"/>
        <v>1</v>
      </c>
    </row>
    <row r="63" spans="1:15" ht="24.95" customHeight="1" x14ac:dyDescent="0.25">
      <c r="A63" s="99">
        <f t="shared" si="2"/>
        <v>6</v>
      </c>
      <c r="B63" s="44" t="s">
        <v>7</v>
      </c>
      <c r="C63" s="32">
        <f t="shared" si="4"/>
        <v>2</v>
      </c>
      <c r="D63" s="32">
        <f t="shared" si="4"/>
        <v>2</v>
      </c>
      <c r="E63" s="32">
        <f t="shared" si="4"/>
        <v>2</v>
      </c>
      <c r="F63" s="32" t="str">
        <f t="shared" si="4"/>
        <v/>
      </c>
      <c r="G63" s="33" t="str">
        <f t="shared" si="4"/>
        <v/>
      </c>
      <c r="I63" s="14">
        <f t="shared" si="8"/>
        <v>2</v>
      </c>
    </row>
    <row r="64" spans="1:15" ht="24.95" customHeight="1" thickBot="1" x14ac:dyDescent="0.3">
      <c r="A64" s="99">
        <f>SUM(C64:G64)</f>
        <v>0</v>
      </c>
      <c r="B64" s="45"/>
      <c r="C64" s="36" t="str">
        <f t="shared" si="4"/>
        <v/>
      </c>
      <c r="D64" s="36" t="str">
        <f t="shared" si="4"/>
        <v/>
      </c>
      <c r="E64" s="36" t="str">
        <f t="shared" si="4"/>
        <v/>
      </c>
      <c r="F64" s="36" t="str">
        <f t="shared" si="4"/>
        <v/>
      </c>
      <c r="G64" s="37" t="str">
        <f t="shared" si="4"/>
        <v/>
      </c>
      <c r="I64" s="14">
        <f t="shared" si="8"/>
        <v>0</v>
      </c>
    </row>
    <row r="65" spans="1:7" ht="9.9499999999999993" customHeight="1" thickBot="1" x14ac:dyDescent="0.3">
      <c r="A65" s="46"/>
    </row>
    <row r="66" spans="1:7" ht="15.95" customHeight="1" x14ac:dyDescent="0.25">
      <c r="A66" s="99">
        <f>SUM(C66:G66)</f>
        <v>0</v>
      </c>
      <c r="B66" s="47" t="s">
        <v>75</v>
      </c>
      <c r="C66" s="29"/>
      <c r="D66" s="29"/>
      <c r="E66" s="29"/>
      <c r="F66" s="29"/>
      <c r="G66" s="30"/>
    </row>
    <row r="67" spans="1:7" ht="15.95" customHeight="1" thickBot="1" x14ac:dyDescent="0.3">
      <c r="A67" s="99">
        <f>SUM(C67:G67)</f>
        <v>0</v>
      </c>
      <c r="B67" s="48" t="s">
        <v>78</v>
      </c>
      <c r="C67" s="36"/>
      <c r="D67" s="36"/>
      <c r="E67" s="36"/>
      <c r="F67" s="36"/>
      <c r="G67" s="37"/>
    </row>
    <row r="68" spans="1:7" s="51" customFormat="1" ht="9.9499999999999993" customHeight="1" thickBot="1" x14ac:dyDescent="0.3">
      <c r="A68" s="38"/>
      <c r="B68" s="49"/>
      <c r="C68" s="50"/>
      <c r="D68" s="50"/>
      <c r="E68" s="50"/>
      <c r="F68" s="50"/>
      <c r="G68" s="50"/>
    </row>
    <row r="69" spans="1:7" s="51" customFormat="1" ht="15.95" customHeight="1" x14ac:dyDescent="0.25">
      <c r="A69" s="52">
        <f>SUM(C69:G69)</f>
        <v>3</v>
      </c>
      <c r="B69" s="47" t="s">
        <v>76</v>
      </c>
      <c r="C69" s="29">
        <v>1</v>
      </c>
      <c r="D69" s="29">
        <v>1</v>
      </c>
      <c r="E69" s="29">
        <v>1</v>
      </c>
      <c r="F69" s="29">
        <v>0</v>
      </c>
      <c r="G69" s="30">
        <v>0</v>
      </c>
    </row>
    <row r="70" spans="1:7" ht="15.95" customHeight="1" x14ac:dyDescent="0.25">
      <c r="A70" s="52">
        <f t="shared" ref="A70:A75" si="9">SUM(C70:G70)</f>
        <v>0</v>
      </c>
      <c r="B70" s="53" t="s">
        <v>88</v>
      </c>
      <c r="C70" s="32"/>
      <c r="D70" s="32">
        <v>0</v>
      </c>
      <c r="E70" s="32"/>
      <c r="F70" s="32"/>
      <c r="G70" s="33"/>
    </row>
    <row r="71" spans="1:7" ht="15.95" customHeight="1" x14ac:dyDescent="0.25">
      <c r="A71" s="52">
        <f t="shared" si="9"/>
        <v>0</v>
      </c>
      <c r="B71" s="53" t="s">
        <v>97</v>
      </c>
      <c r="C71" s="32"/>
      <c r="D71" s="32"/>
      <c r="E71" s="32">
        <v>0</v>
      </c>
      <c r="F71" s="32"/>
      <c r="G71" s="33"/>
    </row>
    <row r="72" spans="1:7" ht="15.95" customHeight="1" x14ac:dyDescent="0.25">
      <c r="A72" s="52">
        <f t="shared" si="9"/>
        <v>1</v>
      </c>
      <c r="B72" s="53" t="s">
        <v>92</v>
      </c>
      <c r="C72" s="32"/>
      <c r="D72" s="32">
        <v>1</v>
      </c>
      <c r="E72" s="32">
        <v>0</v>
      </c>
      <c r="F72" s="32"/>
      <c r="G72" s="33"/>
    </row>
    <row r="73" spans="1:7" ht="15.95" customHeight="1" x14ac:dyDescent="0.25">
      <c r="A73" s="52">
        <f t="shared" si="9"/>
        <v>0</v>
      </c>
      <c r="B73" s="53" t="s">
        <v>96</v>
      </c>
      <c r="C73" s="32"/>
      <c r="D73" s="32">
        <v>0</v>
      </c>
      <c r="E73" s="32"/>
      <c r="F73" s="32"/>
      <c r="G73" s="33"/>
    </row>
    <row r="74" spans="1:7" ht="15.95" customHeight="1" x14ac:dyDescent="0.25">
      <c r="A74" s="52">
        <f t="shared" si="9"/>
        <v>0</v>
      </c>
      <c r="B74" s="53" t="s">
        <v>107</v>
      </c>
      <c r="C74" s="32"/>
      <c r="D74" s="32"/>
      <c r="E74" s="32"/>
      <c r="F74" s="32"/>
      <c r="G74" s="33"/>
    </row>
    <row r="75" spans="1:7" ht="15.95" customHeight="1" thickBot="1" x14ac:dyDescent="0.3">
      <c r="A75" s="52">
        <f t="shared" si="9"/>
        <v>0</v>
      </c>
      <c r="B75" s="48" t="s">
        <v>83</v>
      </c>
      <c r="C75" s="36">
        <v>0</v>
      </c>
      <c r="D75" s="36">
        <v>0</v>
      </c>
      <c r="E75" s="36"/>
      <c r="F75" s="36"/>
      <c r="G75" s="37"/>
    </row>
    <row r="76" spans="1:7" ht="9.9499999999999993" customHeight="1" thickBot="1" x14ac:dyDescent="0.3">
      <c r="A76" s="13"/>
      <c r="B76" s="49"/>
      <c r="C76" s="50"/>
      <c r="D76" s="50"/>
      <c r="E76" s="50"/>
      <c r="F76" s="50"/>
      <c r="G76" s="50"/>
    </row>
    <row r="77" spans="1:7" ht="15.95" customHeight="1" x14ac:dyDescent="0.25">
      <c r="A77" s="99">
        <f t="shared" ref="A77:A80" si="10">SUM(C77:G77)</f>
        <v>0</v>
      </c>
      <c r="B77" s="47" t="s">
        <v>61</v>
      </c>
      <c r="C77" s="29"/>
      <c r="D77" s="29"/>
      <c r="E77" s="29"/>
      <c r="F77" s="29">
        <v>0</v>
      </c>
      <c r="G77" s="30">
        <v>0</v>
      </c>
    </row>
    <row r="78" spans="1:7" ht="15.95" customHeight="1" x14ac:dyDescent="0.25">
      <c r="A78" s="99">
        <f t="shared" si="10"/>
        <v>3</v>
      </c>
      <c r="B78" s="53" t="s">
        <v>79</v>
      </c>
      <c r="C78" s="32">
        <v>1</v>
      </c>
      <c r="D78" s="32">
        <v>1</v>
      </c>
      <c r="E78" s="32">
        <v>1</v>
      </c>
      <c r="F78" s="32">
        <v>0</v>
      </c>
      <c r="G78" s="33">
        <v>0</v>
      </c>
    </row>
    <row r="79" spans="1:7" ht="15.95" customHeight="1" x14ac:dyDescent="0.25">
      <c r="A79" s="99">
        <f t="shared" si="10"/>
        <v>2</v>
      </c>
      <c r="B79" s="53" t="s">
        <v>80</v>
      </c>
      <c r="C79" s="32">
        <v>1</v>
      </c>
      <c r="D79" s="32">
        <v>0</v>
      </c>
      <c r="E79" s="32">
        <v>1</v>
      </c>
      <c r="F79" s="32">
        <v>0</v>
      </c>
      <c r="G79" s="33">
        <v>0</v>
      </c>
    </row>
    <row r="80" spans="1:7" ht="15.95" customHeight="1" x14ac:dyDescent="0.25">
      <c r="A80" s="99">
        <f t="shared" si="10"/>
        <v>0</v>
      </c>
      <c r="B80" s="53" t="s">
        <v>81</v>
      </c>
      <c r="C80" s="32"/>
      <c r="D80" s="32"/>
      <c r="E80" s="32"/>
      <c r="F80" s="32"/>
      <c r="G80" s="33"/>
    </row>
    <row r="81" spans="1:16" ht="15.95" customHeight="1" thickBot="1" x14ac:dyDescent="0.3">
      <c r="A81" s="99">
        <f>SUM(C81:G81)</f>
        <v>5</v>
      </c>
      <c r="B81" s="54" t="s">
        <v>82</v>
      </c>
      <c r="C81" s="36">
        <f>SUM(C77:C80)</f>
        <v>2</v>
      </c>
      <c r="D81" s="36">
        <f t="shared" ref="D81:G81" si="11">SUM(D77:D80)</f>
        <v>1</v>
      </c>
      <c r="E81" s="36">
        <f t="shared" si="11"/>
        <v>2</v>
      </c>
      <c r="F81" s="36">
        <f t="shared" si="11"/>
        <v>0</v>
      </c>
      <c r="G81" s="37">
        <f t="shared" si="11"/>
        <v>0</v>
      </c>
    </row>
    <row r="82" spans="1:16" s="51" customFormat="1" ht="9.9499999999999993" customHeight="1" thickBot="1" x14ac:dyDescent="0.3">
      <c r="A82" s="55"/>
      <c r="B82" s="56"/>
      <c r="C82" s="50"/>
      <c r="D82" s="50"/>
      <c r="E82" s="50"/>
      <c r="F82" s="50"/>
      <c r="G82" s="50"/>
    </row>
    <row r="83" spans="1:16" ht="15.95" customHeight="1" thickBot="1" x14ac:dyDescent="0.3">
      <c r="A83" s="99">
        <f t="shared" ref="A83" si="12">SUM(C83:G83)</f>
        <v>0</v>
      </c>
      <c r="B83" s="57" t="s">
        <v>77</v>
      </c>
      <c r="C83" s="58">
        <f>COUNTIF(C6:C51,"E")</f>
        <v>0</v>
      </c>
      <c r="D83" s="58">
        <f>COUNTIF(D6:D51,"E")</f>
        <v>0</v>
      </c>
      <c r="E83" s="58">
        <f>COUNTIF(E6:E51,"E")</f>
        <v>0</v>
      </c>
      <c r="F83" s="58">
        <f>COUNTIF(F6:F51,"E")</f>
        <v>0</v>
      </c>
      <c r="G83" s="59">
        <f>COUNTIF(G6:G51,"E")</f>
        <v>0</v>
      </c>
      <c r="P83" s="14" t="s">
        <v>104</v>
      </c>
    </row>
    <row r="84" spans="1:16" ht="9.9499999999999993" customHeight="1" thickBot="1" x14ac:dyDescent="0.3">
      <c r="A84" s="46"/>
    </row>
    <row r="85" spans="1:16" ht="24.95" customHeight="1" thickBot="1" x14ac:dyDescent="0.3">
      <c r="A85" s="99">
        <f>SUM(C85:G85)</f>
        <v>124</v>
      </c>
      <c r="B85" s="76" t="s">
        <v>100</v>
      </c>
      <c r="C85" s="72">
        <f>SUM(C57:C80)</f>
        <v>40</v>
      </c>
      <c r="D85" s="72">
        <f t="shared" ref="D85:G85" si="13">SUM(D57:D80)</f>
        <v>42</v>
      </c>
      <c r="E85" s="72">
        <f t="shared" si="13"/>
        <v>42</v>
      </c>
      <c r="F85" s="72">
        <f t="shared" si="13"/>
        <v>0</v>
      </c>
      <c r="G85" s="90">
        <f t="shared" si="13"/>
        <v>0</v>
      </c>
    </row>
    <row r="86" spans="1:16" ht="20.100000000000001" customHeight="1" thickBot="1" x14ac:dyDescent="0.3">
      <c r="A86" s="66">
        <f t="shared" ref="A86:A87" si="14">SUM(C86:G86)</f>
        <v>183</v>
      </c>
      <c r="B86" s="60" t="s">
        <v>91</v>
      </c>
      <c r="C86" s="68">
        <v>40</v>
      </c>
      <c r="D86" s="69">
        <v>42</v>
      </c>
      <c r="E86" s="69">
        <v>42</v>
      </c>
      <c r="F86" s="69">
        <v>39</v>
      </c>
      <c r="G86" s="91">
        <v>20</v>
      </c>
    </row>
    <row r="87" spans="1:16" ht="20.100000000000001" customHeight="1" thickBot="1" x14ac:dyDescent="0.3">
      <c r="A87" s="99">
        <f t="shared" si="14"/>
        <v>193</v>
      </c>
      <c r="B87" s="61" t="s">
        <v>90</v>
      </c>
      <c r="C87" s="92">
        <v>41</v>
      </c>
      <c r="D87" s="93">
        <v>43</v>
      </c>
      <c r="E87" s="93">
        <v>45</v>
      </c>
      <c r="F87" s="93">
        <v>41</v>
      </c>
      <c r="G87" s="94">
        <v>23</v>
      </c>
    </row>
    <row r="88" spans="1:16" ht="9.9499999999999993" customHeight="1" thickBot="1" x14ac:dyDescent="0.3">
      <c r="A88" s="46"/>
    </row>
    <row r="89" spans="1:16" ht="20.100000000000001" customHeight="1" thickBot="1" x14ac:dyDescent="0.3">
      <c r="A89" s="46"/>
      <c r="C89" s="109" t="s">
        <v>94</v>
      </c>
      <c r="D89" s="110"/>
      <c r="E89" s="111">
        <f ca="1">WEEKNUM(C56,21)+1</f>
        <v>29</v>
      </c>
      <c r="F89" s="112"/>
      <c r="G89" s="113"/>
    </row>
    <row r="90" spans="1:16" ht="20.100000000000001" customHeight="1" thickBot="1" x14ac:dyDescent="0.3">
      <c r="A90" s="99">
        <f>SUM(C90:G90)</f>
        <v>210</v>
      </c>
      <c r="B90" s="62" t="s">
        <v>101</v>
      </c>
      <c r="C90" s="63">
        <v>45</v>
      </c>
      <c r="D90" s="64">
        <v>45</v>
      </c>
      <c r="E90" s="65">
        <v>46</v>
      </c>
      <c r="F90" s="65">
        <v>46</v>
      </c>
      <c r="G90" s="89">
        <v>28</v>
      </c>
    </row>
    <row r="91" spans="1:16" ht="9.9499999999999993" customHeight="1" thickBot="1" x14ac:dyDescent="0.3">
      <c r="A91" s="46"/>
    </row>
    <row r="92" spans="1:16" ht="15.75" thickBot="1" x14ac:dyDescent="0.3">
      <c r="A92" s="46"/>
      <c r="C92" s="109" t="s">
        <v>94</v>
      </c>
      <c r="D92" s="110"/>
      <c r="E92" s="111">
        <f ca="1">WEEKNUM(C56,21)+2</f>
        <v>30</v>
      </c>
      <c r="F92" s="112"/>
      <c r="G92" s="113"/>
    </row>
    <row r="93" spans="1:16" ht="15.75" thickBot="1" x14ac:dyDescent="0.3">
      <c r="A93" s="99">
        <f>SUM(C93:G93)</f>
        <v>0</v>
      </c>
      <c r="B93" s="62" t="s">
        <v>102</v>
      </c>
      <c r="C93" s="63"/>
      <c r="D93" s="64"/>
      <c r="E93" s="65"/>
      <c r="F93" s="65"/>
      <c r="G93" s="89"/>
    </row>
    <row r="95" spans="1:16" x14ac:dyDescent="0.25">
      <c r="A95" s="123"/>
      <c r="B95" s="123"/>
      <c r="C95" s="123"/>
      <c r="D95" s="123"/>
      <c r="E95" s="123"/>
      <c r="F95" s="123"/>
      <c r="G95" s="123"/>
    </row>
  </sheetData>
  <mergeCells count="12">
    <mergeCell ref="A95:G95"/>
    <mergeCell ref="C2:G2"/>
    <mergeCell ref="C3:G3"/>
    <mergeCell ref="A6:A51"/>
    <mergeCell ref="C52:G52"/>
    <mergeCell ref="C53:G53"/>
    <mergeCell ref="C54:G54"/>
    <mergeCell ref="A55:A56"/>
    <mergeCell ref="C89:D89"/>
    <mergeCell ref="E89:G89"/>
    <mergeCell ref="C92:D92"/>
    <mergeCell ref="E92:G92"/>
  </mergeCells>
  <conditionalFormatting sqref="C55:G56 A3 B4:XFD5">
    <cfRule type="expression" dxfId="11" priority="6">
      <formula>(A3&lt;&gt;"")*(WEEKDAY(A3,2)&gt;5)</formula>
    </cfRule>
  </conditionalFormatting>
  <conditionalFormatting sqref="C6:G51">
    <cfRule type="cellIs" dxfId="10" priority="1" operator="equal">
      <formula>"E"</formula>
    </cfRule>
    <cfRule type="cellIs" dxfId="9" priority="2" operator="equal">
      <formula>"A"</formula>
    </cfRule>
    <cfRule type="expression" dxfId="8" priority="5">
      <formula>C6=""</formula>
    </cfRule>
  </conditionalFormatting>
  <conditionalFormatting sqref="C57:G64">
    <cfRule type="expression" dxfId="7" priority="4">
      <formula>C57=""</formula>
    </cfRule>
  </conditionalFormatting>
  <conditionalFormatting sqref="C4:G5 C55:G56">
    <cfRule type="expression" dxfId="6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"/>
  <sheetViews>
    <sheetView zoomScaleNormal="100" workbookViewId="0">
      <selection activeCell="G49" sqref="G49"/>
    </sheetView>
  </sheetViews>
  <sheetFormatPr baseColWidth="10" defaultRowHeight="15" x14ac:dyDescent="0.25"/>
  <cols>
    <col min="1" max="1" width="11.42578125" style="14"/>
    <col min="2" max="2" width="25.7109375" style="14" customWidth="1"/>
    <col min="3" max="7" width="8.7109375" style="14" customWidth="1"/>
    <col min="8" max="8" width="10.7109375" style="14" customWidth="1"/>
    <col min="9" max="10" width="10.7109375" style="14" hidden="1" customWidth="1"/>
    <col min="11" max="13" width="11.42578125" style="14" hidden="1" customWidth="1"/>
    <col min="14" max="16384" width="11.42578125" style="14"/>
  </cols>
  <sheetData>
    <row r="1" spans="1:13" ht="15.75" thickBot="1" x14ac:dyDescent="0.3">
      <c r="A1" s="12" t="s">
        <v>8</v>
      </c>
      <c r="B1" s="13"/>
      <c r="C1" s="13"/>
      <c r="D1" s="13"/>
      <c r="E1" s="13"/>
      <c r="F1" s="13"/>
      <c r="G1" s="13"/>
    </row>
    <row r="2" spans="1:13" ht="16.5" customHeight="1" x14ac:dyDescent="0.25">
      <c r="A2" s="15" t="s">
        <v>9</v>
      </c>
      <c r="B2" s="16">
        <v>2016</v>
      </c>
      <c r="C2" s="118" t="s">
        <v>0</v>
      </c>
      <c r="D2" s="119"/>
      <c r="E2" s="119"/>
      <c r="F2" s="119"/>
      <c r="G2" s="120"/>
    </row>
    <row r="3" spans="1:13" ht="15.75" thickBot="1" x14ac:dyDescent="0.3">
      <c r="A3" s="17" t="s">
        <v>93</v>
      </c>
      <c r="B3" s="77">
        <f ca="1">TODAY()</f>
        <v>42564</v>
      </c>
      <c r="C3" s="114" t="str">
        <f ca="1">MID(CELL("nomfichier",$A$1),FIND("]",CELL("nomfichier",$A$1))+1,50)</f>
        <v>29</v>
      </c>
      <c r="D3" s="115"/>
      <c r="E3" s="115"/>
      <c r="F3" s="115"/>
      <c r="G3" s="116"/>
    </row>
    <row r="4" spans="1:13" s="21" customFormat="1" ht="15.75" thickBot="1" x14ac:dyDescent="0.3">
      <c r="A4" s="18"/>
      <c r="B4" s="18"/>
      <c r="C4" s="19">
        <f ca="1">C5</f>
        <v>42569</v>
      </c>
      <c r="D4" s="19">
        <f ca="1">D5</f>
        <v>42570</v>
      </c>
      <c r="E4" s="19">
        <f ca="1">E5</f>
        <v>42571</v>
      </c>
      <c r="F4" s="19">
        <f t="shared" ref="F4:G4" ca="1" si="0">F5</f>
        <v>42572</v>
      </c>
      <c r="G4" s="20">
        <f t="shared" ca="1" si="0"/>
        <v>42573</v>
      </c>
    </row>
    <row r="5" spans="1:13" ht="15.75" thickBot="1" x14ac:dyDescent="0.3">
      <c r="A5" s="22"/>
      <c r="B5" s="23" t="s">
        <v>5</v>
      </c>
      <c r="C5" s="24">
        <f ca="1">7*C3+DATE(B2,1,3)-WEEKDAY(DATE(B2,1,3))-5</f>
        <v>42569</v>
      </c>
      <c r="D5" s="25">
        <f ca="1">C5+1</f>
        <v>42570</v>
      </c>
      <c r="E5" s="25">
        <f ca="1">D5+1</f>
        <v>42571</v>
      </c>
      <c r="F5" s="25">
        <f ca="1">E5+1</f>
        <v>42572</v>
      </c>
      <c r="G5" s="26">
        <f ca="1">F5+1</f>
        <v>42573</v>
      </c>
    </row>
    <row r="6" spans="1:13" ht="14.1" customHeight="1" thickBot="1" x14ac:dyDescent="0.3">
      <c r="A6" s="121"/>
      <c r="B6" s="83" t="str">
        <f>BDD!A2</f>
        <v>AIT SAID A</v>
      </c>
      <c r="C6" s="28" t="s">
        <v>89</v>
      </c>
      <c r="D6" s="28" t="s">
        <v>89</v>
      </c>
      <c r="E6" s="28" t="s">
        <v>89</v>
      </c>
      <c r="F6" s="28" t="s">
        <v>89</v>
      </c>
      <c r="G6" s="28" t="s">
        <v>105</v>
      </c>
      <c r="I6" s="14" t="str">
        <f>IF(C6="P",INDEX(BDD!$A$2:$B$52,MATCH('29'!$B6,BDD!$A$2:$A$52,0),2),"")</f>
        <v>SANS PORC</v>
      </c>
      <c r="J6" s="14" t="str">
        <f>IF(D6="P",INDEX(BDD!$A$2:$B$52,MATCH('29'!$B6,BDD!$A$2:$A$52,0),2),"")</f>
        <v>SANS PORC</v>
      </c>
      <c r="K6" s="14" t="str">
        <f>IF(E6="P",INDEX(BDD!$A$2:$B$52,MATCH('29'!$B6,BDD!$A$2:$A$52,0),2),"")</f>
        <v>SANS PORC</v>
      </c>
      <c r="L6" s="14" t="str">
        <f>IF(F6="P",INDEX(BDD!$A$2:$B$52,MATCH('29'!$B6,BDD!$A$2:$A$52,0),2),"")</f>
        <v>SANS PORC</v>
      </c>
      <c r="M6" s="14" t="str">
        <f>IF(G6="P",INDEX(BDD!$A$2:$B$52,MATCH('29'!$B6,BDD!$A$2:$A$52,0),2),"")</f>
        <v/>
      </c>
    </row>
    <row r="7" spans="1:13" ht="14.1" customHeight="1" thickBot="1" x14ac:dyDescent="0.3">
      <c r="A7" s="121"/>
      <c r="B7" s="84" t="str">
        <f>BDD!A3</f>
        <v>ALVES F</v>
      </c>
      <c r="C7" s="28" t="s">
        <v>89</v>
      </c>
      <c r="D7" s="28" t="s">
        <v>89</v>
      </c>
      <c r="E7" s="28" t="s">
        <v>89</v>
      </c>
      <c r="F7" s="28" t="s">
        <v>89</v>
      </c>
      <c r="G7" s="28" t="s">
        <v>89</v>
      </c>
      <c r="I7" s="14" t="str">
        <f>IF(C7="P",INDEX(BDD!$A$2:$B$52,MATCH('29'!$B7,BDD!$A$2:$A$52,0),2),"")</f>
        <v>NORMAL</v>
      </c>
      <c r="J7" s="14" t="str">
        <f>IF(D7="P",INDEX(BDD!$A$2:$B$52,MATCH('29'!$B7,BDD!$A$2:$A$52,0),2),"")</f>
        <v>NORMAL</v>
      </c>
      <c r="K7" s="14" t="str">
        <f>IF(E7="P",INDEX(BDD!$A$2:$B$52,MATCH('29'!$B7,BDD!$A$2:$A$52,0),2),"")</f>
        <v>NORMAL</v>
      </c>
      <c r="L7" s="14" t="str">
        <f>IF(F7="P",INDEX(BDD!$A$2:$B$52,MATCH('29'!$B7,BDD!$A$2:$A$52,0),2),"")</f>
        <v>NORMAL</v>
      </c>
      <c r="M7" s="14" t="str">
        <f>IF(G7="P",INDEX(BDD!$A$2:$B$52,MATCH('29'!$B7,BDD!$A$2:$A$52,0),2),"")</f>
        <v>NORMAL</v>
      </c>
    </row>
    <row r="8" spans="1:13" ht="14.1" customHeight="1" thickBot="1" x14ac:dyDescent="0.3">
      <c r="A8" s="121"/>
      <c r="B8" s="83" t="str">
        <f>BDD!A4</f>
        <v>AUBASPEYRAS Y</v>
      </c>
      <c r="C8" s="28" t="s">
        <v>89</v>
      </c>
      <c r="D8" s="28" t="s">
        <v>89</v>
      </c>
      <c r="E8" s="28" t="s">
        <v>89</v>
      </c>
      <c r="F8" s="28" t="s">
        <v>89</v>
      </c>
      <c r="G8" s="28" t="s">
        <v>105</v>
      </c>
      <c r="I8" s="14" t="str">
        <f>IF(C8="P",INDEX(BDD!$A$2:$B$52,MATCH('29'!$B8,BDD!$A$2:$A$52,0),2),"")</f>
        <v>NORMAL</v>
      </c>
      <c r="J8" s="14" t="str">
        <f>IF(D8="P",INDEX(BDD!$A$2:$B$52,MATCH('29'!$B8,BDD!$A$2:$A$52,0),2),"")</f>
        <v>NORMAL</v>
      </c>
      <c r="K8" s="14" t="str">
        <f>IF(E8="P",INDEX(BDD!$A$2:$B$52,MATCH('29'!$B8,BDD!$A$2:$A$52,0),2),"")</f>
        <v>NORMAL</v>
      </c>
      <c r="L8" s="14" t="str">
        <f>IF(F8="P",INDEX(BDD!$A$2:$B$52,MATCH('29'!$B8,BDD!$A$2:$A$52,0),2),"")</f>
        <v>NORMAL</v>
      </c>
      <c r="M8" s="14" t="str">
        <f>IF(G8="P",INDEX(BDD!$A$2:$B$52,MATCH('29'!$B8,BDD!$A$2:$A$52,0),2),"")</f>
        <v/>
      </c>
    </row>
    <row r="9" spans="1:13" ht="14.1" customHeight="1" thickBot="1" x14ac:dyDescent="0.3">
      <c r="A9" s="121"/>
      <c r="B9" s="84" t="str">
        <f>BDD!A5</f>
        <v>AUDY M</v>
      </c>
      <c r="C9" s="28" t="s">
        <v>89</v>
      </c>
      <c r="D9" s="28" t="s">
        <v>89</v>
      </c>
      <c r="E9" s="28" t="s">
        <v>89</v>
      </c>
      <c r="F9" s="28" t="s">
        <v>89</v>
      </c>
      <c r="G9" s="28" t="s">
        <v>89</v>
      </c>
      <c r="I9" s="14" t="str">
        <f>IF(C9="P",INDEX(BDD!$A$2:$B$52,MATCH('29'!$B9,BDD!$A$2:$A$52,0),2),"")</f>
        <v>NORMAL</v>
      </c>
      <c r="J9" s="14" t="str">
        <f>IF(D9="P",INDEX(BDD!$A$2:$B$52,MATCH('29'!$B9,BDD!$A$2:$A$52,0),2),"")</f>
        <v>NORMAL</v>
      </c>
      <c r="K9" s="14" t="str">
        <f>IF(E9="P",INDEX(BDD!$A$2:$B$52,MATCH('29'!$B9,BDD!$A$2:$A$52,0),2),"")</f>
        <v>NORMAL</v>
      </c>
      <c r="L9" s="14" t="str">
        <f>IF(F9="P",INDEX(BDD!$A$2:$B$52,MATCH('29'!$B9,BDD!$A$2:$A$52,0),2),"")</f>
        <v>NORMAL</v>
      </c>
      <c r="M9" s="14" t="str">
        <f>IF(G9="P",INDEX(BDD!$A$2:$B$52,MATCH('29'!$B9,BDD!$A$2:$A$52,0),2),"")</f>
        <v>NORMAL</v>
      </c>
    </row>
    <row r="10" spans="1:13" ht="14.1" customHeight="1" thickBot="1" x14ac:dyDescent="0.3">
      <c r="A10" s="121"/>
      <c r="B10" s="83" t="str">
        <f>BDD!A6</f>
        <v>BRAUD J</v>
      </c>
      <c r="C10" s="28" t="s">
        <v>89</v>
      </c>
      <c r="D10" s="28" t="s">
        <v>89</v>
      </c>
      <c r="E10" s="28" t="s">
        <v>89</v>
      </c>
      <c r="F10" s="28" t="s">
        <v>89</v>
      </c>
      <c r="G10" s="28" t="s">
        <v>105</v>
      </c>
      <c r="I10" s="14" t="str">
        <f>IF(C10="P",INDEX(BDD!$A$2:$B$52,MATCH('29'!$B10,BDD!$A$2:$A$52,0),2),"")</f>
        <v>NORMAL</v>
      </c>
      <c r="J10" s="14" t="str">
        <f>IF(D10="P",INDEX(BDD!$A$2:$B$52,MATCH('29'!$B10,BDD!$A$2:$A$52,0),2),"")</f>
        <v>NORMAL</v>
      </c>
      <c r="K10" s="14" t="str">
        <f>IF(E10="P",INDEX(BDD!$A$2:$B$52,MATCH('29'!$B10,BDD!$A$2:$A$52,0),2),"")</f>
        <v>NORMAL</v>
      </c>
      <c r="L10" s="14" t="str">
        <f>IF(F10="P",INDEX(BDD!$A$2:$B$52,MATCH('29'!$B10,BDD!$A$2:$A$52,0),2),"")</f>
        <v>NORMAL</v>
      </c>
      <c r="M10" s="14" t="str">
        <f>IF(G10="P",INDEX(BDD!$A$2:$B$52,MATCH('29'!$B10,BDD!$A$2:$A$52,0),2),"")</f>
        <v/>
      </c>
    </row>
    <row r="11" spans="1:13" ht="14.1" customHeight="1" thickBot="1" x14ac:dyDescent="0.3">
      <c r="A11" s="121"/>
      <c r="B11" s="84" t="str">
        <f>BDD!A7</f>
        <v>BAZETOUX V</v>
      </c>
      <c r="C11" s="28" t="s">
        <v>89</v>
      </c>
      <c r="D11" s="28" t="s">
        <v>89</v>
      </c>
      <c r="E11" s="28" t="s">
        <v>89</v>
      </c>
      <c r="F11" s="28" t="s">
        <v>89</v>
      </c>
      <c r="G11" s="28" t="s">
        <v>89</v>
      </c>
      <c r="I11" s="14" t="str">
        <f>IF(C11="P",INDEX(BDD!$A$2:$B$52,MATCH('29'!$B11,BDD!$A$2:$A$52,0),2),"")</f>
        <v>NORMAL</v>
      </c>
      <c r="J11" s="14" t="str">
        <f>IF(D11="P",INDEX(BDD!$A$2:$B$52,MATCH('29'!$B11,BDD!$A$2:$A$52,0),2),"")</f>
        <v>NORMAL</v>
      </c>
      <c r="K11" s="14" t="str">
        <f>IF(E11="P",INDEX(BDD!$A$2:$B$52,MATCH('29'!$B11,BDD!$A$2:$A$52,0),2),"")</f>
        <v>NORMAL</v>
      </c>
      <c r="L11" s="14" t="str">
        <f>IF(F11="P",INDEX(BDD!$A$2:$B$52,MATCH('29'!$B11,BDD!$A$2:$A$52,0),2),"")</f>
        <v>NORMAL</v>
      </c>
      <c r="M11" s="14" t="str">
        <f>IF(G11="P",INDEX(BDD!$A$2:$B$52,MATCH('29'!$B11,BDD!$A$2:$A$52,0),2),"")</f>
        <v>NORMAL</v>
      </c>
    </row>
    <row r="12" spans="1:13" ht="14.1" customHeight="1" thickBot="1" x14ac:dyDescent="0.3">
      <c r="A12" s="121"/>
      <c r="B12" s="83" t="str">
        <f>BDD!A8</f>
        <v>BOKALO E</v>
      </c>
      <c r="C12" s="28" t="s">
        <v>105</v>
      </c>
      <c r="D12" s="28" t="s">
        <v>105</v>
      </c>
      <c r="E12" s="28" t="s">
        <v>105</v>
      </c>
      <c r="F12" s="28" t="s">
        <v>105</v>
      </c>
      <c r="G12" s="28" t="s">
        <v>105</v>
      </c>
      <c r="I12" s="14" t="str">
        <f>IF(C12="P",INDEX(BDD!$A$2:$B$52,MATCH('29'!$B12,BDD!$A$2:$A$52,0),2),"")</f>
        <v/>
      </c>
      <c r="J12" s="14" t="str">
        <f>IF(D12="P",INDEX(BDD!$A$2:$B$52,MATCH('29'!$B12,BDD!$A$2:$A$52,0),2),"")</f>
        <v/>
      </c>
      <c r="K12" s="14" t="str">
        <f>IF(E12="P",INDEX(BDD!$A$2:$B$52,MATCH('29'!$B12,BDD!$A$2:$A$52,0),2),"")</f>
        <v/>
      </c>
      <c r="L12" s="14" t="str">
        <f>IF(F12="P",INDEX(BDD!$A$2:$B$52,MATCH('29'!$B12,BDD!$A$2:$A$52,0),2),"")</f>
        <v/>
      </c>
      <c r="M12" s="14" t="str">
        <f>IF(G12="P",INDEX(BDD!$A$2:$B$52,MATCH('29'!$B12,BDD!$A$2:$A$52,0),2),"")</f>
        <v/>
      </c>
    </row>
    <row r="13" spans="1:13" ht="14.1" customHeight="1" thickBot="1" x14ac:dyDescent="0.3">
      <c r="A13" s="121"/>
      <c r="B13" s="84" t="str">
        <f>BDD!A9</f>
        <v>BRIOUAL Z</v>
      </c>
      <c r="C13" s="28" t="s">
        <v>89</v>
      </c>
      <c r="D13" s="28" t="s">
        <v>89</v>
      </c>
      <c r="E13" s="28" t="s">
        <v>89</v>
      </c>
      <c r="F13" s="28" t="s">
        <v>89</v>
      </c>
      <c r="G13" s="28" t="s">
        <v>89</v>
      </c>
      <c r="I13" s="14" t="str">
        <f>IF(C13="P",INDEX(BDD!$A$2:$B$52,MATCH('29'!$B13,BDD!$A$2:$A$52,0),2),"")</f>
        <v>HYPOCHOLESTEROMIANT SANS PORC</v>
      </c>
      <c r="J13" s="14" t="str">
        <f>IF(D13="P",INDEX(BDD!$A$2:$B$52,MATCH('29'!$B13,BDD!$A$2:$A$52,0),2),"")</f>
        <v>HYPOCHOLESTEROMIANT SANS PORC</v>
      </c>
      <c r="K13" s="14" t="str">
        <f>IF(E13="P",INDEX(BDD!$A$2:$B$52,MATCH('29'!$B13,BDD!$A$2:$A$52,0),2),"")</f>
        <v>HYPOCHOLESTEROMIANT SANS PORC</v>
      </c>
      <c r="L13" s="14" t="str">
        <f>IF(F13="P",INDEX(BDD!$A$2:$B$52,MATCH('29'!$B13,BDD!$A$2:$A$52,0),2),"")</f>
        <v>HYPOCHOLESTEROMIANT SANS PORC</v>
      </c>
      <c r="M13" s="14" t="str">
        <f>IF(G13="P",INDEX(BDD!$A$2:$B$52,MATCH('29'!$B13,BDD!$A$2:$A$52,0),2),"")</f>
        <v>HYPOCHOLESTEROMIANT SANS PORC</v>
      </c>
    </row>
    <row r="14" spans="1:13" ht="14.1" customHeight="1" thickBot="1" x14ac:dyDescent="0.3">
      <c r="A14" s="121"/>
      <c r="B14" s="84" t="str">
        <f>BDD!A10</f>
        <v>CERISUELA S</v>
      </c>
      <c r="C14" s="28" t="s">
        <v>89</v>
      </c>
      <c r="D14" s="28" t="s">
        <v>89</v>
      </c>
      <c r="E14" s="28" t="s">
        <v>89</v>
      </c>
      <c r="F14" s="28" t="s">
        <v>89</v>
      </c>
      <c r="G14" s="28" t="s">
        <v>89</v>
      </c>
      <c r="I14" s="14" t="str">
        <f>IF(C14="P",INDEX(BDD!$A$2:$B$52,MATCH('29'!$B14,BDD!$A$2:$A$52,0),2),"")</f>
        <v>HYPOCALORIQUE</v>
      </c>
      <c r="J14" s="14" t="str">
        <f>IF(D14="P",INDEX(BDD!$A$2:$B$52,MATCH('29'!$B14,BDD!$A$2:$A$52,0),2),"")</f>
        <v>HYPOCALORIQUE</v>
      </c>
      <c r="K14" s="14" t="str">
        <f>IF(E14="P",INDEX(BDD!$A$2:$B$52,MATCH('29'!$B14,BDD!$A$2:$A$52,0),2),"")</f>
        <v>HYPOCALORIQUE</v>
      </c>
      <c r="L14" s="14" t="str">
        <f>IF(F14="P",INDEX(BDD!$A$2:$B$52,MATCH('29'!$B14,BDD!$A$2:$A$52,0),2),"")</f>
        <v>HYPOCALORIQUE</v>
      </c>
      <c r="M14" s="14" t="str">
        <f>IF(G14="P",INDEX(BDD!$A$2:$B$52,MATCH('29'!$B14,BDD!$A$2:$A$52,0),2),"")</f>
        <v>HYPOCALORIQUE</v>
      </c>
    </row>
    <row r="15" spans="1:13" ht="14.1" customHeight="1" thickBot="1" x14ac:dyDescent="0.3">
      <c r="A15" s="121"/>
      <c r="B15" s="83" t="str">
        <f>BDD!A11</f>
        <v>CHANUT B</v>
      </c>
      <c r="C15" s="28" t="s">
        <v>89</v>
      </c>
      <c r="D15" s="28" t="s">
        <v>89</v>
      </c>
      <c r="E15" s="28" t="s">
        <v>89</v>
      </c>
      <c r="F15" s="28" t="s">
        <v>89</v>
      </c>
      <c r="G15" s="28" t="s">
        <v>105</v>
      </c>
      <c r="I15" s="14" t="str">
        <f>IF(C15="P",INDEX(BDD!$A$2:$B$52,MATCH('29'!$B15,BDD!$A$2:$A$52,0),2),"")</f>
        <v>HYPOCHOLESTEROMIANT</v>
      </c>
      <c r="J15" s="14" t="str">
        <f>IF(D15="P",INDEX(BDD!$A$2:$B$52,MATCH('29'!$B15,BDD!$A$2:$A$52,0),2),"")</f>
        <v>HYPOCHOLESTEROMIANT</v>
      </c>
      <c r="K15" s="14" t="str">
        <f>IF(E15="P",INDEX(BDD!$A$2:$B$52,MATCH('29'!$B15,BDD!$A$2:$A$52,0),2),"")</f>
        <v>HYPOCHOLESTEROMIANT</v>
      </c>
      <c r="L15" s="14" t="str">
        <f>IF(F15="P",INDEX(BDD!$A$2:$B$52,MATCH('29'!$B15,BDD!$A$2:$A$52,0),2),"")</f>
        <v>HYPOCHOLESTEROMIANT</v>
      </c>
      <c r="M15" s="14" t="str">
        <f>IF(G15="P",INDEX(BDD!$A$2:$B$52,MATCH('29'!$B15,BDD!$A$2:$A$52,0),2),"")</f>
        <v/>
      </c>
    </row>
    <row r="16" spans="1:13" ht="14.1" customHeight="1" thickBot="1" x14ac:dyDescent="0.3">
      <c r="A16" s="121"/>
      <c r="B16" s="84" t="str">
        <f>BDD!A12</f>
        <v>CHATTI A</v>
      </c>
      <c r="C16" s="28" t="s">
        <v>89</v>
      </c>
      <c r="D16" s="28" t="s">
        <v>89</v>
      </c>
      <c r="E16" s="28" t="s">
        <v>89</v>
      </c>
      <c r="F16" s="28" t="s">
        <v>89</v>
      </c>
      <c r="G16" s="28" t="s">
        <v>89</v>
      </c>
      <c r="I16" s="14" t="str">
        <f>IF(C16="P",INDEX(BDD!$A$2:$B$52,MATCH('29'!$B16,BDD!$A$2:$A$52,0),2),"")</f>
        <v>SANS PORC</v>
      </c>
      <c r="J16" s="14" t="str">
        <f>IF(D16="P",INDEX(BDD!$A$2:$B$52,MATCH('29'!$B16,BDD!$A$2:$A$52,0),2),"")</f>
        <v>SANS PORC</v>
      </c>
      <c r="K16" s="14" t="str">
        <f>IF(E16="P",INDEX(BDD!$A$2:$B$52,MATCH('29'!$B16,BDD!$A$2:$A$52,0),2),"")</f>
        <v>SANS PORC</v>
      </c>
      <c r="L16" s="14" t="str">
        <f>IF(F16="P",INDEX(BDD!$A$2:$B$52,MATCH('29'!$B16,BDD!$A$2:$A$52,0),2),"")</f>
        <v>SANS PORC</v>
      </c>
      <c r="M16" s="14" t="str">
        <f>IF(G16="P",INDEX(BDD!$A$2:$B$52,MATCH('29'!$B16,BDD!$A$2:$A$52,0),2),"")</f>
        <v>SANS PORC</v>
      </c>
    </row>
    <row r="17" spans="1:13" ht="14.1" customHeight="1" thickBot="1" x14ac:dyDescent="0.3">
      <c r="A17" s="121"/>
      <c r="B17" s="83" t="str">
        <f>BDD!A13</f>
        <v>DELZOR N</v>
      </c>
      <c r="C17" s="28" t="s">
        <v>89</v>
      </c>
      <c r="D17" s="28" t="s">
        <v>89</v>
      </c>
      <c r="E17" s="28" t="s">
        <v>89</v>
      </c>
      <c r="F17" s="28" t="s">
        <v>89</v>
      </c>
      <c r="G17" s="28" t="s">
        <v>105</v>
      </c>
      <c r="I17" s="14" t="str">
        <f>IF(C17="P",INDEX(BDD!$A$2:$B$52,MATCH('29'!$B17,BDD!$A$2:$A$52,0),2),"")</f>
        <v>HYPO URICEMIANT</v>
      </c>
      <c r="J17" s="14" t="str">
        <f>IF(D17="P",INDEX(BDD!$A$2:$B$52,MATCH('29'!$B17,BDD!$A$2:$A$52,0),2),"")</f>
        <v>HYPO URICEMIANT</v>
      </c>
      <c r="K17" s="14" t="str">
        <f>IF(E17="P",INDEX(BDD!$A$2:$B$52,MATCH('29'!$B17,BDD!$A$2:$A$52,0),2),"")</f>
        <v>HYPO URICEMIANT</v>
      </c>
      <c r="L17" s="14" t="str">
        <f>IF(F17="P",INDEX(BDD!$A$2:$B$52,MATCH('29'!$B17,BDD!$A$2:$A$52,0),2),"")</f>
        <v>HYPO URICEMIANT</v>
      </c>
      <c r="M17" s="14" t="str">
        <f>IF(G17="P",INDEX(BDD!$A$2:$B$52,MATCH('29'!$B17,BDD!$A$2:$A$52,0),2),"")</f>
        <v/>
      </c>
    </row>
    <row r="18" spans="1:13" ht="14.1" customHeight="1" thickBot="1" x14ac:dyDescent="0.3">
      <c r="A18" s="121"/>
      <c r="B18" s="83" t="str">
        <f>BDD!A14</f>
        <v xml:space="preserve">DEMICHEL A </v>
      </c>
      <c r="C18" s="28" t="s">
        <v>89</v>
      </c>
      <c r="D18" s="28" t="s">
        <v>89</v>
      </c>
      <c r="E18" s="28" t="s">
        <v>89</v>
      </c>
      <c r="F18" s="28" t="s">
        <v>89</v>
      </c>
      <c r="G18" s="28" t="s">
        <v>105</v>
      </c>
      <c r="I18" s="14" t="str">
        <f>IF(C18="P",INDEX(BDD!$A$2:$B$52,MATCH('29'!$B18,BDD!$A$2:$A$52,0),2),"")</f>
        <v>NORMAL</v>
      </c>
      <c r="J18" s="14" t="str">
        <f>IF(D18="P",INDEX(BDD!$A$2:$B$52,MATCH('29'!$B18,BDD!$A$2:$A$52,0),2),"")</f>
        <v>NORMAL</v>
      </c>
      <c r="K18" s="14" t="str">
        <f>IF(E18="P",INDEX(BDD!$A$2:$B$52,MATCH('29'!$B18,BDD!$A$2:$A$52,0),2),"")</f>
        <v>NORMAL</v>
      </c>
      <c r="L18" s="14" t="str">
        <f>IF(F18="P",INDEX(BDD!$A$2:$B$52,MATCH('29'!$B18,BDD!$A$2:$A$52,0),2),"")</f>
        <v>NORMAL</v>
      </c>
      <c r="M18" s="14" t="str">
        <f>IF(G18="P",INDEX(BDD!$A$2:$B$52,MATCH('29'!$B18,BDD!$A$2:$A$52,0),2),"")</f>
        <v/>
      </c>
    </row>
    <row r="19" spans="1:13" ht="14.1" customHeight="1" thickBot="1" x14ac:dyDescent="0.3">
      <c r="A19" s="121"/>
      <c r="B19" s="83" t="str">
        <f>BDD!A15</f>
        <v>DENIS P</v>
      </c>
      <c r="C19" s="28" t="s">
        <v>89</v>
      </c>
      <c r="D19" s="28" t="s">
        <v>89</v>
      </c>
      <c r="E19" s="28" t="s">
        <v>89</v>
      </c>
      <c r="F19" s="28" t="s">
        <v>89</v>
      </c>
      <c r="G19" s="28" t="s">
        <v>105</v>
      </c>
      <c r="I19" s="14" t="str">
        <f>IF(C19="P",INDEX(BDD!$A$2:$B$52,MATCH('29'!$B19,BDD!$A$2:$A$52,0),2),"")</f>
        <v>NORMAL</v>
      </c>
      <c r="J19" s="14" t="str">
        <f>IF(D19="P",INDEX(BDD!$A$2:$B$52,MATCH('29'!$B19,BDD!$A$2:$A$52,0),2),"")</f>
        <v>NORMAL</v>
      </c>
      <c r="K19" s="14" t="str">
        <f>IF(E19="P",INDEX(BDD!$A$2:$B$52,MATCH('29'!$B19,BDD!$A$2:$A$52,0),2),"")</f>
        <v>NORMAL</v>
      </c>
      <c r="L19" s="14" t="str">
        <f>IF(F19="P",INDEX(BDD!$A$2:$B$52,MATCH('29'!$B19,BDD!$A$2:$A$52,0),2),"")</f>
        <v>NORMAL</v>
      </c>
      <c r="M19" s="14" t="str">
        <f>IF(G19="P",INDEX(BDD!$A$2:$B$52,MATCH('29'!$B19,BDD!$A$2:$A$52,0),2),"")</f>
        <v/>
      </c>
    </row>
    <row r="20" spans="1:13" ht="14.1" customHeight="1" thickBot="1" x14ac:dyDescent="0.3">
      <c r="A20" s="121"/>
      <c r="B20" s="84" t="str">
        <f>BDD!A16</f>
        <v>GAUTHIER JF</v>
      </c>
      <c r="C20" s="28" t="s">
        <v>89</v>
      </c>
      <c r="D20" s="28" t="s">
        <v>89</v>
      </c>
      <c r="E20" s="28" t="s">
        <v>89</v>
      </c>
      <c r="F20" s="28" t="s">
        <v>89</v>
      </c>
      <c r="G20" s="28" t="s">
        <v>89</v>
      </c>
      <c r="I20" s="14" t="str">
        <f>IF(C20="P",INDEX(BDD!$A$2:$B$52,MATCH('29'!$B20,BDD!$A$2:$A$52,0),2),"")</f>
        <v>NORMAL</v>
      </c>
      <c r="J20" s="14" t="str">
        <f>IF(D20="P",INDEX(BDD!$A$2:$B$52,MATCH('29'!$B20,BDD!$A$2:$A$52,0),2),"")</f>
        <v>NORMAL</v>
      </c>
      <c r="K20" s="14" t="str">
        <f>IF(E20="P",INDEX(BDD!$A$2:$B$52,MATCH('29'!$B20,BDD!$A$2:$A$52,0),2),"")</f>
        <v>NORMAL</v>
      </c>
      <c r="L20" s="14" t="str">
        <f>IF(F20="P",INDEX(BDD!$A$2:$B$52,MATCH('29'!$B20,BDD!$A$2:$A$52,0),2),"")</f>
        <v>NORMAL</v>
      </c>
      <c r="M20" s="14" t="str">
        <f>IF(G20="P",INDEX(BDD!$A$2:$B$52,MATCH('29'!$B20,BDD!$A$2:$A$52,0),2),"")</f>
        <v>NORMAL</v>
      </c>
    </row>
    <row r="21" spans="1:13" ht="14.1" customHeight="1" thickBot="1" x14ac:dyDescent="0.3">
      <c r="A21" s="121"/>
      <c r="B21" s="84" t="str">
        <f>BDD!A17</f>
        <v>GAUTIER Y</v>
      </c>
      <c r="C21" s="28" t="s">
        <v>89</v>
      </c>
      <c r="D21" s="28" t="s">
        <v>89</v>
      </c>
      <c r="E21" s="28" t="s">
        <v>89</v>
      </c>
      <c r="F21" s="28" t="s">
        <v>89</v>
      </c>
      <c r="G21" s="28" t="s">
        <v>105</v>
      </c>
      <c r="I21" s="14" t="str">
        <f>IF(C21="P",INDEX(BDD!$A$2:$B$52,MATCH('29'!$B21,BDD!$A$2:$A$52,0),2),"")</f>
        <v>NORMAL</v>
      </c>
      <c r="J21" s="14" t="str">
        <f>IF(D21="P",INDEX(BDD!$A$2:$B$52,MATCH('29'!$B21,BDD!$A$2:$A$52,0),2),"")</f>
        <v>NORMAL</v>
      </c>
      <c r="K21" s="14" t="str">
        <f>IF(E21="P",INDEX(BDD!$A$2:$B$52,MATCH('29'!$B21,BDD!$A$2:$A$52,0),2),"")</f>
        <v>NORMAL</v>
      </c>
      <c r="L21" s="14" t="str">
        <f>IF(F21="P",INDEX(BDD!$A$2:$B$52,MATCH('29'!$B21,BDD!$A$2:$A$52,0),2),"")</f>
        <v>NORMAL</v>
      </c>
      <c r="M21" s="14" t="str">
        <f>IF(G21="P",INDEX(BDD!$A$2:$B$52,MATCH('29'!$B21,BDD!$A$2:$A$52,0),2),"")</f>
        <v/>
      </c>
    </row>
    <row r="22" spans="1:13" ht="14.1" customHeight="1" thickBot="1" x14ac:dyDescent="0.3">
      <c r="A22" s="121"/>
      <c r="B22" s="83" t="str">
        <f>BDD!A18</f>
        <v>GOURDON F</v>
      </c>
      <c r="C22" s="28" t="s">
        <v>89</v>
      </c>
      <c r="D22" s="28" t="s">
        <v>89</v>
      </c>
      <c r="E22" s="28" t="s">
        <v>89</v>
      </c>
      <c r="F22" s="28" t="s">
        <v>89</v>
      </c>
      <c r="G22" s="28" t="s">
        <v>89</v>
      </c>
      <c r="I22" s="14" t="str">
        <f>IF(C22="P",INDEX(BDD!$A$2:$B$52,MATCH('29'!$B22,BDD!$A$2:$A$52,0),2),"")</f>
        <v>NORMAL</v>
      </c>
      <c r="J22" s="14" t="str">
        <f>IF(D22="P",INDEX(BDD!$A$2:$B$52,MATCH('29'!$B22,BDD!$A$2:$A$52,0),2),"")</f>
        <v>NORMAL</v>
      </c>
      <c r="K22" s="14" t="str">
        <f>IF(E22="P",INDEX(BDD!$A$2:$B$52,MATCH('29'!$B22,BDD!$A$2:$A$52,0),2),"")</f>
        <v>NORMAL</v>
      </c>
      <c r="L22" s="14" t="str">
        <f>IF(F22="P",INDEX(BDD!$A$2:$B$52,MATCH('29'!$B22,BDD!$A$2:$A$52,0),2),"")</f>
        <v>NORMAL</v>
      </c>
      <c r="M22" s="14" t="str">
        <f>IF(G22="P",INDEX(BDD!$A$2:$B$52,MATCH('29'!$B22,BDD!$A$2:$A$52,0),2),"")</f>
        <v>NORMAL</v>
      </c>
    </row>
    <row r="23" spans="1:13" ht="14.1" customHeight="1" thickBot="1" x14ac:dyDescent="0.3">
      <c r="A23" s="121"/>
      <c r="B23" s="83" t="str">
        <f>BDD!A19</f>
        <v>GORDOGA K</v>
      </c>
      <c r="C23" s="28" t="s">
        <v>105</v>
      </c>
      <c r="D23" s="28" t="s">
        <v>105</v>
      </c>
      <c r="E23" s="28" t="s">
        <v>105</v>
      </c>
      <c r="F23" s="28" t="s">
        <v>105</v>
      </c>
      <c r="G23" s="28" t="s">
        <v>105</v>
      </c>
      <c r="I23" s="14" t="str">
        <f>IF(C23="P",INDEX(BDD!$A$2:$B$52,MATCH('29'!$B23,BDD!$A$2:$A$52,0),2),"")</f>
        <v/>
      </c>
      <c r="J23" s="14" t="str">
        <f>IF(D23="P",INDEX(BDD!$A$2:$B$52,MATCH('29'!$B23,BDD!$A$2:$A$52,0),2),"")</f>
        <v/>
      </c>
      <c r="K23" s="14" t="str">
        <f>IF(E23="P",INDEX(BDD!$A$2:$B$52,MATCH('29'!$B23,BDD!$A$2:$A$52,0),2),"")</f>
        <v/>
      </c>
      <c r="L23" s="14" t="str">
        <f>IF(F23="P",INDEX(BDD!$A$2:$B$52,MATCH('29'!$B23,BDD!$A$2:$A$52,0),2),"")</f>
        <v/>
      </c>
      <c r="M23" s="14" t="str">
        <f>IF(G23="P",INDEX(BDD!$A$2:$B$52,MATCH('29'!$B23,BDD!$A$2:$A$52,0),2),"")</f>
        <v/>
      </c>
    </row>
    <row r="24" spans="1:13" ht="14.1" customHeight="1" thickBot="1" x14ac:dyDescent="0.3">
      <c r="A24" s="121"/>
      <c r="B24" s="84" t="str">
        <f>BDD!A20</f>
        <v>GRAVIERE JP</v>
      </c>
      <c r="C24" s="28" t="s">
        <v>89</v>
      </c>
      <c r="D24" s="28" t="s">
        <v>89</v>
      </c>
      <c r="E24" s="28" t="s">
        <v>89</v>
      </c>
      <c r="F24" s="28" t="s">
        <v>89</v>
      </c>
      <c r="G24" s="28" t="s">
        <v>89</v>
      </c>
      <c r="I24" s="14" t="str">
        <f>IF(C24="P",INDEX(BDD!$A$2:$B$52,MATCH('29'!$B24,BDD!$A$2:$A$52,0),2),"")</f>
        <v>NORMAL</v>
      </c>
      <c r="J24" s="14" t="str">
        <f>IF(D24="P",INDEX(BDD!$A$2:$B$52,MATCH('29'!$B24,BDD!$A$2:$A$52,0),2),"")</f>
        <v>NORMAL</v>
      </c>
      <c r="K24" s="14" t="str">
        <f>IF(E24="P",INDEX(BDD!$A$2:$B$52,MATCH('29'!$B24,BDD!$A$2:$A$52,0),2),"")</f>
        <v>NORMAL</v>
      </c>
      <c r="L24" s="14" t="str">
        <f>IF(F24="P",INDEX(BDD!$A$2:$B$52,MATCH('29'!$B24,BDD!$A$2:$A$52,0),2),"")</f>
        <v>NORMAL</v>
      </c>
      <c r="M24" s="14" t="str">
        <f>IF(G24="P",INDEX(BDD!$A$2:$B$52,MATCH('29'!$B24,BDD!$A$2:$A$52,0),2),"")</f>
        <v>NORMAL</v>
      </c>
    </row>
    <row r="25" spans="1:13" ht="14.1" customHeight="1" thickBot="1" x14ac:dyDescent="0.3">
      <c r="A25" s="121"/>
      <c r="B25" s="84" t="str">
        <f>BDD!A21</f>
        <v>JULLIOT Y</v>
      </c>
      <c r="C25" s="28" t="s">
        <v>89</v>
      </c>
      <c r="D25" s="28" t="s">
        <v>89</v>
      </c>
      <c r="E25" s="28" t="s">
        <v>89</v>
      </c>
      <c r="F25" s="28" t="s">
        <v>89</v>
      </c>
      <c r="G25" s="28" t="s">
        <v>89</v>
      </c>
      <c r="I25" s="14" t="str">
        <f>IF(C25="P",INDEX(BDD!$A$2:$B$52,MATCH('29'!$B25,BDD!$A$2:$A$52,0),2),"")</f>
        <v>NORMAL</v>
      </c>
      <c r="J25" s="14" t="str">
        <f>IF(D25="P",INDEX(BDD!$A$2:$B$52,MATCH('29'!$B25,BDD!$A$2:$A$52,0),2),"")</f>
        <v>NORMAL</v>
      </c>
      <c r="K25" s="14" t="str">
        <f>IF(E25="P",INDEX(BDD!$A$2:$B$52,MATCH('29'!$B25,BDD!$A$2:$A$52,0),2),"")</f>
        <v>NORMAL</v>
      </c>
      <c r="L25" s="14" t="str">
        <f>IF(F25="P",INDEX(BDD!$A$2:$B$52,MATCH('29'!$B25,BDD!$A$2:$A$52,0),2),"")</f>
        <v>NORMAL</v>
      </c>
      <c r="M25" s="14" t="str">
        <f>IF(G25="P",INDEX(BDD!$A$2:$B$52,MATCH('29'!$B25,BDD!$A$2:$A$52,0),2),"")</f>
        <v>NORMAL</v>
      </c>
    </row>
    <row r="26" spans="1:13" ht="14.1" customHeight="1" thickBot="1" x14ac:dyDescent="0.3">
      <c r="A26" s="121"/>
      <c r="B26" s="84" t="str">
        <f>BDD!A22</f>
        <v>LARBRE JM</v>
      </c>
      <c r="C26" s="28" t="s">
        <v>89</v>
      </c>
      <c r="D26" s="28" t="s">
        <v>89</v>
      </c>
      <c r="E26" s="28" t="s">
        <v>89</v>
      </c>
      <c r="F26" s="28" t="s">
        <v>89</v>
      </c>
      <c r="G26" s="28" t="s">
        <v>89</v>
      </c>
      <c r="I26" s="14" t="str">
        <f>IF(C26="P",INDEX(BDD!$A$2:$B$52,MATCH('29'!$B26,BDD!$A$2:$A$52,0),2),"")</f>
        <v>NORMAL</v>
      </c>
      <c r="J26" s="14" t="str">
        <f>IF(D26="P",INDEX(BDD!$A$2:$B$52,MATCH('29'!$B26,BDD!$A$2:$A$52,0),2),"")</f>
        <v>NORMAL</v>
      </c>
      <c r="K26" s="14" t="str">
        <f>IF(E26="P",INDEX(BDD!$A$2:$B$52,MATCH('29'!$B26,BDD!$A$2:$A$52,0),2),"")</f>
        <v>NORMAL</v>
      </c>
      <c r="L26" s="14" t="str">
        <f>IF(F26="P",INDEX(BDD!$A$2:$B$52,MATCH('29'!$B26,BDD!$A$2:$A$52,0),2),"")</f>
        <v>NORMAL</v>
      </c>
      <c r="M26" s="14" t="str">
        <f>IF(G26="P",INDEX(BDD!$A$2:$B$52,MATCH('29'!$B26,BDD!$A$2:$A$52,0),2),"")</f>
        <v>NORMAL</v>
      </c>
    </row>
    <row r="27" spans="1:13" ht="14.1" customHeight="1" thickBot="1" x14ac:dyDescent="0.3">
      <c r="A27" s="121"/>
      <c r="B27" s="85" t="str">
        <f>BDD!A23</f>
        <v>LAPLACE F</v>
      </c>
      <c r="C27" s="28" t="s">
        <v>89</v>
      </c>
      <c r="D27" s="28" t="s">
        <v>89</v>
      </c>
      <c r="E27" s="28" t="s">
        <v>89</v>
      </c>
      <c r="F27" s="28" t="s">
        <v>89</v>
      </c>
      <c r="G27" s="28" t="s">
        <v>105</v>
      </c>
      <c r="I27" s="14" t="str">
        <f>IF(C27="P",INDEX(BDD!$A$2:$B$52,MATCH('29'!$B27,BDD!$A$2:$A$52,0),2),"")</f>
        <v>NORMAL</v>
      </c>
      <c r="J27" s="14" t="str">
        <f>IF(D27="P",INDEX(BDD!$A$2:$B$52,MATCH('29'!$B27,BDD!$A$2:$A$52,0),2),"")</f>
        <v>NORMAL</v>
      </c>
      <c r="K27" s="14" t="str">
        <f>IF(E27="P",INDEX(BDD!$A$2:$B$52,MATCH('29'!$B27,BDD!$A$2:$A$52,0),2),"")</f>
        <v>NORMAL</v>
      </c>
      <c r="L27" s="14" t="str">
        <f>IF(F27="P",INDEX(BDD!$A$2:$B$52,MATCH('29'!$B27,BDD!$A$2:$A$52,0),2),"")</f>
        <v>NORMAL</v>
      </c>
      <c r="M27" s="14" t="str">
        <f>IF(G27="P",INDEX(BDD!$A$2:$B$52,MATCH('29'!$B27,BDD!$A$2:$A$52,0),2),"")</f>
        <v/>
      </c>
    </row>
    <row r="28" spans="1:13" ht="14.1" customHeight="1" thickBot="1" x14ac:dyDescent="0.3">
      <c r="A28" s="121"/>
      <c r="B28" s="86" t="str">
        <f>BDD!A24</f>
        <v>LARA C</v>
      </c>
      <c r="C28" s="28" t="s">
        <v>89</v>
      </c>
      <c r="D28" s="28" t="s">
        <v>89</v>
      </c>
      <c r="E28" s="28" t="s">
        <v>89</v>
      </c>
      <c r="F28" s="28" t="s">
        <v>89</v>
      </c>
      <c r="G28" s="28" t="s">
        <v>89</v>
      </c>
      <c r="I28" s="14" t="str">
        <f>IF(C28="P",INDEX(BDD!$A$2:$B$52,MATCH('29'!$B28,BDD!$A$2:$A$52,0),2),"")</f>
        <v>HYPOCALORIQUE</v>
      </c>
      <c r="J28" s="14" t="str">
        <f>IF(D28="P",INDEX(BDD!$A$2:$B$52,MATCH('29'!$B28,BDD!$A$2:$A$52,0),2),"")</f>
        <v>HYPOCALORIQUE</v>
      </c>
      <c r="K28" s="14" t="str">
        <f>IF(E28="P",INDEX(BDD!$A$2:$B$52,MATCH('29'!$B28,BDD!$A$2:$A$52,0),2),"")</f>
        <v>HYPOCALORIQUE</v>
      </c>
      <c r="L28" s="14" t="str">
        <f>IF(F28="P",INDEX(BDD!$A$2:$B$52,MATCH('29'!$B28,BDD!$A$2:$A$52,0),2),"")</f>
        <v>HYPOCALORIQUE</v>
      </c>
      <c r="M28" s="14" t="str">
        <f>IF(G28="P",INDEX(BDD!$A$2:$B$52,MATCH('29'!$B28,BDD!$A$2:$A$52,0),2),"")</f>
        <v>HYPOCALORIQUE</v>
      </c>
    </row>
    <row r="29" spans="1:13" ht="14.1" customHeight="1" thickBot="1" x14ac:dyDescent="0.3">
      <c r="A29" s="121"/>
      <c r="B29" s="84" t="str">
        <f>BDD!A25</f>
        <v>LAURENT N</v>
      </c>
      <c r="C29" s="28" t="s">
        <v>105</v>
      </c>
      <c r="D29" s="28" t="s">
        <v>98</v>
      </c>
      <c r="E29" s="28" t="s">
        <v>98</v>
      </c>
      <c r="F29" s="28" t="s">
        <v>89</v>
      </c>
      <c r="G29" s="28" t="s">
        <v>89</v>
      </c>
      <c r="I29" s="14" t="str">
        <f>IF(C29="P",INDEX(BDD!$A$2:$B$52,MATCH('29'!$B29,BDD!$A$2:$A$52,0),2),"")</f>
        <v/>
      </c>
      <c r="J29" s="14" t="str">
        <f>IF(D29="P",INDEX(BDD!$A$2:$B$52,MATCH('29'!$B29,BDD!$A$2:$A$52,0),2),"")</f>
        <v>NORMAL</v>
      </c>
      <c r="K29" s="14" t="str">
        <f>IF(E29="P",INDEX(BDD!$A$2:$B$52,MATCH('29'!$B29,BDD!$A$2:$A$52,0),2),"")</f>
        <v>NORMAL</v>
      </c>
      <c r="L29" s="14" t="str">
        <f>IF(F29="P",INDEX(BDD!$A$2:$B$52,MATCH('29'!$B29,BDD!$A$2:$A$52,0),2),"")</f>
        <v>NORMAL</v>
      </c>
      <c r="M29" s="14" t="str">
        <f>IF(G29="P",INDEX(BDD!$A$2:$B$52,MATCH('29'!$B29,BDD!$A$2:$A$52,0),2),"")</f>
        <v>NORMAL</v>
      </c>
    </row>
    <row r="30" spans="1:13" ht="14.1" customHeight="1" thickBot="1" x14ac:dyDescent="0.3">
      <c r="A30" s="121"/>
      <c r="B30" s="83" t="str">
        <f>BDD!A26</f>
        <v>LEBON Y</v>
      </c>
      <c r="C30" s="28" t="s">
        <v>89</v>
      </c>
      <c r="D30" s="28" t="s">
        <v>89</v>
      </c>
      <c r="E30" s="28" t="s">
        <v>89</v>
      </c>
      <c r="F30" s="28" t="s">
        <v>89</v>
      </c>
      <c r="G30" s="28" t="s">
        <v>105</v>
      </c>
      <c r="I30" s="14" t="str">
        <f>IF(C30="P",INDEX(BDD!$A$2:$B$52,MATCH('29'!$B30,BDD!$A$2:$A$52,0),2),"")</f>
        <v>NORMAL</v>
      </c>
      <c r="J30" s="14" t="str">
        <f>IF(D30="P",INDEX(BDD!$A$2:$B$52,MATCH('29'!$B30,BDD!$A$2:$A$52,0),2),"")</f>
        <v>NORMAL</v>
      </c>
      <c r="K30" s="14" t="str">
        <f>IF(E30="P",INDEX(BDD!$A$2:$B$52,MATCH('29'!$B30,BDD!$A$2:$A$52,0),2),"")</f>
        <v>NORMAL</v>
      </c>
      <c r="L30" s="14" t="str">
        <f>IF(F30="P",INDEX(BDD!$A$2:$B$52,MATCH('29'!$B30,BDD!$A$2:$A$52,0),2),"")</f>
        <v>NORMAL</v>
      </c>
      <c r="M30" s="14" t="str">
        <f>IF(G30="P",INDEX(BDD!$A$2:$B$52,MATCH('29'!$B30,BDD!$A$2:$A$52,0),2),"")</f>
        <v/>
      </c>
    </row>
    <row r="31" spans="1:13" ht="14.1" customHeight="1" thickBot="1" x14ac:dyDescent="0.3">
      <c r="A31" s="121"/>
      <c r="B31" s="83" t="str">
        <f>BDD!A27</f>
        <v>LECAM A</v>
      </c>
      <c r="C31" s="28" t="s">
        <v>89</v>
      </c>
      <c r="D31" s="28" t="s">
        <v>89</v>
      </c>
      <c r="E31" s="28" t="s">
        <v>89</v>
      </c>
      <c r="F31" s="28" t="s">
        <v>89</v>
      </c>
      <c r="G31" s="28" t="s">
        <v>105</v>
      </c>
      <c r="I31" s="14" t="str">
        <f>IF(C31="P",INDEX(BDD!$A$2:$B$52,MATCH('29'!$B31,BDD!$A$2:$A$52,0),2),"")</f>
        <v>NORMAL</v>
      </c>
      <c r="J31" s="14" t="str">
        <f>IF(D31="P",INDEX(BDD!$A$2:$B$52,MATCH('29'!$B31,BDD!$A$2:$A$52,0),2),"")</f>
        <v>NORMAL</v>
      </c>
      <c r="K31" s="14" t="str">
        <f>IF(E31="P",INDEX(BDD!$A$2:$B$52,MATCH('29'!$B31,BDD!$A$2:$A$52,0),2),"")</f>
        <v>NORMAL</v>
      </c>
      <c r="L31" s="14" t="str">
        <f>IF(F31="P",INDEX(BDD!$A$2:$B$52,MATCH('29'!$B31,BDD!$A$2:$A$52,0),2),"")</f>
        <v>NORMAL</v>
      </c>
      <c r="M31" s="14" t="str">
        <f>IF(G31="P",INDEX(BDD!$A$2:$B$52,MATCH('29'!$B31,BDD!$A$2:$A$52,0),2),"")</f>
        <v/>
      </c>
    </row>
    <row r="32" spans="1:13" ht="14.1" customHeight="1" thickBot="1" x14ac:dyDescent="0.3">
      <c r="A32" s="121"/>
      <c r="B32" s="84" t="str">
        <f>BDD!A28</f>
        <v>LEHON JL</v>
      </c>
      <c r="C32" s="28" t="s">
        <v>105</v>
      </c>
      <c r="D32" s="28" t="s">
        <v>89</v>
      </c>
      <c r="E32" s="28" t="s">
        <v>89</v>
      </c>
      <c r="F32" s="28" t="s">
        <v>89</v>
      </c>
      <c r="G32" s="28" t="s">
        <v>89</v>
      </c>
      <c r="I32" s="14" t="str">
        <f>IF(C32="P",INDEX(BDD!$A$2:$B$52,MATCH('29'!$B32,BDD!$A$2:$A$52,0),2),"")</f>
        <v/>
      </c>
      <c r="J32" s="14" t="str">
        <f>IF(D32="P",INDEX(BDD!$A$2:$B$52,MATCH('29'!$B32,BDD!$A$2:$A$52,0),2),"")</f>
        <v>NORMAL</v>
      </c>
      <c r="K32" s="14" t="str">
        <f>IF(E32="P",INDEX(BDD!$A$2:$B$52,MATCH('29'!$B32,BDD!$A$2:$A$52,0),2),"")</f>
        <v>NORMAL</v>
      </c>
      <c r="L32" s="14" t="str">
        <f>IF(F32="P",INDEX(BDD!$A$2:$B$52,MATCH('29'!$B32,BDD!$A$2:$A$52,0),2),"")</f>
        <v>NORMAL</v>
      </c>
      <c r="M32" s="14" t="str">
        <f>IF(G32="P",INDEX(BDD!$A$2:$B$52,MATCH('29'!$B32,BDD!$A$2:$A$52,0),2),"")</f>
        <v>NORMAL</v>
      </c>
    </row>
    <row r="33" spans="1:13" ht="14.1" customHeight="1" thickBot="1" x14ac:dyDescent="0.3">
      <c r="A33" s="121"/>
      <c r="B33" s="83" t="str">
        <f>BDD!A29</f>
        <v>MALERGUE MC</v>
      </c>
      <c r="C33" s="28" t="s">
        <v>89</v>
      </c>
      <c r="D33" s="28" t="s">
        <v>89</v>
      </c>
      <c r="E33" s="28" t="s">
        <v>89</v>
      </c>
      <c r="F33" s="28" t="s">
        <v>89</v>
      </c>
      <c r="G33" s="28" t="s">
        <v>105</v>
      </c>
      <c r="I33" s="14" t="str">
        <f>IF(C33="P",INDEX(BDD!$A$2:$B$52,MATCH('29'!$B33,BDD!$A$2:$A$52,0),2),"")</f>
        <v>HYPOCALORIQUE</v>
      </c>
      <c r="J33" s="14" t="str">
        <f>IF(D33="P",INDEX(BDD!$A$2:$B$52,MATCH('29'!$B33,BDD!$A$2:$A$52,0),2),"")</f>
        <v>HYPOCALORIQUE</v>
      </c>
      <c r="K33" s="14" t="str">
        <f>IF(E33="P",INDEX(BDD!$A$2:$B$52,MATCH('29'!$B33,BDD!$A$2:$A$52,0),2),"")</f>
        <v>HYPOCALORIQUE</v>
      </c>
      <c r="L33" s="14" t="str">
        <f>IF(F33="P",INDEX(BDD!$A$2:$B$52,MATCH('29'!$B33,BDD!$A$2:$A$52,0),2),"")</f>
        <v>HYPOCALORIQUE</v>
      </c>
      <c r="M33" s="14" t="str">
        <f>IF(G33="P",INDEX(BDD!$A$2:$B$52,MATCH('29'!$B33,BDD!$A$2:$A$52,0),2),"")</f>
        <v/>
      </c>
    </row>
    <row r="34" spans="1:13" ht="14.1" customHeight="1" thickBot="1" x14ac:dyDescent="0.3">
      <c r="A34" s="121"/>
      <c r="B34" s="84" t="str">
        <f>BDD!A30</f>
        <v>MASSIAS JM</v>
      </c>
      <c r="C34" s="28" t="s">
        <v>89</v>
      </c>
      <c r="D34" s="28" t="s">
        <v>89</v>
      </c>
      <c r="E34" s="28" t="s">
        <v>89</v>
      </c>
      <c r="F34" s="28" t="s">
        <v>89</v>
      </c>
      <c r="G34" s="28" t="s">
        <v>89</v>
      </c>
      <c r="I34" s="14" t="str">
        <f>IF(C34="P",INDEX(BDD!$A$2:$B$52,MATCH('29'!$B34,BDD!$A$2:$A$52,0),2),"")</f>
        <v>NORMAL</v>
      </c>
      <c r="J34" s="14" t="str">
        <f>IF(D34="P",INDEX(BDD!$A$2:$B$52,MATCH('29'!$B34,BDD!$A$2:$A$52,0),2),"")</f>
        <v>NORMAL</v>
      </c>
      <c r="K34" s="14" t="str">
        <f>IF(E34="P",INDEX(BDD!$A$2:$B$52,MATCH('29'!$B34,BDD!$A$2:$A$52,0),2),"")</f>
        <v>NORMAL</v>
      </c>
      <c r="L34" s="14" t="str">
        <f>IF(F34="P",INDEX(BDD!$A$2:$B$52,MATCH('29'!$B34,BDD!$A$2:$A$52,0),2),"")</f>
        <v>NORMAL</v>
      </c>
      <c r="M34" s="14" t="str">
        <f>IF(G34="P",INDEX(BDD!$A$2:$B$52,MATCH('29'!$B34,BDD!$A$2:$A$52,0),2),"")</f>
        <v>NORMAL</v>
      </c>
    </row>
    <row r="35" spans="1:13" ht="14.1" customHeight="1" thickBot="1" x14ac:dyDescent="0.3">
      <c r="A35" s="121"/>
      <c r="B35" s="83" t="str">
        <f>BDD!A31</f>
        <v>MAURY E</v>
      </c>
      <c r="C35" s="28" t="s">
        <v>89</v>
      </c>
      <c r="D35" s="28" t="s">
        <v>89</v>
      </c>
      <c r="E35" s="28" t="s">
        <v>89</v>
      </c>
      <c r="F35" s="28" t="s">
        <v>89</v>
      </c>
      <c r="G35" s="28" t="s">
        <v>89</v>
      </c>
      <c r="I35" s="14" t="str">
        <f>IF(C35="P",INDEX(BDD!$A$2:$B$52,MATCH('29'!$B35,BDD!$A$2:$A$52,0),2),"")</f>
        <v>NORMAL</v>
      </c>
      <c r="J35" s="14" t="str">
        <f>IF(D35="P",INDEX(BDD!$A$2:$B$52,MATCH('29'!$B35,BDD!$A$2:$A$52,0),2),"")</f>
        <v>NORMAL</v>
      </c>
      <c r="K35" s="14" t="str">
        <f>IF(E35="P",INDEX(BDD!$A$2:$B$52,MATCH('29'!$B35,BDD!$A$2:$A$52,0),2),"")</f>
        <v>NORMAL</v>
      </c>
      <c r="L35" s="14" t="str">
        <f>IF(F35="P",INDEX(BDD!$A$2:$B$52,MATCH('29'!$B35,BDD!$A$2:$A$52,0),2),"")</f>
        <v>NORMAL</v>
      </c>
      <c r="M35" s="14" t="str">
        <f>IF(G35="P",INDEX(BDD!$A$2:$B$52,MATCH('29'!$B35,BDD!$A$2:$A$52,0),2),"")</f>
        <v>NORMAL</v>
      </c>
    </row>
    <row r="36" spans="1:13" ht="14.1" customHeight="1" thickBot="1" x14ac:dyDescent="0.3">
      <c r="A36" s="121"/>
      <c r="B36" s="83" t="str">
        <f>BDD!A32</f>
        <v>MICHELOU S</v>
      </c>
      <c r="C36" s="28" t="s">
        <v>89</v>
      </c>
      <c r="D36" s="28" t="s">
        <v>89</v>
      </c>
      <c r="E36" s="28" t="s">
        <v>89</v>
      </c>
      <c r="F36" s="28" t="s">
        <v>89</v>
      </c>
      <c r="G36" s="28" t="s">
        <v>105</v>
      </c>
      <c r="I36" s="14" t="str">
        <f>IF(C36="P",INDEX(BDD!$A$2:$B$52,MATCH('29'!$B36,BDD!$A$2:$A$52,0),2),"")</f>
        <v>NORMAL</v>
      </c>
      <c r="J36" s="14" t="str">
        <f>IF(D36="P",INDEX(BDD!$A$2:$B$52,MATCH('29'!$B36,BDD!$A$2:$A$52,0),2),"")</f>
        <v>NORMAL</v>
      </c>
      <c r="K36" s="14" t="str">
        <f>IF(E36="P",INDEX(BDD!$A$2:$B$52,MATCH('29'!$B36,BDD!$A$2:$A$52,0),2),"")</f>
        <v>NORMAL</v>
      </c>
      <c r="L36" s="14" t="str">
        <f>IF(F36="P",INDEX(BDD!$A$2:$B$52,MATCH('29'!$B36,BDD!$A$2:$A$52,0),2),"")</f>
        <v>NORMAL</v>
      </c>
      <c r="M36" s="14" t="str">
        <f>IF(G36="P",INDEX(BDD!$A$2:$B$52,MATCH('29'!$B36,BDD!$A$2:$A$52,0),2),"")</f>
        <v/>
      </c>
    </row>
    <row r="37" spans="1:13" ht="14.1" customHeight="1" thickBot="1" x14ac:dyDescent="0.3">
      <c r="A37" s="121"/>
      <c r="B37" s="83" t="str">
        <f>BDD!A33</f>
        <v>ORLIANGE O</v>
      </c>
      <c r="C37" s="28" t="s">
        <v>89</v>
      </c>
      <c r="D37" s="28" t="s">
        <v>89</v>
      </c>
      <c r="E37" s="28" t="s">
        <v>89</v>
      </c>
      <c r="F37" s="28" t="s">
        <v>89</v>
      </c>
      <c r="G37" s="28" t="s">
        <v>105</v>
      </c>
      <c r="I37" s="14" t="str">
        <f>IF(C37="P",INDEX(BDD!$A$2:$B$52,MATCH('29'!$B37,BDD!$A$2:$A$52,0),2),"")</f>
        <v>NORMAL</v>
      </c>
      <c r="J37" s="14" t="str">
        <f>IF(D37="P",INDEX(BDD!$A$2:$B$52,MATCH('29'!$B37,BDD!$A$2:$A$52,0),2),"")</f>
        <v>NORMAL</v>
      </c>
      <c r="K37" s="14" t="str">
        <f>IF(E37="P",INDEX(BDD!$A$2:$B$52,MATCH('29'!$B37,BDD!$A$2:$A$52,0),2),"")</f>
        <v>NORMAL</v>
      </c>
      <c r="L37" s="14" t="str">
        <f>IF(F37="P",INDEX(BDD!$A$2:$B$52,MATCH('29'!$B37,BDD!$A$2:$A$52,0),2),"")</f>
        <v>NORMAL</v>
      </c>
      <c r="M37" s="14" t="str">
        <f>IF(G37="P",INDEX(BDD!$A$2:$B$52,MATCH('29'!$B37,BDD!$A$2:$A$52,0),2),"")</f>
        <v/>
      </c>
    </row>
    <row r="38" spans="1:13" ht="14.1" customHeight="1" thickBot="1" x14ac:dyDescent="0.3">
      <c r="A38" s="121"/>
      <c r="B38" s="84" t="str">
        <f>BDD!A34</f>
        <v>PELISSIER J</v>
      </c>
      <c r="C38" s="28" t="s">
        <v>89</v>
      </c>
      <c r="D38" s="28" t="s">
        <v>89</v>
      </c>
      <c r="E38" s="28" t="s">
        <v>89</v>
      </c>
      <c r="F38" s="28" t="s">
        <v>89</v>
      </c>
      <c r="G38" s="28" t="s">
        <v>89</v>
      </c>
      <c r="I38" s="14" t="str">
        <f>IF(C38="P",INDEX(BDD!$A$2:$B$52,MATCH('29'!$B38,BDD!$A$2:$A$52,0),2),"")</f>
        <v>NORMAL</v>
      </c>
      <c r="J38" s="14" t="str">
        <f>IF(D38="P",INDEX(BDD!$A$2:$B$52,MATCH('29'!$B38,BDD!$A$2:$A$52,0),2),"")</f>
        <v>NORMAL</v>
      </c>
      <c r="K38" s="14" t="str">
        <f>IF(E38="P",INDEX(BDD!$A$2:$B$52,MATCH('29'!$B38,BDD!$A$2:$A$52,0),2),"")</f>
        <v>NORMAL</v>
      </c>
      <c r="L38" s="14" t="str">
        <f>IF(F38="P",INDEX(BDD!$A$2:$B$52,MATCH('29'!$B38,BDD!$A$2:$A$52,0),2),"")</f>
        <v>NORMAL</v>
      </c>
      <c r="M38" s="14" t="str">
        <f>IF(G38="P",INDEX(BDD!$A$2:$B$52,MATCH('29'!$B38,BDD!$A$2:$A$52,0),2),"")</f>
        <v>NORMAL</v>
      </c>
    </row>
    <row r="39" spans="1:13" ht="14.1" customHeight="1" thickBot="1" x14ac:dyDescent="0.3">
      <c r="A39" s="121"/>
      <c r="B39" s="83" t="str">
        <f>BDD!A35</f>
        <v>PHIALIP Ch</v>
      </c>
      <c r="C39" s="28" t="s">
        <v>105</v>
      </c>
      <c r="D39" s="28" t="s">
        <v>98</v>
      </c>
      <c r="E39" s="28" t="s">
        <v>98</v>
      </c>
      <c r="F39" s="28" t="s">
        <v>89</v>
      </c>
      <c r="G39" s="28" t="s">
        <v>105</v>
      </c>
      <c r="I39" s="14" t="str">
        <f>IF(C39="P",INDEX(BDD!$A$2:$B$52,MATCH('29'!$B39,BDD!$A$2:$A$52,0),2),"")</f>
        <v/>
      </c>
      <c r="J39" s="14" t="str">
        <f>IF(D39="P",INDEX(BDD!$A$2:$B$52,MATCH('29'!$B39,BDD!$A$2:$A$52,0),2),"")</f>
        <v>NORMAL</v>
      </c>
      <c r="K39" s="14" t="str">
        <f>IF(E39="P",INDEX(BDD!$A$2:$B$52,MATCH('29'!$B39,BDD!$A$2:$A$52,0),2),"")</f>
        <v>NORMAL</v>
      </c>
      <c r="L39" s="14" t="str">
        <f>IF(F39="P",INDEX(BDD!$A$2:$B$52,MATCH('29'!$B39,BDD!$A$2:$A$52,0),2),"")</f>
        <v>NORMAL</v>
      </c>
      <c r="M39" s="14" t="str">
        <f>IF(G39="P",INDEX(BDD!$A$2:$B$52,MATCH('29'!$B39,BDD!$A$2:$A$52,0),2),"")</f>
        <v/>
      </c>
    </row>
    <row r="40" spans="1:13" ht="14.1" customHeight="1" thickBot="1" x14ac:dyDescent="0.3">
      <c r="A40" s="121"/>
      <c r="B40" s="83" t="str">
        <f>BDD!A36</f>
        <v>PIGORREAU M</v>
      </c>
      <c r="C40" s="28" t="s">
        <v>105</v>
      </c>
      <c r="D40" s="28" t="s">
        <v>105</v>
      </c>
      <c r="E40" s="28" t="s">
        <v>105</v>
      </c>
      <c r="F40" s="28" t="s">
        <v>105</v>
      </c>
      <c r="G40" s="28" t="s">
        <v>105</v>
      </c>
      <c r="I40" s="14" t="str">
        <f>IF(C40="P",INDEX(BDD!$A$2:$B$52,MATCH('29'!$B40,BDD!$A$2:$A$52,0),2),"")</f>
        <v/>
      </c>
      <c r="J40" s="14" t="str">
        <f>IF(D40="P",INDEX(BDD!$A$2:$B$52,MATCH('29'!$B40,BDD!$A$2:$A$52,0),2),"")</f>
        <v/>
      </c>
      <c r="K40" s="14" t="str">
        <f>IF(E40="P",INDEX(BDD!$A$2:$B$52,MATCH('29'!$B40,BDD!$A$2:$A$52,0),2),"")</f>
        <v/>
      </c>
      <c r="L40" s="14" t="str">
        <f>IF(F40="P",INDEX(BDD!$A$2:$B$52,MATCH('29'!$B40,BDD!$A$2:$A$52,0),2),"")</f>
        <v/>
      </c>
      <c r="M40" s="14" t="str">
        <f>IF(G40="P",INDEX(BDD!$A$2:$B$52,MATCH('29'!$B40,BDD!$A$2:$A$52,0),2),"")</f>
        <v/>
      </c>
    </row>
    <row r="41" spans="1:13" ht="14.1" customHeight="1" thickBot="1" x14ac:dyDescent="0.3">
      <c r="A41" s="121"/>
      <c r="B41" s="83" t="str">
        <f>BDD!A37</f>
        <v>PONT D</v>
      </c>
      <c r="C41" s="28" t="s">
        <v>89</v>
      </c>
      <c r="D41" s="28" t="s">
        <v>89</v>
      </c>
      <c r="E41" s="28" t="s">
        <v>89</v>
      </c>
      <c r="F41" s="28" t="s">
        <v>89</v>
      </c>
      <c r="G41" s="28" t="s">
        <v>105</v>
      </c>
      <c r="I41" s="14" t="str">
        <f>IF(C41="P",INDEX(BDD!$A$2:$B$52,MATCH('29'!$B41,BDD!$A$2:$A$52,0),2),"")</f>
        <v>HYPOCHOLESTEROMIANT &amp; HYPOCALORIQUE</v>
      </c>
      <c r="J41" s="14" t="str">
        <f>IF(D41="P",INDEX(BDD!$A$2:$B$52,MATCH('29'!$B41,BDD!$A$2:$A$52,0),2),"")</f>
        <v>HYPOCHOLESTEROMIANT &amp; HYPOCALORIQUE</v>
      </c>
      <c r="K41" s="14" t="str">
        <f>IF(E41="P",INDEX(BDD!$A$2:$B$52,MATCH('29'!$B41,BDD!$A$2:$A$52,0),2),"")</f>
        <v>HYPOCHOLESTEROMIANT &amp; HYPOCALORIQUE</v>
      </c>
      <c r="L41" s="14" t="str">
        <f>IF(F41="P",INDEX(BDD!$A$2:$B$52,MATCH('29'!$B41,BDD!$A$2:$A$52,0),2),"")</f>
        <v>HYPOCHOLESTEROMIANT &amp; HYPOCALORIQUE</v>
      </c>
      <c r="M41" s="14" t="str">
        <f>IF(G41="P",INDEX(BDD!$A$2:$B$52,MATCH('29'!$B41,BDD!$A$2:$A$52,0),2),"")</f>
        <v/>
      </c>
    </row>
    <row r="42" spans="1:13" ht="14.1" customHeight="1" thickBot="1" x14ac:dyDescent="0.3">
      <c r="A42" s="121"/>
      <c r="B42" s="84" t="str">
        <f>BDD!A38</f>
        <v>PORTE V</v>
      </c>
      <c r="C42" s="28" t="s">
        <v>89</v>
      </c>
      <c r="D42" s="28" t="s">
        <v>89</v>
      </c>
      <c r="E42" s="28" t="s">
        <v>89</v>
      </c>
      <c r="F42" s="28" t="s">
        <v>89</v>
      </c>
      <c r="G42" s="28" t="s">
        <v>89</v>
      </c>
      <c r="I42" s="14" t="str">
        <f>IF(C42="P",INDEX(BDD!$A$2:$B$52,MATCH('29'!$B42,BDD!$A$2:$A$52,0),2),"")</f>
        <v>NORMAL</v>
      </c>
      <c r="J42" s="14" t="str">
        <f>IF(D42="P",INDEX(BDD!$A$2:$B$52,MATCH('29'!$B42,BDD!$A$2:$A$52,0),2),"")</f>
        <v>NORMAL</v>
      </c>
      <c r="K42" s="14" t="str">
        <f>IF(E42="P",INDEX(BDD!$A$2:$B$52,MATCH('29'!$B42,BDD!$A$2:$A$52,0),2),"")</f>
        <v>NORMAL</v>
      </c>
      <c r="L42" s="14" t="str">
        <f>IF(F42="P",INDEX(BDD!$A$2:$B$52,MATCH('29'!$B42,BDD!$A$2:$A$52,0),2),"")</f>
        <v>NORMAL</v>
      </c>
      <c r="M42" s="14" t="str">
        <f>IF(G42="P",INDEX(BDD!$A$2:$B$52,MATCH('29'!$B42,BDD!$A$2:$A$52,0),2),"")</f>
        <v>NORMAL</v>
      </c>
    </row>
    <row r="43" spans="1:13" ht="14.1" customHeight="1" thickBot="1" x14ac:dyDescent="0.3">
      <c r="A43" s="121"/>
      <c r="B43" s="83" t="str">
        <f>BDD!A39</f>
        <v>SERRE C</v>
      </c>
      <c r="C43" s="28" t="s">
        <v>89</v>
      </c>
      <c r="D43" s="28" t="s">
        <v>89</v>
      </c>
      <c r="E43" s="28" t="s">
        <v>89</v>
      </c>
      <c r="F43" s="28" t="s">
        <v>89</v>
      </c>
      <c r="G43" s="28" t="s">
        <v>105</v>
      </c>
      <c r="I43" s="14" t="str">
        <f>IF(C43="P",INDEX(BDD!$A$2:$B$52,MATCH('29'!$B43,BDD!$A$2:$A$52,0),2),"")</f>
        <v>HYPOCHOLESTEROMIANT &amp; HYPOCALORIQUE</v>
      </c>
      <c r="J43" s="14" t="str">
        <f>IF(D43="P",INDEX(BDD!$A$2:$B$52,MATCH('29'!$B43,BDD!$A$2:$A$52,0),2),"")</f>
        <v>HYPOCHOLESTEROMIANT &amp; HYPOCALORIQUE</v>
      </c>
      <c r="K43" s="14" t="str">
        <f>IF(E43="P",INDEX(BDD!$A$2:$B$52,MATCH('29'!$B43,BDD!$A$2:$A$52,0),2),"")</f>
        <v>HYPOCHOLESTEROMIANT &amp; HYPOCALORIQUE</v>
      </c>
      <c r="L43" s="14" t="str">
        <f>IF(F43="P",INDEX(BDD!$A$2:$B$52,MATCH('29'!$B43,BDD!$A$2:$A$52,0),2),"")</f>
        <v>HYPOCHOLESTEROMIANT &amp; HYPOCALORIQUE</v>
      </c>
      <c r="M43" s="14" t="str">
        <f>IF(G43="P",INDEX(BDD!$A$2:$B$52,MATCH('29'!$B43,BDD!$A$2:$A$52,0),2),"")</f>
        <v/>
      </c>
    </row>
    <row r="44" spans="1:13" ht="14.1" customHeight="1" thickBot="1" x14ac:dyDescent="0.3">
      <c r="A44" s="121"/>
      <c r="B44" s="84" t="str">
        <f>BDD!A40</f>
        <v>SOLEILHAVOUP B</v>
      </c>
      <c r="C44" s="28" t="s">
        <v>105</v>
      </c>
      <c r="D44" s="28" t="s">
        <v>105</v>
      </c>
      <c r="E44" s="28" t="s">
        <v>105</v>
      </c>
      <c r="F44" s="28" t="s">
        <v>105</v>
      </c>
      <c r="G44" s="28" t="s">
        <v>105</v>
      </c>
      <c r="I44" s="14" t="str">
        <f>IF(C44="P",INDEX(BDD!$A$2:$B$52,MATCH('29'!$B44,BDD!$A$2:$A$52,0),2),"")</f>
        <v/>
      </c>
      <c r="J44" s="14" t="str">
        <f>IF(D44="P",INDEX(BDD!$A$2:$B$52,MATCH('29'!$B44,BDD!$A$2:$A$52,0),2),"")</f>
        <v/>
      </c>
      <c r="K44" s="14" t="str">
        <f>IF(E44="P",INDEX(BDD!$A$2:$B$52,MATCH('29'!$B44,BDD!$A$2:$A$52,0),2),"")</f>
        <v/>
      </c>
      <c r="L44" s="14" t="str">
        <f>IF(F44="P",INDEX(BDD!$A$2:$B$52,MATCH('29'!$B44,BDD!$A$2:$A$52,0),2),"")</f>
        <v/>
      </c>
      <c r="M44" s="14" t="str">
        <f>IF(G44="P",INDEX(BDD!$A$2:$B$52,MATCH('29'!$B44,BDD!$A$2:$A$52,0),2),"")</f>
        <v/>
      </c>
    </row>
    <row r="45" spans="1:13" ht="14.1" customHeight="1" thickBot="1" x14ac:dyDescent="0.3">
      <c r="A45" s="121"/>
      <c r="B45" s="84" t="str">
        <f>BDD!A41</f>
        <v>SOURDEIX L</v>
      </c>
      <c r="C45" s="28" t="s">
        <v>89</v>
      </c>
      <c r="D45" s="28" t="s">
        <v>89</v>
      </c>
      <c r="E45" s="28" t="s">
        <v>89</v>
      </c>
      <c r="F45" s="28" t="s">
        <v>89</v>
      </c>
      <c r="G45" s="28" t="s">
        <v>89</v>
      </c>
      <c r="I45" s="14" t="str">
        <f>IF(C45="P",INDEX(BDD!$A$2:$B$52,MATCH('29'!$B45,BDD!$A$2:$A$52,0),2),"")</f>
        <v>NORMAL</v>
      </c>
      <c r="J45" s="14" t="str">
        <f>IF(D45="P",INDEX(BDD!$A$2:$B$52,MATCH('29'!$B45,BDD!$A$2:$A$52,0),2),"")</f>
        <v>NORMAL</v>
      </c>
      <c r="K45" s="14" t="str">
        <f>IF(E45="P",INDEX(BDD!$A$2:$B$52,MATCH('29'!$B45,BDD!$A$2:$A$52,0),2),"")</f>
        <v>NORMAL</v>
      </c>
      <c r="L45" s="14" t="str">
        <f>IF(F45="P",INDEX(BDD!$A$2:$B$52,MATCH('29'!$B45,BDD!$A$2:$A$52,0),2),"")</f>
        <v>NORMAL</v>
      </c>
      <c r="M45" s="14" t="str">
        <f>IF(G45="P",INDEX(BDD!$A$2:$B$52,MATCH('29'!$B45,BDD!$A$2:$A$52,0),2),"")</f>
        <v>NORMAL</v>
      </c>
    </row>
    <row r="46" spans="1:13" ht="14.1" customHeight="1" thickBot="1" x14ac:dyDescent="0.3">
      <c r="A46" s="121"/>
      <c r="B46" s="84" t="str">
        <f>BDD!A42</f>
        <v>TAYSSE S</v>
      </c>
      <c r="C46" s="28" t="s">
        <v>89</v>
      </c>
      <c r="D46" s="28" t="s">
        <v>89</v>
      </c>
      <c r="E46" s="28" t="s">
        <v>89</v>
      </c>
      <c r="F46" s="28" t="s">
        <v>89</v>
      </c>
      <c r="G46" s="28" t="s">
        <v>89</v>
      </c>
      <c r="I46" s="14" t="str">
        <f>IF(C46="P",INDEX(BDD!$A$2:$B$52,MATCH('29'!$B46,BDD!$A$2:$A$52,0),2),"")</f>
        <v>NORMAL</v>
      </c>
      <c r="J46" s="14" t="str">
        <f>IF(D46="P",INDEX(BDD!$A$2:$B$52,MATCH('29'!$B46,BDD!$A$2:$A$52,0),2),"")</f>
        <v>NORMAL</v>
      </c>
      <c r="K46" s="14" t="str">
        <f>IF(E46="P",INDEX(BDD!$A$2:$B$52,MATCH('29'!$B46,BDD!$A$2:$A$52,0),2),"")</f>
        <v>NORMAL</v>
      </c>
      <c r="L46" s="14" t="str">
        <f>IF(F46="P",INDEX(BDD!$A$2:$B$52,MATCH('29'!$B46,BDD!$A$2:$A$52,0),2),"")</f>
        <v>NORMAL</v>
      </c>
      <c r="M46" s="14" t="str">
        <f>IF(G46="P",INDEX(BDD!$A$2:$B$52,MATCH('29'!$B46,BDD!$A$2:$A$52,0),2),"")</f>
        <v>NORMAL</v>
      </c>
    </row>
    <row r="47" spans="1:13" ht="14.1" customHeight="1" thickBot="1" x14ac:dyDescent="0.3">
      <c r="A47" s="121"/>
      <c r="B47" s="84" t="str">
        <f>BDD!A43</f>
        <v>TINDILIERE M</v>
      </c>
      <c r="C47" s="28" t="s">
        <v>89</v>
      </c>
      <c r="D47" s="28" t="s">
        <v>89</v>
      </c>
      <c r="E47" s="28" t="s">
        <v>89</v>
      </c>
      <c r="F47" s="28" t="s">
        <v>89</v>
      </c>
      <c r="G47" s="28" t="s">
        <v>89</v>
      </c>
      <c r="I47" s="14" t="str">
        <f>IF(C47="P",INDEX(BDD!$A$2:$B$52,MATCH('29'!$B47,BDD!$A$2:$A$52,0),2),"")</f>
        <v>NORMAL</v>
      </c>
      <c r="J47" s="14" t="str">
        <f>IF(D47="P",INDEX(BDD!$A$2:$B$52,MATCH('29'!$B47,BDD!$A$2:$A$52,0),2),"")</f>
        <v>NORMAL</v>
      </c>
      <c r="K47" s="14" t="str">
        <f>IF(E47="P",INDEX(BDD!$A$2:$B$52,MATCH('29'!$B47,BDD!$A$2:$A$52,0),2),"")</f>
        <v>NORMAL</v>
      </c>
      <c r="L47" s="14" t="str">
        <f>IF(F47="P",INDEX(BDD!$A$2:$B$52,MATCH('29'!$B47,BDD!$A$2:$A$52,0),2),"")</f>
        <v>NORMAL</v>
      </c>
      <c r="M47" s="14" t="str">
        <f>IF(G47="P",INDEX(BDD!$A$2:$B$52,MATCH('29'!$B47,BDD!$A$2:$A$52,0),2),"")</f>
        <v>NORMAL</v>
      </c>
    </row>
    <row r="48" spans="1:13" ht="14.1" customHeight="1" thickBot="1" x14ac:dyDescent="0.3">
      <c r="A48" s="121"/>
      <c r="B48" s="84" t="str">
        <f>BDD!A44</f>
        <v>URSY A</v>
      </c>
      <c r="C48" s="28" t="s">
        <v>89</v>
      </c>
      <c r="D48" s="28" t="s">
        <v>89</v>
      </c>
      <c r="E48" s="28" t="s">
        <v>89</v>
      </c>
      <c r="F48" s="28" t="s">
        <v>89</v>
      </c>
      <c r="G48" s="28" t="s">
        <v>89</v>
      </c>
      <c r="I48" s="14" t="str">
        <f>IF(C48="P",INDEX(BDD!$A$2:$B$52,MATCH('29'!$B48,BDD!$A$2:$A$52,0),2),"")</f>
        <v>NORMAL</v>
      </c>
      <c r="J48" s="14" t="str">
        <f>IF(D48="P",INDEX(BDD!$A$2:$B$52,MATCH('29'!$B48,BDD!$A$2:$A$52,0),2),"")</f>
        <v>NORMAL</v>
      </c>
      <c r="K48" s="14" t="str">
        <f>IF(E48="P",INDEX(BDD!$A$2:$B$52,MATCH('29'!$B48,BDD!$A$2:$A$52,0),2),"")</f>
        <v>NORMAL</v>
      </c>
      <c r="L48" s="14" t="str">
        <f>IF(F48="P",INDEX(BDD!$A$2:$B$52,MATCH('29'!$B48,BDD!$A$2:$A$52,0),2),"")</f>
        <v>NORMAL</v>
      </c>
      <c r="M48" s="14" t="str">
        <f>IF(G48="P",INDEX(BDD!$A$2:$B$52,MATCH('29'!$B48,BDD!$A$2:$A$52,0),2),"")</f>
        <v>NORMAL</v>
      </c>
    </row>
    <row r="49" spans="1:15" ht="14.1" customHeight="1" thickBot="1" x14ac:dyDescent="0.3">
      <c r="A49" s="121"/>
      <c r="B49" s="83" t="str">
        <f>BDD!A45</f>
        <v>VERGNY fr</v>
      </c>
      <c r="C49" s="28" t="s">
        <v>89</v>
      </c>
      <c r="D49" s="28" t="s">
        <v>89</v>
      </c>
      <c r="E49" s="28" t="s">
        <v>89</v>
      </c>
      <c r="F49" s="28" t="s">
        <v>89</v>
      </c>
      <c r="G49" s="28" t="s">
        <v>105</v>
      </c>
      <c r="I49" s="14" t="str">
        <f>IF(C49="P",INDEX(BDD!$A$2:$B$52,MATCH('29'!$B49,BDD!$A$2:$A$52,0),2),"")</f>
        <v>NORMAL</v>
      </c>
      <c r="J49" s="14" t="str">
        <f>IF(D49="P",INDEX(BDD!$A$2:$B$52,MATCH('29'!$B49,BDD!$A$2:$A$52,0),2),"")</f>
        <v>NORMAL</v>
      </c>
      <c r="K49" s="14" t="str">
        <f>IF(E49="P",INDEX(BDD!$A$2:$B$52,MATCH('29'!$B49,BDD!$A$2:$A$52,0),2),"")</f>
        <v>NORMAL</v>
      </c>
      <c r="L49" s="14" t="str">
        <f>IF(F49="P",INDEX(BDD!$A$2:$B$52,MATCH('29'!$B49,BDD!$A$2:$A$52,0),2),"")</f>
        <v>NORMAL</v>
      </c>
      <c r="M49" s="14" t="str">
        <f>IF(G49="P",INDEX(BDD!$A$2:$B$52,MATCH('29'!$B49,BDD!$A$2:$A$52,0),2),"")</f>
        <v/>
      </c>
    </row>
    <row r="50" spans="1:15" ht="14.1" customHeight="1" thickBot="1" x14ac:dyDescent="0.3">
      <c r="A50" s="121"/>
      <c r="B50" s="27"/>
      <c r="C50" s="28"/>
      <c r="D50" s="28"/>
      <c r="E50" s="28"/>
      <c r="F50" s="28"/>
      <c r="G50" s="28"/>
      <c r="I50" s="14" t="str">
        <f>IF(C50="P",INDEX(BDD!$A$2:$B$52,MATCH('29'!$B50,BDD!$A$2:$A$52,0),2),"")</f>
        <v/>
      </c>
      <c r="J50" s="14" t="str">
        <f>IF(D50="P",INDEX(BDD!$A$2:$B$52,MATCH('29'!$B50,BDD!$A$2:$A$52,0),2),"")</f>
        <v/>
      </c>
      <c r="K50" s="14" t="str">
        <f>IF(E50="P",INDEX(BDD!$A$2:$B$52,MATCH('29'!$B50,BDD!$A$2:$A$52,0),2),"")</f>
        <v/>
      </c>
      <c r="L50" s="14" t="str">
        <f>IF(F50="P",INDEX(BDD!$A$2:$B$52,MATCH('29'!$B50,BDD!$A$2:$A$52,0),2),"")</f>
        <v/>
      </c>
      <c r="M50" s="14" t="str">
        <f>IF(G50="P",INDEX(BDD!$A$2:$B$52,MATCH('29'!$B50,BDD!$A$2:$A$52,0),2),"")</f>
        <v/>
      </c>
    </row>
    <row r="51" spans="1:15" ht="14.1" customHeight="1" thickBot="1" x14ac:dyDescent="0.3">
      <c r="A51" s="121"/>
      <c r="B51" s="34" t="str">
        <f>BDD!A47</f>
        <v>STAGIAIRE</v>
      </c>
      <c r="C51" s="28"/>
      <c r="D51" s="28"/>
      <c r="E51" s="28"/>
      <c r="F51" s="28"/>
      <c r="G51" s="28"/>
      <c r="I51" s="14" t="str">
        <f>IF(C51="P",INDEX(BDD!$A$2:$B$52,MATCH('29'!$B51,BDD!$A$2:$A$52,0),2),"")</f>
        <v/>
      </c>
      <c r="J51" s="14" t="str">
        <f>IF(D51="P",INDEX(BDD!$A$2:$B$52,MATCH('29'!$B51,BDD!$A$2:$A$52,0),2),"")</f>
        <v/>
      </c>
      <c r="K51" s="14" t="str">
        <f>IF(E51="P",INDEX(BDD!$A$2:$B$52,MATCH('29'!$B51,BDD!$A$2:$A$52,0),2),"")</f>
        <v/>
      </c>
      <c r="L51" s="14" t="str">
        <f>IF(F51="P",INDEX(BDD!$A$2:$B$52,MATCH('29'!$B51,BDD!$A$2:$A$52,0),2),"")</f>
        <v/>
      </c>
      <c r="M51" s="14" t="str">
        <f>IF(G51="P",INDEX(BDD!$A$2:$B$52,MATCH('29'!$B51,BDD!$A$2:$A$52,0),2),"")</f>
        <v/>
      </c>
      <c r="O51" s="14" t="s">
        <v>106</v>
      </c>
    </row>
    <row r="52" spans="1:15" ht="15.75" thickBot="1" x14ac:dyDescent="0.3">
      <c r="A52" s="13"/>
      <c r="B52" s="38"/>
      <c r="C52" s="122"/>
      <c r="D52" s="122"/>
      <c r="E52" s="122"/>
      <c r="F52" s="122"/>
      <c r="G52" s="122"/>
    </row>
    <row r="53" spans="1:15" x14ac:dyDescent="0.25">
      <c r="A53" s="13"/>
      <c r="B53" s="13"/>
      <c r="C53" s="118" t="s">
        <v>74</v>
      </c>
      <c r="D53" s="119"/>
      <c r="E53" s="119"/>
      <c r="F53" s="119"/>
      <c r="G53" s="120"/>
    </row>
    <row r="54" spans="1:15" ht="15.75" thickBot="1" x14ac:dyDescent="0.3">
      <c r="A54" s="13"/>
      <c r="B54" s="13"/>
      <c r="C54" s="114" t="str">
        <f ca="1">MID(CELL("nomfichier",$A$1),FIND("]",CELL("nomfichier",$A$1))+1,50)</f>
        <v>29</v>
      </c>
      <c r="D54" s="115"/>
      <c r="E54" s="115"/>
      <c r="F54" s="115"/>
      <c r="G54" s="116"/>
    </row>
    <row r="55" spans="1:15" x14ac:dyDescent="0.25">
      <c r="A55" s="117" t="s">
        <v>95</v>
      </c>
      <c r="B55" s="13"/>
      <c r="C55" s="39">
        <f ca="1">C56</f>
        <v>42569</v>
      </c>
      <c r="D55" s="39">
        <f ca="1">D56</f>
        <v>42570</v>
      </c>
      <c r="E55" s="39">
        <f ca="1">E56</f>
        <v>42571</v>
      </c>
      <c r="F55" s="39">
        <f t="shared" ref="F55:G55" ca="1" si="1">F56</f>
        <v>42572</v>
      </c>
      <c r="G55" s="20">
        <f t="shared" ca="1" si="1"/>
        <v>42573</v>
      </c>
    </row>
    <row r="56" spans="1:15" ht="15.75" thickBot="1" x14ac:dyDescent="0.3">
      <c r="A56" s="117"/>
      <c r="B56" s="13"/>
      <c r="C56" s="40">
        <f ca="1">7*C54+DATE(B2,1,3)-WEEKDAY(DATE(B2,1,3))-5</f>
        <v>42569</v>
      </c>
      <c r="D56" s="40">
        <f ca="1">C56+1</f>
        <v>42570</v>
      </c>
      <c r="E56" s="40">
        <f ca="1">D56+1</f>
        <v>42571</v>
      </c>
      <c r="F56" s="40">
        <f ca="1">E56+1</f>
        <v>42572</v>
      </c>
      <c r="G56" s="41">
        <f ca="1">F56+1</f>
        <v>42573</v>
      </c>
    </row>
    <row r="57" spans="1:15" ht="24.95" customHeight="1" x14ac:dyDescent="0.25">
      <c r="A57" s="108">
        <f t="shared" ref="A57:A63" si="2">SUM(C57:G57)</f>
        <v>135</v>
      </c>
      <c r="B57" s="43" t="s">
        <v>6</v>
      </c>
      <c r="C57" s="29">
        <f t="shared" ref="C57:G64" si="3">IF(COUNTIF(I$6:I$51,$B57)&gt;0,COUNTIF(I$6:I$51,$B57),"")</f>
        <v>27</v>
      </c>
      <c r="D57" s="29">
        <f t="shared" si="3"/>
        <v>30</v>
      </c>
      <c r="E57" s="29">
        <f t="shared" si="3"/>
        <v>30</v>
      </c>
      <c r="F57" s="29">
        <f t="shared" si="3"/>
        <v>30</v>
      </c>
      <c r="G57" s="29">
        <f t="shared" si="3"/>
        <v>18</v>
      </c>
    </row>
    <row r="58" spans="1:15" ht="24.95" customHeight="1" x14ac:dyDescent="0.25">
      <c r="A58" s="108">
        <f t="shared" si="2"/>
        <v>4</v>
      </c>
      <c r="B58" s="44" t="s">
        <v>22</v>
      </c>
      <c r="C58" s="32">
        <f t="shared" si="3"/>
        <v>1</v>
      </c>
      <c r="D58" s="32">
        <f t="shared" si="3"/>
        <v>1</v>
      </c>
      <c r="E58" s="32">
        <f t="shared" si="3"/>
        <v>1</v>
      </c>
      <c r="F58" s="32">
        <f t="shared" si="3"/>
        <v>1</v>
      </c>
      <c r="G58" s="33" t="str">
        <f t="shared" si="3"/>
        <v/>
      </c>
      <c r="I58" s="14">
        <f t="shared" ref="I58:I64" si="4">COUNTIF($I$6:$I$51,$B58)</f>
        <v>1</v>
      </c>
    </row>
    <row r="59" spans="1:15" ht="24.95" customHeight="1" x14ac:dyDescent="0.25">
      <c r="A59" s="108">
        <f t="shared" si="2"/>
        <v>5</v>
      </c>
      <c r="B59" s="44" t="s">
        <v>18</v>
      </c>
      <c r="C59" s="32">
        <f t="shared" si="3"/>
        <v>1</v>
      </c>
      <c r="D59" s="32">
        <f t="shared" si="3"/>
        <v>1</v>
      </c>
      <c r="E59" s="32">
        <f t="shared" si="3"/>
        <v>1</v>
      </c>
      <c r="F59" s="32">
        <f t="shared" si="3"/>
        <v>1</v>
      </c>
      <c r="G59" s="33">
        <f t="shared" si="3"/>
        <v>1</v>
      </c>
      <c r="I59" s="14">
        <f t="shared" si="4"/>
        <v>1</v>
      </c>
    </row>
    <row r="60" spans="1:15" ht="24.95" customHeight="1" x14ac:dyDescent="0.25">
      <c r="A60" s="108">
        <f t="shared" si="2"/>
        <v>8</v>
      </c>
      <c r="B60" s="44" t="s">
        <v>50</v>
      </c>
      <c r="C60" s="32">
        <f t="shared" si="3"/>
        <v>2</v>
      </c>
      <c r="D60" s="32">
        <f t="shared" si="3"/>
        <v>2</v>
      </c>
      <c r="E60" s="32">
        <f t="shared" si="3"/>
        <v>2</v>
      </c>
      <c r="F60" s="32">
        <f t="shared" si="3"/>
        <v>2</v>
      </c>
      <c r="G60" s="33" t="str">
        <f t="shared" si="3"/>
        <v/>
      </c>
      <c r="I60" s="14">
        <f t="shared" si="4"/>
        <v>2</v>
      </c>
    </row>
    <row r="61" spans="1:15" ht="24.95" customHeight="1" x14ac:dyDescent="0.25">
      <c r="A61" s="108">
        <f t="shared" si="2"/>
        <v>14</v>
      </c>
      <c r="B61" s="44" t="s">
        <v>20</v>
      </c>
      <c r="C61" s="32">
        <f t="shared" si="3"/>
        <v>3</v>
      </c>
      <c r="D61" s="32">
        <f t="shared" si="3"/>
        <v>3</v>
      </c>
      <c r="E61" s="32">
        <f t="shared" si="3"/>
        <v>3</v>
      </c>
      <c r="F61" s="32">
        <f t="shared" si="3"/>
        <v>3</v>
      </c>
      <c r="G61" s="33">
        <f t="shared" si="3"/>
        <v>2</v>
      </c>
      <c r="I61" s="14">
        <f t="shared" si="4"/>
        <v>3</v>
      </c>
    </row>
    <row r="62" spans="1:15" ht="24.95" customHeight="1" x14ac:dyDescent="0.25">
      <c r="A62" s="108">
        <f t="shared" si="2"/>
        <v>4</v>
      </c>
      <c r="B62" s="44" t="s">
        <v>25</v>
      </c>
      <c r="C62" s="32">
        <f t="shared" si="3"/>
        <v>1</v>
      </c>
      <c r="D62" s="32">
        <f t="shared" si="3"/>
        <v>1</v>
      </c>
      <c r="E62" s="32">
        <f t="shared" si="3"/>
        <v>1</v>
      </c>
      <c r="F62" s="32">
        <f t="shared" si="3"/>
        <v>1</v>
      </c>
      <c r="G62" s="33" t="str">
        <f t="shared" si="3"/>
        <v/>
      </c>
      <c r="I62" s="14">
        <f t="shared" si="4"/>
        <v>1</v>
      </c>
    </row>
    <row r="63" spans="1:15" ht="24.95" customHeight="1" x14ac:dyDescent="0.25">
      <c r="A63" s="108">
        <f t="shared" si="2"/>
        <v>9</v>
      </c>
      <c r="B63" s="44" t="s">
        <v>7</v>
      </c>
      <c r="C63" s="32">
        <f t="shared" si="3"/>
        <v>2</v>
      </c>
      <c r="D63" s="32">
        <f t="shared" si="3"/>
        <v>2</v>
      </c>
      <c r="E63" s="32">
        <f t="shared" si="3"/>
        <v>2</v>
      </c>
      <c r="F63" s="32">
        <f t="shared" si="3"/>
        <v>2</v>
      </c>
      <c r="G63" s="33">
        <f t="shared" si="3"/>
        <v>1</v>
      </c>
      <c r="I63" s="14">
        <f t="shared" si="4"/>
        <v>2</v>
      </c>
    </row>
    <row r="64" spans="1:15" ht="24.95" customHeight="1" thickBot="1" x14ac:dyDescent="0.3">
      <c r="A64" s="108">
        <f>SUM(C64:G64)</f>
        <v>0</v>
      </c>
      <c r="B64" s="45"/>
      <c r="C64" s="36" t="str">
        <f t="shared" si="3"/>
        <v/>
      </c>
      <c r="D64" s="36" t="str">
        <f t="shared" si="3"/>
        <v/>
      </c>
      <c r="E64" s="36" t="str">
        <f t="shared" si="3"/>
        <v/>
      </c>
      <c r="F64" s="36" t="str">
        <f t="shared" si="3"/>
        <v/>
      </c>
      <c r="G64" s="37" t="str">
        <f t="shared" si="3"/>
        <v/>
      </c>
      <c r="I64" s="14">
        <f t="shared" si="4"/>
        <v>0</v>
      </c>
    </row>
    <row r="65" spans="1:7" ht="9.9499999999999993" customHeight="1" thickBot="1" x14ac:dyDescent="0.3">
      <c r="A65" s="46"/>
    </row>
    <row r="66" spans="1:7" ht="15.95" customHeight="1" x14ac:dyDescent="0.25">
      <c r="A66" s="108">
        <f>SUM(C66:G66)</f>
        <v>0</v>
      </c>
      <c r="B66" s="47" t="s">
        <v>75</v>
      </c>
      <c r="C66" s="29"/>
      <c r="D66" s="29"/>
      <c r="E66" s="29"/>
      <c r="F66" s="29"/>
      <c r="G66" s="30"/>
    </row>
    <row r="67" spans="1:7" ht="15.95" customHeight="1" thickBot="1" x14ac:dyDescent="0.3">
      <c r="A67" s="108">
        <f>SUM(C67:G67)</f>
        <v>0</v>
      </c>
      <c r="B67" s="48" t="s">
        <v>78</v>
      </c>
      <c r="C67" s="36"/>
      <c r="D67" s="36"/>
      <c r="E67" s="36"/>
      <c r="F67" s="36"/>
      <c r="G67" s="37"/>
    </row>
    <row r="68" spans="1:7" s="51" customFormat="1" ht="9.9499999999999993" customHeight="1" thickBot="1" x14ac:dyDescent="0.3">
      <c r="A68" s="38"/>
      <c r="B68" s="49"/>
      <c r="C68" s="50"/>
      <c r="D68" s="50"/>
      <c r="E68" s="50"/>
      <c r="F68" s="50"/>
      <c r="G68" s="50"/>
    </row>
    <row r="69" spans="1:7" s="51" customFormat="1" ht="15.95" customHeight="1" x14ac:dyDescent="0.25">
      <c r="A69" s="52">
        <f>SUM(C69:G69)</f>
        <v>3</v>
      </c>
      <c r="B69" s="47" t="s">
        <v>76</v>
      </c>
      <c r="C69" s="29">
        <v>1</v>
      </c>
      <c r="D69" s="29">
        <v>1</v>
      </c>
      <c r="E69" s="29">
        <v>1</v>
      </c>
      <c r="F69" s="29">
        <v>0</v>
      </c>
      <c r="G69" s="30">
        <v>0</v>
      </c>
    </row>
    <row r="70" spans="1:7" ht="15.95" customHeight="1" x14ac:dyDescent="0.25">
      <c r="A70" s="52">
        <f t="shared" ref="A70:A75" si="5">SUM(C70:G70)</f>
        <v>0</v>
      </c>
      <c r="B70" s="53" t="s">
        <v>88</v>
      </c>
      <c r="C70" s="32"/>
      <c r="D70" s="32">
        <v>0</v>
      </c>
      <c r="E70" s="32"/>
      <c r="F70" s="32"/>
      <c r="G70" s="33"/>
    </row>
    <row r="71" spans="1:7" ht="15.95" customHeight="1" x14ac:dyDescent="0.25">
      <c r="A71" s="52">
        <f t="shared" si="5"/>
        <v>0</v>
      </c>
      <c r="B71" s="53" t="s">
        <v>97</v>
      </c>
      <c r="C71" s="32"/>
      <c r="D71" s="32"/>
      <c r="E71" s="32">
        <v>0</v>
      </c>
      <c r="F71" s="32"/>
      <c r="G71" s="33"/>
    </row>
    <row r="72" spans="1:7" ht="15.95" customHeight="1" x14ac:dyDescent="0.25">
      <c r="A72" s="52">
        <f t="shared" si="5"/>
        <v>1</v>
      </c>
      <c r="B72" s="53" t="s">
        <v>92</v>
      </c>
      <c r="C72" s="32"/>
      <c r="D72" s="32">
        <v>1</v>
      </c>
      <c r="E72" s="32">
        <v>0</v>
      </c>
      <c r="F72" s="32"/>
      <c r="G72" s="33"/>
    </row>
    <row r="73" spans="1:7" ht="15.95" customHeight="1" x14ac:dyDescent="0.25">
      <c r="A73" s="52">
        <f t="shared" si="5"/>
        <v>0</v>
      </c>
      <c r="B73" s="53" t="s">
        <v>96</v>
      </c>
      <c r="C73" s="32"/>
      <c r="D73" s="32">
        <v>0</v>
      </c>
      <c r="E73" s="32"/>
      <c r="F73" s="32"/>
      <c r="G73" s="33"/>
    </row>
    <row r="74" spans="1:7" ht="15.95" customHeight="1" x14ac:dyDescent="0.25">
      <c r="A74" s="52">
        <f t="shared" si="5"/>
        <v>0</v>
      </c>
      <c r="B74" s="53" t="s">
        <v>107</v>
      </c>
      <c r="C74" s="32"/>
      <c r="D74" s="32"/>
      <c r="E74" s="32"/>
      <c r="F74" s="32"/>
      <c r="G74" s="33"/>
    </row>
    <row r="75" spans="1:7" ht="15.95" customHeight="1" thickBot="1" x14ac:dyDescent="0.3">
      <c r="A75" s="52">
        <f t="shared" si="5"/>
        <v>0</v>
      </c>
      <c r="B75" s="48" t="s">
        <v>83</v>
      </c>
      <c r="C75" s="36">
        <v>0</v>
      </c>
      <c r="D75" s="36">
        <v>0</v>
      </c>
      <c r="E75" s="36"/>
      <c r="F75" s="36"/>
      <c r="G75" s="37"/>
    </row>
    <row r="76" spans="1:7" ht="9.9499999999999993" customHeight="1" thickBot="1" x14ac:dyDescent="0.3">
      <c r="A76" s="13"/>
      <c r="B76" s="49"/>
      <c r="C76" s="50"/>
      <c r="D76" s="50"/>
      <c r="E76" s="50"/>
      <c r="F76" s="50"/>
      <c r="G76" s="50"/>
    </row>
    <row r="77" spans="1:7" ht="15.95" customHeight="1" x14ac:dyDescent="0.25">
      <c r="A77" s="108">
        <f t="shared" ref="A77:A80" si="6">SUM(C77:G77)</f>
        <v>0</v>
      </c>
      <c r="B77" s="47" t="s">
        <v>61</v>
      </c>
      <c r="C77" s="29"/>
      <c r="D77" s="29"/>
      <c r="E77" s="29"/>
      <c r="F77" s="29">
        <v>0</v>
      </c>
      <c r="G77" s="30">
        <v>0</v>
      </c>
    </row>
    <row r="78" spans="1:7" ht="15.95" customHeight="1" x14ac:dyDescent="0.25">
      <c r="A78" s="108">
        <f t="shared" si="6"/>
        <v>3</v>
      </c>
      <c r="B78" s="53" t="s">
        <v>79</v>
      </c>
      <c r="C78" s="32">
        <v>1</v>
      </c>
      <c r="D78" s="32">
        <v>1</v>
      </c>
      <c r="E78" s="32">
        <v>1</v>
      </c>
      <c r="F78" s="32">
        <v>0</v>
      </c>
      <c r="G78" s="33">
        <v>0</v>
      </c>
    </row>
    <row r="79" spans="1:7" ht="15.95" customHeight="1" x14ac:dyDescent="0.25">
      <c r="A79" s="108">
        <f t="shared" si="6"/>
        <v>1</v>
      </c>
      <c r="B79" s="53" t="s">
        <v>80</v>
      </c>
      <c r="C79" s="32">
        <v>1</v>
      </c>
      <c r="D79" s="32">
        <v>0</v>
      </c>
      <c r="E79" s="32">
        <v>0</v>
      </c>
      <c r="F79" s="32">
        <v>0</v>
      </c>
      <c r="G79" s="33">
        <v>0</v>
      </c>
    </row>
    <row r="80" spans="1:7" ht="15.95" customHeight="1" x14ac:dyDescent="0.25">
      <c r="A80" s="108">
        <f t="shared" si="6"/>
        <v>0</v>
      </c>
      <c r="B80" s="53" t="s">
        <v>81</v>
      </c>
      <c r="C80" s="32"/>
      <c r="D80" s="32"/>
      <c r="E80" s="32"/>
      <c r="F80" s="32"/>
      <c r="G80" s="33"/>
    </row>
    <row r="81" spans="1:16" ht="15.95" customHeight="1" thickBot="1" x14ac:dyDescent="0.3">
      <c r="A81" s="108">
        <f>SUM(C81:G81)</f>
        <v>4</v>
      </c>
      <c r="B81" s="54" t="s">
        <v>82</v>
      </c>
      <c r="C81" s="36">
        <f>SUM(C77:C80)</f>
        <v>2</v>
      </c>
      <c r="D81" s="36">
        <f t="shared" ref="D81:G81" si="7">SUM(D77:D80)</f>
        <v>1</v>
      </c>
      <c r="E81" s="36">
        <f t="shared" si="7"/>
        <v>1</v>
      </c>
      <c r="F81" s="36">
        <f t="shared" si="7"/>
        <v>0</v>
      </c>
      <c r="G81" s="37">
        <f t="shared" si="7"/>
        <v>0</v>
      </c>
    </row>
    <row r="82" spans="1:16" s="51" customFormat="1" ht="9.9499999999999993" customHeight="1" thickBot="1" x14ac:dyDescent="0.3">
      <c r="A82" s="55"/>
      <c r="B82" s="56"/>
      <c r="C82" s="50"/>
      <c r="D82" s="50"/>
      <c r="E82" s="50"/>
      <c r="F82" s="50"/>
      <c r="G82" s="50"/>
    </row>
    <row r="83" spans="1:16" ht="15.95" customHeight="1" thickBot="1" x14ac:dyDescent="0.3">
      <c r="A83" s="108">
        <f t="shared" ref="A83" si="8">SUM(C83:G83)</f>
        <v>0</v>
      </c>
      <c r="B83" s="57" t="s">
        <v>77</v>
      </c>
      <c r="C83" s="58">
        <f>COUNTIF(C6:C51,"E")</f>
        <v>0</v>
      </c>
      <c r="D83" s="58">
        <f>COUNTIF(D6:D51,"E")</f>
        <v>0</v>
      </c>
      <c r="E83" s="58">
        <f>COUNTIF(E6:E51,"E")</f>
        <v>0</v>
      </c>
      <c r="F83" s="58">
        <f>COUNTIF(F6:F51,"E")</f>
        <v>0</v>
      </c>
      <c r="G83" s="59">
        <f>COUNTIF(G6:G51,"E")</f>
        <v>0</v>
      </c>
      <c r="P83" s="14" t="s">
        <v>104</v>
      </c>
    </row>
    <row r="84" spans="1:16" ht="9.9499999999999993" customHeight="1" thickBot="1" x14ac:dyDescent="0.3">
      <c r="A84" s="46"/>
    </row>
    <row r="85" spans="1:16" ht="24.95" customHeight="1" thickBot="1" x14ac:dyDescent="0.3">
      <c r="A85" s="108">
        <f>SUM(C85:G85)</f>
        <v>187</v>
      </c>
      <c r="B85" s="76" t="s">
        <v>100</v>
      </c>
      <c r="C85" s="72">
        <f>SUM(C57:C80)</f>
        <v>40</v>
      </c>
      <c r="D85" s="72">
        <f t="shared" ref="D85:G85" si="9">SUM(D57:D80)</f>
        <v>43</v>
      </c>
      <c r="E85" s="72">
        <f t="shared" si="9"/>
        <v>42</v>
      </c>
      <c r="F85" s="72">
        <f t="shared" si="9"/>
        <v>40</v>
      </c>
      <c r="G85" s="90">
        <f t="shared" si="9"/>
        <v>22</v>
      </c>
    </row>
    <row r="86" spans="1:16" ht="20.100000000000001" customHeight="1" thickBot="1" x14ac:dyDescent="0.3">
      <c r="A86" s="66">
        <f t="shared" ref="A86:A87" si="10">SUM(C86:G86)</f>
        <v>183</v>
      </c>
      <c r="B86" s="60" t="s">
        <v>91</v>
      </c>
      <c r="C86" s="68">
        <v>40</v>
      </c>
      <c r="D86" s="69">
        <v>42</v>
      </c>
      <c r="E86" s="69">
        <v>42</v>
      </c>
      <c r="F86" s="69">
        <v>39</v>
      </c>
      <c r="G86" s="91">
        <v>20</v>
      </c>
    </row>
    <row r="87" spans="1:16" ht="20.100000000000001" customHeight="1" thickBot="1" x14ac:dyDescent="0.3">
      <c r="A87" s="108">
        <f t="shared" si="10"/>
        <v>193</v>
      </c>
      <c r="B87" s="61" t="s">
        <v>90</v>
      </c>
      <c r="C87" s="92">
        <v>41</v>
      </c>
      <c r="D87" s="93">
        <v>43</v>
      </c>
      <c r="E87" s="93">
        <v>45</v>
      </c>
      <c r="F87" s="93">
        <v>41</v>
      </c>
      <c r="G87" s="94">
        <v>23</v>
      </c>
    </row>
    <row r="88" spans="1:16" ht="9.9499999999999993" customHeight="1" thickBot="1" x14ac:dyDescent="0.3">
      <c r="A88" s="46"/>
    </row>
    <row r="89" spans="1:16" ht="20.100000000000001" customHeight="1" thickBot="1" x14ac:dyDescent="0.3">
      <c r="A89" s="46"/>
      <c r="C89" s="109" t="s">
        <v>94</v>
      </c>
      <c r="D89" s="110"/>
      <c r="E89" s="111">
        <f ca="1">WEEKNUM(C56,21)+1</f>
        <v>30</v>
      </c>
      <c r="F89" s="112"/>
      <c r="G89" s="113"/>
    </row>
    <row r="90" spans="1:16" ht="20.100000000000001" customHeight="1" thickBot="1" x14ac:dyDescent="0.3">
      <c r="A90" s="108">
        <f>SUM(C90:G90)</f>
        <v>210</v>
      </c>
      <c r="B90" s="62" t="s">
        <v>101</v>
      </c>
      <c r="C90" s="63">
        <v>45</v>
      </c>
      <c r="D90" s="64">
        <v>45</v>
      </c>
      <c r="E90" s="65">
        <v>46</v>
      </c>
      <c r="F90" s="65">
        <v>46</v>
      </c>
      <c r="G90" s="89">
        <v>28</v>
      </c>
    </row>
    <row r="91" spans="1:16" ht="9.9499999999999993" customHeight="1" thickBot="1" x14ac:dyDescent="0.3">
      <c r="A91" s="46"/>
    </row>
    <row r="92" spans="1:16" ht="15.75" thickBot="1" x14ac:dyDescent="0.3">
      <c r="A92" s="46"/>
      <c r="C92" s="109" t="s">
        <v>94</v>
      </c>
      <c r="D92" s="110"/>
      <c r="E92" s="111">
        <f ca="1">WEEKNUM(C56,21)+2</f>
        <v>31</v>
      </c>
      <c r="F92" s="112"/>
      <c r="G92" s="113"/>
    </row>
    <row r="93" spans="1:16" ht="15.75" thickBot="1" x14ac:dyDescent="0.3">
      <c r="A93" s="108">
        <f>SUM(C93:G93)</f>
        <v>0</v>
      </c>
      <c r="B93" s="62" t="s">
        <v>102</v>
      </c>
      <c r="C93" s="63"/>
      <c r="D93" s="64"/>
      <c r="E93" s="65"/>
      <c r="F93" s="65"/>
      <c r="G93" s="89"/>
    </row>
    <row r="95" spans="1:16" x14ac:dyDescent="0.25">
      <c r="A95" s="123"/>
      <c r="B95" s="123"/>
      <c r="C95" s="123"/>
      <c r="D95" s="123"/>
      <c r="E95" s="123"/>
      <c r="F95" s="123"/>
      <c r="G95" s="123"/>
    </row>
  </sheetData>
  <mergeCells count="12">
    <mergeCell ref="A95:G95"/>
    <mergeCell ref="C2:G2"/>
    <mergeCell ref="C3:G3"/>
    <mergeCell ref="A6:A51"/>
    <mergeCell ref="C52:G52"/>
    <mergeCell ref="C53:G53"/>
    <mergeCell ref="C54:G54"/>
    <mergeCell ref="A55:A56"/>
    <mergeCell ref="C89:D89"/>
    <mergeCell ref="E89:G89"/>
    <mergeCell ref="C92:D92"/>
    <mergeCell ref="E92:G92"/>
  </mergeCells>
  <conditionalFormatting sqref="C55:G56 A3 B4:XFD5">
    <cfRule type="expression" dxfId="5" priority="6">
      <formula>(A3&lt;&gt;"")*(WEEKDAY(A3,2)&gt;5)</formula>
    </cfRule>
  </conditionalFormatting>
  <conditionalFormatting sqref="C6:G51">
    <cfRule type="cellIs" dxfId="4" priority="1" operator="equal">
      <formula>"E"</formula>
    </cfRule>
    <cfRule type="cellIs" dxfId="3" priority="2" operator="equal">
      <formula>"A"</formula>
    </cfRule>
    <cfRule type="expression" dxfId="2" priority="5">
      <formula>C6=""</formula>
    </cfRule>
  </conditionalFormatting>
  <conditionalFormatting sqref="C57:G64">
    <cfRule type="expression" dxfId="1" priority="4">
      <formula>C57=""</formula>
    </cfRule>
  </conditionalFormatting>
  <conditionalFormatting sqref="C4:G5 C55:G56">
    <cfRule type="expression" dxfId="0" priority="3">
      <formula>C4=fériés</formula>
    </cfRule>
  </conditionalFormatting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</vt:i4>
      </vt:variant>
    </vt:vector>
  </HeadingPairs>
  <TitlesOfParts>
    <vt:vector size="18" baseType="lpstr">
      <vt:lpstr>fériés</vt:lpstr>
      <vt:lpstr>BDD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fériés</vt:lpstr>
      <vt:lpstr>'28'!Zone_d_impression</vt:lpstr>
      <vt:lpstr>'29'!Zone_d_impression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CLUNIAT Patrice</cp:lastModifiedBy>
  <cp:lastPrinted>2016-07-13T06:55:31Z</cp:lastPrinted>
  <dcterms:created xsi:type="dcterms:W3CDTF">2012-09-19T15:34:18Z</dcterms:created>
  <dcterms:modified xsi:type="dcterms:W3CDTF">2016-07-13T06:55:40Z</dcterms:modified>
</cp:coreProperties>
</file>