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660" windowHeight="6540" activeTab="20"/>
  </bookViews>
  <sheets>
    <sheet name="Concurrent_1" sheetId="224" r:id="rId1"/>
    <sheet name="Concurrent_2)" sheetId="245" r:id="rId2"/>
    <sheet name="Concurrent_3)" sheetId="246" r:id="rId3"/>
    <sheet name="Concurrent_4)" sheetId="244" r:id="rId4"/>
    <sheet name="Concurrent_5)" sheetId="242" r:id="rId5"/>
    <sheet name="Concurrent_6)" sheetId="243" r:id="rId6"/>
    <sheet name="Concurrent_7)" sheetId="241" r:id="rId7"/>
    <sheet name="Concurrent_8)" sheetId="232" r:id="rId8"/>
    <sheet name="Concurrent_9)" sheetId="227" r:id="rId9"/>
    <sheet name="Concurrent_10)" sheetId="240" r:id="rId10"/>
    <sheet name="Concurrent_11)" sheetId="239" r:id="rId11"/>
    <sheet name="Concurrent_12)" sheetId="238" r:id="rId12"/>
    <sheet name="Concurrent_13)" sheetId="228" r:id="rId13"/>
    <sheet name="Concurrent_14)" sheetId="237" r:id="rId14"/>
    <sheet name="Concurrent_15)" sheetId="236" r:id="rId15"/>
    <sheet name="Concurrent_16)" sheetId="229" r:id="rId16"/>
    <sheet name="Concurrent_17)" sheetId="234" r:id="rId17"/>
    <sheet name="Concurrent_18)" sheetId="233" r:id="rId18"/>
    <sheet name="Concurrent_19)" sheetId="230" r:id="rId19"/>
    <sheet name="Concurrent_20)" sheetId="235" r:id="rId20"/>
    <sheet name="CLASSEMENT" sheetId="226" r:id="rId21"/>
    <sheet name="JUGE ET COM" sheetId="247" r:id="rId22"/>
  </sheets>
  <externalReferences>
    <externalReference r:id="rId23"/>
  </externalReferences>
  <calcPr calcId="125725"/>
</workbook>
</file>

<file path=xl/calcChain.xml><?xml version="1.0" encoding="utf-8"?>
<calcChain xmlns="http://schemas.openxmlformats.org/spreadsheetml/2006/main">
  <c r="A22" i="226"/>
  <c r="H22" s="1"/>
  <c r="A21"/>
  <c r="H21" s="1"/>
  <c r="A20"/>
  <c r="H20" s="1"/>
  <c r="A19"/>
  <c r="A18"/>
  <c r="A17"/>
  <c r="H17" s="1"/>
  <c r="A16"/>
  <c r="H16" s="1"/>
  <c r="A15"/>
  <c r="A14"/>
  <c r="H14" s="1"/>
  <c r="A13"/>
  <c r="H13" s="1"/>
  <c r="A12"/>
  <c r="H12" s="1"/>
  <c r="A11"/>
  <c r="H11" s="1"/>
  <c r="A10"/>
  <c r="H10" s="1"/>
  <c r="A9"/>
  <c r="A8"/>
  <c r="H8" s="1"/>
  <c r="A7"/>
  <c r="A6"/>
  <c r="H6" s="1"/>
  <c r="A5"/>
  <c r="A4"/>
  <c r="H4" s="1"/>
  <c r="A3"/>
  <c r="H3" s="1"/>
  <c r="G18" l="1"/>
  <c r="G19"/>
  <c r="G15"/>
  <c r="G9"/>
  <c r="G7"/>
  <c r="G5"/>
  <c r="AC35" i="235"/>
  <c r="Q35"/>
  <c r="AC35" i="230"/>
  <c r="Q35"/>
  <c r="AC35" i="233"/>
  <c r="Q35"/>
  <c r="AC35" i="234"/>
  <c r="Q35"/>
  <c r="AC35" i="229"/>
  <c r="Q35"/>
  <c r="AC35" i="236"/>
  <c r="Q35"/>
  <c r="AC35" i="237"/>
  <c r="Q35"/>
  <c r="AC35" i="228"/>
  <c r="Q35"/>
  <c r="AC35" i="238"/>
  <c r="Q35"/>
  <c r="AC35" i="239"/>
  <c r="Q35"/>
  <c r="AC35" i="240"/>
  <c r="Q35"/>
  <c r="AC35" i="227"/>
  <c r="Q35"/>
  <c r="AC35" i="232"/>
  <c r="Q35"/>
  <c r="AC35" i="241"/>
  <c r="Q35"/>
  <c r="AC35" i="243"/>
  <c r="Q35"/>
  <c r="AC35" i="242"/>
  <c r="Q35"/>
  <c r="AC35" i="244"/>
  <c r="Q35"/>
  <c r="AC35" i="246"/>
  <c r="Q35"/>
  <c r="AC35" i="245"/>
  <c r="Q35"/>
  <c r="A35" i="235"/>
  <c r="A35" i="230"/>
  <c r="A35" i="233"/>
  <c r="A35" i="234"/>
  <c r="A35" i="229"/>
  <c r="A35" i="236"/>
  <c r="A35" i="237"/>
  <c r="A35" i="228"/>
  <c r="A35" i="238"/>
  <c r="A35" i="239"/>
  <c r="A35" i="240"/>
  <c r="A35" i="227"/>
  <c r="A35" i="232"/>
  <c r="A35" i="241"/>
  <c r="A35" i="243"/>
  <c r="A35" i="242"/>
  <c r="A35" i="244"/>
  <c r="A35" i="246"/>
  <c r="A35" i="245"/>
  <c r="AC35" i="224"/>
  <c r="Q35"/>
  <c r="A35"/>
  <c r="C22" i="226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S21" i="246"/>
  <c r="S20"/>
  <c r="S19"/>
  <c r="S18"/>
  <c r="S17"/>
  <c r="S16"/>
  <c r="S15"/>
  <c r="S14"/>
  <c r="A27" s="1"/>
  <c r="S21" i="245"/>
  <c r="S20"/>
  <c r="S19"/>
  <c r="S18"/>
  <c r="S17"/>
  <c r="S16"/>
  <c r="S15"/>
  <c r="S14"/>
  <c r="S21" i="244"/>
  <c r="S20"/>
  <c r="S19"/>
  <c r="S18"/>
  <c r="S17"/>
  <c r="S16"/>
  <c r="S15"/>
  <c r="S14"/>
  <c r="A27" s="1"/>
  <c r="S21" i="243"/>
  <c r="S20"/>
  <c r="S19"/>
  <c r="S18"/>
  <c r="S17"/>
  <c r="S16"/>
  <c r="S15"/>
  <c r="S14"/>
  <c r="S21" i="242"/>
  <c r="S20"/>
  <c r="S19"/>
  <c r="S18"/>
  <c r="S17"/>
  <c r="S16"/>
  <c r="S15"/>
  <c r="S14"/>
  <c r="A27" s="1"/>
  <c r="S21" i="241"/>
  <c r="S20"/>
  <c r="A27" s="1"/>
  <c r="E9" i="226" s="1"/>
  <c r="S19" i="241"/>
  <c r="S18"/>
  <c r="S17"/>
  <c r="S16"/>
  <c r="S15"/>
  <c r="S14"/>
  <c r="S21" i="240"/>
  <c r="S20"/>
  <c r="S19"/>
  <c r="S18"/>
  <c r="S17"/>
  <c r="S16"/>
  <c r="S15"/>
  <c r="S14"/>
  <c r="S21" i="239"/>
  <c r="S20"/>
  <c r="S19"/>
  <c r="S18"/>
  <c r="S17"/>
  <c r="S16"/>
  <c r="S15"/>
  <c r="S14"/>
  <c r="S21" i="238"/>
  <c r="S20"/>
  <c r="S19"/>
  <c r="S18"/>
  <c r="S17"/>
  <c r="S16"/>
  <c r="S15"/>
  <c r="S14"/>
  <c r="S21" i="237"/>
  <c r="S20"/>
  <c r="S19"/>
  <c r="S18"/>
  <c r="S17"/>
  <c r="S16"/>
  <c r="S15"/>
  <c r="S14"/>
  <c r="S21" i="236"/>
  <c r="S20"/>
  <c r="S19"/>
  <c r="S18"/>
  <c r="S17"/>
  <c r="S16"/>
  <c r="S15"/>
  <c r="S14"/>
  <c r="S21" i="235"/>
  <c r="A27" s="1"/>
  <c r="S20"/>
  <c r="S19"/>
  <c r="S18"/>
  <c r="S17"/>
  <c r="S16"/>
  <c r="S15"/>
  <c r="S14"/>
  <c r="S21" i="234"/>
  <c r="S20"/>
  <c r="S19"/>
  <c r="S18"/>
  <c r="S17"/>
  <c r="S16"/>
  <c r="S15"/>
  <c r="S14"/>
  <c r="S21" i="233"/>
  <c r="S20"/>
  <c r="S19"/>
  <c r="S18"/>
  <c r="S17"/>
  <c r="S16"/>
  <c r="S15"/>
  <c r="S14"/>
  <c r="S21" i="232"/>
  <c r="S20"/>
  <c r="S19"/>
  <c r="S18"/>
  <c r="S17"/>
  <c r="S16"/>
  <c r="S15"/>
  <c r="S14"/>
  <c r="S21" i="230"/>
  <c r="S20"/>
  <c r="S19"/>
  <c r="S18"/>
  <c r="S17"/>
  <c r="S16"/>
  <c r="S15"/>
  <c r="S14"/>
  <c r="S21" i="229"/>
  <c r="S20"/>
  <c r="S19"/>
  <c r="S18"/>
  <c r="S17"/>
  <c r="S16"/>
  <c r="S15"/>
  <c r="S14"/>
  <c r="A27" s="1"/>
  <c r="S21" i="228"/>
  <c r="S20"/>
  <c r="S19"/>
  <c r="S18"/>
  <c r="S17"/>
  <c r="S16"/>
  <c r="S15"/>
  <c r="S14"/>
  <c r="S21" i="227"/>
  <c r="S20"/>
  <c r="S19"/>
  <c r="S18"/>
  <c r="S17"/>
  <c r="S16"/>
  <c r="S15"/>
  <c r="S14"/>
  <c r="S15" i="224"/>
  <c r="S16"/>
  <c r="S17"/>
  <c r="S18"/>
  <c r="S19"/>
  <c r="S20"/>
  <c r="A27" s="1"/>
  <c r="S21"/>
  <c r="S14"/>
  <c r="A27" i="234" l="1"/>
  <c r="E19" i="226" s="1"/>
  <c r="E5"/>
  <c r="E22"/>
  <c r="J27" i="235"/>
  <c r="A27" i="230"/>
  <c r="A27" i="233"/>
  <c r="J27"/>
  <c r="J27" i="234"/>
  <c r="J27" i="229"/>
  <c r="E18" i="226"/>
  <c r="A27" i="236"/>
  <c r="A27" i="237"/>
  <c r="J27" i="224"/>
  <c r="A27" i="228"/>
  <c r="E15" i="226" s="1"/>
  <c r="J27" i="228"/>
  <c r="A27" i="238"/>
  <c r="J27" s="1"/>
  <c r="A27" i="239"/>
  <c r="E13" i="226" s="1"/>
  <c r="A27" i="240"/>
  <c r="A27" i="227"/>
  <c r="E11" i="226" s="1"/>
  <c r="A27" i="232"/>
  <c r="J27" s="1"/>
  <c r="E6" i="226"/>
  <c r="J27" i="244"/>
  <c r="A27" i="245"/>
  <c r="J27" s="1"/>
  <c r="J27" i="241"/>
  <c r="A27" i="243"/>
  <c r="J27" s="1"/>
  <c r="E7" i="226"/>
  <c r="J27" i="242"/>
  <c r="J27" i="246"/>
  <c r="E3" i="226"/>
  <c r="C24"/>
  <c r="S27" i="235" s="1"/>
  <c r="J27" i="240" l="1"/>
  <c r="E21" i="226"/>
  <c r="J27" i="230"/>
  <c r="E20" i="226"/>
  <c r="E17"/>
  <c r="J27" i="236"/>
  <c r="J27" i="237"/>
  <c r="E16" i="226"/>
  <c r="G16" s="1"/>
  <c r="E14"/>
  <c r="J27" i="239"/>
  <c r="E12" i="226"/>
  <c r="J27" i="227"/>
  <c r="E10" i="226"/>
  <c r="E4"/>
  <c r="H7" s="1"/>
  <c r="E8"/>
  <c r="S27" i="224"/>
  <c r="S27" i="242"/>
  <c r="S27" i="227"/>
  <c r="S27" i="228"/>
  <c r="S27" i="234"/>
  <c r="S27" i="245"/>
  <c r="S27" i="243"/>
  <c r="S27" i="240"/>
  <c r="S27" i="237"/>
  <c r="S27" i="233"/>
  <c r="S27" i="246"/>
  <c r="S27" i="241"/>
  <c r="S27" i="239"/>
  <c r="S27" i="236"/>
  <c r="S27" i="230"/>
  <c r="S27" i="244"/>
  <c r="S27" i="232"/>
  <c r="S27" i="238"/>
  <c r="S27" i="229"/>
  <c r="G8" i="226" l="1"/>
  <c r="G10"/>
  <c r="F5"/>
  <c r="G14"/>
  <c r="G17"/>
  <c r="G20"/>
  <c r="G21"/>
  <c r="G3"/>
  <c r="G22"/>
  <c r="H18"/>
  <c r="G13"/>
  <c r="H19"/>
  <c r="H9"/>
  <c r="G11"/>
  <c r="G6"/>
  <c r="H15"/>
  <c r="H5"/>
  <c r="G4"/>
  <c r="G12"/>
  <c r="F20"/>
  <c r="N27" i="233" s="1"/>
  <c r="F14" i="226"/>
  <c r="F10"/>
  <c r="N27" i="240" s="1"/>
  <c r="F6" i="226"/>
  <c r="F22"/>
  <c r="N27" i="235" s="1"/>
  <c r="F3" i="226"/>
  <c r="F19"/>
  <c r="N27" i="234" s="1"/>
  <c r="F15" i="226"/>
  <c r="F11"/>
  <c r="F7"/>
  <c r="F16"/>
  <c r="N27" i="237" s="1"/>
  <c r="F12" i="226"/>
  <c r="F8"/>
  <c r="N27" i="243" s="1"/>
  <c r="F4" i="226"/>
  <c r="F18"/>
  <c r="N27" i="229" s="1"/>
  <c r="F21" i="226"/>
  <c r="F17"/>
  <c r="N27" i="236" s="1"/>
  <c r="F13" i="226"/>
  <c r="F9"/>
  <c r="N27" i="241" s="1"/>
  <c r="N27" i="242"/>
  <c r="N27" i="228"/>
  <c r="N27" i="230"/>
  <c r="N27" i="239"/>
  <c r="N27" i="224"/>
  <c r="N27" i="244"/>
  <c r="N27" i="246"/>
  <c r="N27" i="245"/>
  <c r="N27" i="238"/>
</calcChain>
</file>

<file path=xl/sharedStrings.xml><?xml version="1.0" encoding="utf-8"?>
<sst xmlns="http://schemas.openxmlformats.org/spreadsheetml/2006/main" count="1013" uniqueCount="61">
  <si>
    <t>Organisé par:</t>
  </si>
  <si>
    <t>Exercices</t>
  </si>
  <si>
    <t>Note</t>
  </si>
  <si>
    <t>Coef.</t>
  </si>
  <si>
    <t>Total</t>
  </si>
  <si>
    <t>Commentaires</t>
  </si>
  <si>
    <t>sur</t>
  </si>
  <si>
    <t>Pointage concours</t>
  </si>
  <si>
    <t>Qualificatif</t>
  </si>
  <si>
    <t>Clt général</t>
  </si>
  <si>
    <t>Clt homologué</t>
  </si>
  <si>
    <t>Clt non homologué</t>
  </si>
  <si>
    <t>Observation(s)</t>
  </si>
  <si>
    <t>Juge(s)</t>
  </si>
  <si>
    <t>Signature(s)</t>
  </si>
  <si>
    <t>Race:</t>
  </si>
  <si>
    <t>Sexe:</t>
  </si>
  <si>
    <t>Né le:</t>
  </si>
  <si>
    <t>Club:</t>
  </si>
  <si>
    <t>Régionale:</t>
  </si>
  <si>
    <t>Conducteur:</t>
  </si>
  <si>
    <t>CONCOURS D'OBEISSANCE</t>
  </si>
  <si>
    <t>Chien:</t>
  </si>
  <si>
    <t>N° FAPAC:</t>
  </si>
  <si>
    <t>Le:</t>
  </si>
  <si>
    <t>C. T:</t>
  </si>
  <si>
    <t>Id:</t>
  </si>
  <si>
    <t>Propriétaire:</t>
  </si>
  <si>
    <t>N° de licence:</t>
  </si>
  <si>
    <t>Passage:</t>
  </si>
  <si>
    <t>Inscription:</t>
  </si>
  <si>
    <t>Commissaire(s) au(x) concurrent(s)</t>
  </si>
  <si>
    <t>Commissaire(s) au(x) agré(s)</t>
  </si>
  <si>
    <t>Classeur_Pointage_1 Version 11-04-16</t>
  </si>
  <si>
    <t xml:space="preserve">CLUB CANIN DE MIRECOURT                           </t>
  </si>
  <si>
    <t>CLUB CANIN DE MIRECOURT</t>
  </si>
  <si>
    <t>Impression générale</t>
  </si>
  <si>
    <t>Absence couchée, conducteur à vue</t>
  </si>
  <si>
    <t>Suite au pied en laisse</t>
  </si>
  <si>
    <t>Suite au pied sans laisse</t>
  </si>
  <si>
    <t>Rappel Simple</t>
  </si>
  <si>
    <t>Rapport d'Objet</t>
  </si>
  <si>
    <t>Positios A et C 1 fois</t>
  </si>
  <si>
    <t>BREVET</t>
  </si>
  <si>
    <t>Saut de Haie</t>
  </si>
  <si>
    <t>NOM</t>
  </si>
  <si>
    <t>CHIEN</t>
  </si>
  <si>
    <t>POINTS</t>
  </si>
  <si>
    <t>CLASSEMENT GENERAL</t>
  </si>
  <si>
    <t>H</t>
  </si>
  <si>
    <t>JUGE</t>
  </si>
  <si>
    <t>COM</t>
  </si>
  <si>
    <t>UNTEL</t>
  </si>
  <si>
    <t>LUI</t>
  </si>
  <si>
    <t>ELLE</t>
  </si>
  <si>
    <t xml:space="preserve">NOMBRE </t>
  </si>
  <si>
    <t>REEL</t>
  </si>
  <si>
    <t>3 et 4 sept</t>
  </si>
  <si>
    <t>NH</t>
  </si>
  <si>
    <t>CLASSEMENT H</t>
  </si>
  <si>
    <t>CLASSEMENT NH</t>
  </si>
</sst>
</file>

<file path=xl/styles.xml><?xml version="1.0" encoding="utf-8"?>
<styleSheet xmlns="http://schemas.openxmlformats.org/spreadsheetml/2006/main">
  <fonts count="42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i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Arial"/>
      <family val="2"/>
    </font>
    <font>
      <sz val="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1"/>
      <color theme="1"/>
      <name val="Tahoma"/>
      <family val="2"/>
    </font>
    <font>
      <sz val="16"/>
      <color theme="1"/>
      <name val="Calibri"/>
      <family val="2"/>
      <scheme val="minor"/>
    </font>
    <font>
      <b/>
      <i/>
      <sz val="10"/>
      <color theme="1"/>
      <name val="Tahoma"/>
      <family val="2"/>
    </font>
    <font>
      <b/>
      <sz val="8"/>
      <color theme="1"/>
      <name val="Calibri"/>
      <family val="2"/>
      <scheme val="minor"/>
    </font>
    <font>
      <b/>
      <i/>
      <sz val="8"/>
      <color theme="1"/>
      <name val="Tahoma"/>
      <family val="2"/>
    </font>
    <font>
      <b/>
      <sz val="8"/>
      <color theme="1"/>
      <name val="Times New Roman"/>
      <family val="1"/>
    </font>
    <font>
      <b/>
      <i/>
      <sz val="7"/>
      <color theme="1"/>
      <name val="Tahoma"/>
      <family val="2"/>
    </font>
    <font>
      <sz val="7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i/>
      <sz val="9"/>
      <color theme="1"/>
      <name val="Tahoma"/>
      <family val="2"/>
    </font>
    <font>
      <sz val="7"/>
      <color theme="1"/>
      <name val="Times New Roman"/>
      <family val="1"/>
    </font>
    <font>
      <i/>
      <sz val="8"/>
      <color theme="1"/>
      <name val="Tahoma"/>
      <family val="2"/>
    </font>
    <font>
      <b/>
      <sz val="15"/>
      <color theme="1"/>
      <name val="Tahoma"/>
      <family val="2"/>
    </font>
    <font>
      <b/>
      <sz val="9"/>
      <color theme="1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b/>
      <sz val="10"/>
      <color rgb="FFFF0000"/>
      <name val="Arial Unicode MS"/>
      <family val="2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Border="1"/>
    <xf numFmtId="0" fontId="0" fillId="0" borderId="16" xfId="0" applyBorder="1" applyAlignment="1" applyProtection="1"/>
    <xf numFmtId="0" fontId="0" fillId="0" borderId="1" xfId="0" applyBorder="1" applyAlignment="1" applyProtection="1"/>
    <xf numFmtId="0" fontId="0" fillId="0" borderId="0" xfId="0" applyBorder="1" applyProtection="1"/>
    <xf numFmtId="0" fontId="0" fillId="0" borderId="0" xfId="0" applyBorder="1" applyAlignment="1" applyProtection="1"/>
    <xf numFmtId="0" fontId="13" fillId="0" borderId="0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Alignment="1" applyProtection="1"/>
    <xf numFmtId="0" fontId="13" fillId="0" borderId="0" xfId="0" applyFont="1" applyFill="1" applyBorder="1" applyAlignment="1" applyProtection="1">
      <alignment horizontal="left" vertical="center"/>
    </xf>
    <xf numFmtId="0" fontId="14" fillId="0" borderId="0" xfId="0" applyFont="1" applyFill="1" applyBorder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right" vertical="center"/>
    </xf>
    <xf numFmtId="0" fontId="0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4" fillId="0" borderId="0" xfId="0" applyFont="1" applyBorder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vertical="center"/>
    </xf>
    <xf numFmtId="0" fontId="5" fillId="0" borderId="0" xfId="0" applyFont="1" applyBorder="1" applyAlignment="1" applyProtection="1">
      <alignment vertical="center"/>
      <protection locked="0"/>
    </xf>
    <xf numFmtId="0" fontId="12" fillId="0" borderId="13" xfId="0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vertical="center"/>
    </xf>
    <xf numFmtId="0" fontId="0" fillId="0" borderId="0" xfId="0" applyAlignment="1">
      <alignment horizontal="center"/>
    </xf>
    <xf numFmtId="0" fontId="21" fillId="0" borderId="0" xfId="0" applyFont="1" applyBorder="1" applyAlignment="1" applyProtection="1">
      <alignment horizontal="left" vertical="center"/>
      <protection locked="0"/>
    </xf>
    <xf numFmtId="0" fontId="0" fillId="0" borderId="13" xfId="0" applyBorder="1"/>
    <xf numFmtId="0" fontId="0" fillId="0" borderId="15" xfId="0" applyBorder="1"/>
    <xf numFmtId="0" fontId="0" fillId="0" borderId="0" xfId="0" applyFont="1" applyBorder="1" applyAlignment="1">
      <alignment vertical="center"/>
    </xf>
    <xf numFmtId="0" fontId="11" fillId="0" borderId="0" xfId="0" applyFont="1"/>
    <xf numFmtId="0" fontId="0" fillId="0" borderId="0" xfId="0" applyAlignment="1">
      <alignment vertical="center"/>
    </xf>
    <xf numFmtId="0" fontId="14" fillId="0" borderId="30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9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9" fillId="0" borderId="0" xfId="0" applyFont="1"/>
    <xf numFmtId="0" fontId="0" fillId="0" borderId="53" xfId="0" applyBorder="1" applyAlignment="1">
      <alignment horizontal="center"/>
    </xf>
    <xf numFmtId="0" fontId="0" fillId="0" borderId="54" xfId="0" applyBorder="1"/>
    <xf numFmtId="0" fontId="38" fillId="0" borderId="54" xfId="0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9" fillId="0" borderId="54" xfId="0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/>
    <xf numFmtId="0" fontId="38" fillId="0" borderId="56" xfId="0" applyFont="1" applyBorder="1" applyAlignment="1">
      <alignment horizontal="center"/>
    </xf>
    <xf numFmtId="0" fontId="0" fillId="0" borderId="56" xfId="0" applyBorder="1" applyAlignment="1">
      <alignment horizontal="center"/>
    </xf>
    <xf numFmtId="0" fontId="9" fillId="0" borderId="56" xfId="0" applyFont="1" applyBorder="1" applyAlignment="1">
      <alignment horizontal="center"/>
    </xf>
    <xf numFmtId="0" fontId="0" fillId="0" borderId="55" xfId="0" applyBorder="1"/>
    <xf numFmtId="0" fontId="0" fillId="0" borderId="57" xfId="0" applyBorder="1"/>
    <xf numFmtId="0" fontId="0" fillId="0" borderId="58" xfId="0" applyBorder="1" applyAlignment="1">
      <alignment horizontal="center"/>
    </xf>
    <xf numFmtId="0" fontId="0" fillId="0" borderId="59" xfId="0" applyBorder="1"/>
    <xf numFmtId="0" fontId="9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/>
    <xf numFmtId="0" fontId="40" fillId="0" borderId="0" xfId="0" applyFont="1" applyAlignment="1">
      <alignment horizontal="center"/>
    </xf>
    <xf numFmtId="0" fontId="8" fillId="0" borderId="13" xfId="0" applyFont="1" applyBorder="1" applyAlignment="1" applyProtection="1">
      <alignment horizontal="right"/>
    </xf>
    <xf numFmtId="0" fontId="0" fillId="0" borderId="13" xfId="0" applyBorder="1" applyAlignment="1"/>
    <xf numFmtId="0" fontId="14" fillId="0" borderId="21" xfId="0" applyFont="1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0" fillId="0" borderId="22" xfId="0" applyBorder="1" applyAlignment="1" applyProtection="1">
      <protection locked="0"/>
    </xf>
    <xf numFmtId="0" fontId="0" fillId="0" borderId="21" xfId="0" applyBorder="1" applyAlignment="1" applyProtection="1"/>
    <xf numFmtId="0" fontId="0" fillId="0" borderId="11" xfId="0" applyBorder="1" applyAlignment="1" applyProtection="1"/>
    <xf numFmtId="0" fontId="0" fillId="0" borderId="22" xfId="0" applyBorder="1" applyAlignment="1" applyProtection="1"/>
    <xf numFmtId="0" fontId="0" fillId="0" borderId="24" xfId="0" applyBorder="1" applyAlignment="1" applyProtection="1"/>
    <xf numFmtId="0" fontId="0" fillId="0" borderId="25" xfId="0" applyBorder="1" applyAlignment="1" applyProtection="1"/>
    <xf numFmtId="0" fontId="0" fillId="0" borderId="26" xfId="0" applyBorder="1" applyAlignment="1" applyProtection="1"/>
    <xf numFmtId="0" fontId="14" fillId="0" borderId="11" xfId="0" applyFont="1" applyBorder="1" applyAlignment="1" applyProtection="1">
      <protection locked="0"/>
    </xf>
    <xf numFmtId="0" fontId="14" fillId="0" borderId="22" xfId="0" applyFont="1" applyBorder="1" applyAlignment="1" applyProtection="1">
      <protection locked="0"/>
    </xf>
    <xf numFmtId="0" fontId="14" fillId="0" borderId="24" xfId="0" applyFont="1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14" fillId="0" borderId="24" xfId="0" applyFont="1" applyBorder="1" applyAlignment="1" applyProtection="1"/>
    <xf numFmtId="0" fontId="3" fillId="0" borderId="32" xfId="0" applyFont="1" applyBorder="1" applyAlignment="1" applyProtection="1">
      <alignment horizontal="center" vertical="center"/>
      <protection locked="0"/>
    </xf>
    <xf numFmtId="0" fontId="32" fillId="0" borderId="32" xfId="0" applyFont="1" applyBorder="1" applyAlignment="1" applyProtection="1">
      <alignment horizontal="center" vertical="center"/>
      <protection locked="0"/>
    </xf>
    <xf numFmtId="0" fontId="32" fillId="0" borderId="33" xfId="0" applyFont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0" fillId="0" borderId="38" xfId="0" applyBorder="1" applyAlignment="1">
      <alignment horizontal="center" vertical="center"/>
    </xf>
    <xf numFmtId="0" fontId="1" fillId="0" borderId="40" xfId="0" applyFont="1" applyBorder="1" applyAlignment="1" applyProtection="1">
      <alignment horizontal="center" vertical="center"/>
    </xf>
    <xf numFmtId="0" fontId="1" fillId="0" borderId="41" xfId="0" applyFont="1" applyBorder="1" applyAlignment="1" applyProtection="1">
      <alignment horizontal="center" vertical="center"/>
    </xf>
    <xf numFmtId="0" fontId="0" fillId="0" borderId="41" xfId="0" applyBorder="1" applyAlignment="1">
      <alignment horizontal="center" vertical="center"/>
    </xf>
    <xf numFmtId="0" fontId="11" fillId="0" borderId="35" xfId="0" applyFont="1" applyBorder="1" applyAlignment="1" applyProtection="1">
      <alignment vertical="top"/>
      <protection locked="0"/>
    </xf>
    <xf numFmtId="0" fontId="11" fillId="0" borderId="36" xfId="0" applyFont="1" applyBorder="1" applyAlignment="1" applyProtection="1">
      <alignment vertical="top"/>
      <protection locked="0"/>
    </xf>
    <xf numFmtId="0" fontId="11" fillId="0" borderId="38" xfId="0" applyFont="1" applyBorder="1" applyAlignment="1" applyProtection="1">
      <alignment vertical="top"/>
      <protection locked="0"/>
    </xf>
    <xf numFmtId="0" fontId="11" fillId="0" borderId="39" xfId="0" applyFont="1" applyBorder="1" applyAlignment="1" applyProtection="1">
      <alignment vertical="top"/>
      <protection locked="0"/>
    </xf>
    <xf numFmtId="0" fontId="11" fillId="0" borderId="41" xfId="0" applyFont="1" applyBorder="1" applyAlignment="1" applyProtection="1">
      <alignment vertical="top"/>
      <protection locked="0"/>
    </xf>
    <xf numFmtId="0" fontId="11" fillId="0" borderId="42" xfId="0" applyFont="1" applyBorder="1" applyAlignment="1" applyProtection="1">
      <alignment vertical="top"/>
      <protection locked="0"/>
    </xf>
    <xf numFmtId="0" fontId="1" fillId="0" borderId="17" xfId="0" applyFont="1" applyBorder="1" applyAlignment="1" applyProtection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31" fillId="0" borderId="17" xfId="0" applyFont="1" applyBorder="1" applyAlignment="1" applyProtection="1">
      <alignment horizontal="center" vertical="center"/>
    </xf>
    <xf numFmtId="0" fontId="31" fillId="0" borderId="18" xfId="0" applyFont="1" applyBorder="1" applyAlignment="1" applyProtection="1">
      <alignment horizontal="center" vertical="center"/>
    </xf>
    <xf numFmtId="0" fontId="31" fillId="0" borderId="19" xfId="0" applyFont="1" applyBorder="1" applyAlignment="1" applyProtection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15" fillId="0" borderId="32" xfId="0" applyFont="1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protection locked="0"/>
    </xf>
    <xf numFmtId="0" fontId="15" fillId="0" borderId="32" xfId="0" applyFont="1" applyBorder="1" applyAlignment="1">
      <alignment horizontal="center" vertical="center"/>
    </xf>
    <xf numFmtId="0" fontId="34" fillId="0" borderId="32" xfId="0" applyFont="1" applyBorder="1" applyAlignment="1" applyProtection="1">
      <alignment horizontal="center" vertical="center"/>
      <protection locked="0"/>
    </xf>
    <xf numFmtId="0" fontId="34" fillId="0" borderId="33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12" fillId="0" borderId="23" xfId="0" applyFont="1" applyBorder="1" applyAlignment="1" applyProtection="1">
      <alignment vertical="center" wrapText="1"/>
      <protection locked="0"/>
    </xf>
    <xf numFmtId="0" fontId="12" fillId="0" borderId="24" xfId="0" applyFont="1" applyBorder="1" applyAlignment="1" applyProtection="1">
      <alignment vertical="center" wrapText="1"/>
      <protection locked="0"/>
    </xf>
    <xf numFmtId="0" fontId="16" fillId="0" borderId="32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 applyProtection="1">
      <alignment horizontal="center" vertical="center"/>
      <protection locked="0"/>
    </xf>
    <xf numFmtId="0" fontId="4" fillId="0" borderId="52" xfId="0" applyFont="1" applyBorder="1" applyAlignment="1" applyProtection="1">
      <alignment horizontal="left" vertical="center" wrapText="1"/>
      <protection locked="0"/>
    </xf>
    <xf numFmtId="0" fontId="4" fillId="0" borderId="25" xfId="0" applyFont="1" applyBorder="1" applyAlignment="1" applyProtection="1">
      <alignment horizontal="left" vertical="center" wrapText="1"/>
      <protection locked="0"/>
    </xf>
    <xf numFmtId="0" fontId="4" fillId="0" borderId="26" xfId="0" applyFont="1" applyBorder="1" applyAlignment="1" applyProtection="1">
      <alignment horizontal="left" vertical="center" wrapText="1"/>
      <protection locked="0"/>
    </xf>
    <xf numFmtId="0" fontId="2" fillId="0" borderId="27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0" fontId="2" fillId="0" borderId="29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16" fillId="0" borderId="3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0" fontId="4" fillId="0" borderId="22" xfId="0" applyFont="1" applyBorder="1" applyAlignment="1" applyProtection="1">
      <alignment horizontal="left" vertical="center" wrapText="1"/>
      <protection locked="0"/>
    </xf>
    <xf numFmtId="0" fontId="12" fillId="0" borderId="21" xfId="0" applyFont="1" applyBorder="1" applyAlignment="1" applyProtection="1">
      <alignment horizontal="left" vertical="center" wrapText="1"/>
      <protection locked="0"/>
    </xf>
    <xf numFmtId="0" fontId="12" fillId="0" borderId="11" xfId="0" applyFont="1" applyBorder="1" applyAlignment="1" applyProtection="1">
      <alignment horizontal="left" vertical="center" wrapText="1"/>
      <protection locked="0"/>
    </xf>
    <xf numFmtId="0" fontId="33" fillId="0" borderId="11" xfId="0" applyFont="1" applyBorder="1" applyAlignment="1" applyProtection="1">
      <alignment horizontal="left" vertical="center" wrapText="1"/>
      <protection locked="0"/>
    </xf>
    <xf numFmtId="0" fontId="12" fillId="0" borderId="17" xfId="0" applyFont="1" applyBorder="1" applyAlignment="1" applyProtection="1">
      <alignment horizontal="left" vertical="center" wrapText="1"/>
      <protection locked="0"/>
    </xf>
    <xf numFmtId="0" fontId="12" fillId="0" borderId="18" xfId="0" applyFont="1" applyBorder="1" applyAlignment="1" applyProtection="1">
      <alignment horizontal="left" vertical="center" wrapText="1"/>
      <protection locked="0"/>
    </xf>
    <xf numFmtId="0" fontId="4" fillId="0" borderId="51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0" fillId="0" borderId="22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protection locked="0"/>
    </xf>
    <xf numFmtId="0" fontId="0" fillId="0" borderId="12" xfId="0" applyBorder="1" applyAlignment="1" applyProtection="1">
      <protection locked="0"/>
    </xf>
    <xf numFmtId="0" fontId="7" fillId="0" borderId="5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21" fillId="0" borderId="0" xfId="0" applyFont="1" applyBorder="1" applyAlignment="1" applyProtection="1">
      <alignment horizontal="right" vertical="center"/>
      <protection locked="0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right" vertical="center"/>
    </xf>
    <xf numFmtId="0" fontId="19" fillId="0" borderId="46" xfId="0" applyFont="1" applyBorder="1" applyAlignment="1" applyProtection="1">
      <alignment horizontal="right"/>
    </xf>
    <xf numFmtId="0" fontId="0" fillId="0" borderId="0" xfId="0" applyBorder="1" applyAlignment="1">
      <alignment horizontal="right"/>
    </xf>
    <xf numFmtId="0" fontId="12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9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12" fillId="0" borderId="47" xfId="0" applyFont="1" applyBorder="1" applyAlignment="1" applyProtection="1">
      <alignment vertical="center"/>
      <protection locked="0"/>
    </xf>
    <xf numFmtId="0" fontId="19" fillId="0" borderId="48" xfId="0" applyFont="1" applyBorder="1" applyAlignment="1" applyProtection="1">
      <alignment horizontal="right"/>
    </xf>
    <xf numFmtId="0" fontId="19" fillId="0" borderId="49" xfId="0" applyFont="1" applyBorder="1" applyAlignment="1">
      <alignment horizontal="right"/>
    </xf>
    <xf numFmtId="0" fontId="12" fillId="0" borderId="49" xfId="0" applyFont="1" applyFill="1" applyBorder="1" applyAlignment="1" applyProtection="1">
      <alignment horizontal="left" vertical="center"/>
      <protection locked="0"/>
    </xf>
    <xf numFmtId="0" fontId="12" fillId="0" borderId="49" xfId="0" applyFont="1" applyBorder="1" applyAlignment="1" applyProtection="1">
      <alignment vertical="center"/>
      <protection locked="0"/>
    </xf>
    <xf numFmtId="0" fontId="19" fillId="0" borderId="49" xfId="0" applyFont="1" applyBorder="1" applyAlignment="1">
      <alignment horizontal="right" vertical="center"/>
    </xf>
    <xf numFmtId="0" fontId="0" fillId="0" borderId="49" xfId="0" applyBorder="1" applyAlignment="1">
      <alignment vertical="center"/>
    </xf>
    <xf numFmtId="0" fontId="12" fillId="0" borderId="50" xfId="0" applyFont="1" applyBorder="1" applyAlignment="1" applyProtection="1">
      <alignment vertical="center"/>
      <protection locked="0"/>
    </xf>
    <xf numFmtId="0" fontId="21" fillId="0" borderId="0" xfId="0" applyFont="1" applyBorder="1" applyAlignment="1">
      <alignment horizontal="right"/>
    </xf>
    <xf numFmtId="0" fontId="21" fillId="0" borderId="0" xfId="0" applyFont="1" applyAlignment="1">
      <alignment horizontal="right"/>
    </xf>
    <xf numFmtId="0" fontId="22" fillId="0" borderId="0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vertical="center"/>
      <protection locked="0"/>
    </xf>
    <xf numFmtId="1" fontId="14" fillId="0" borderId="0" xfId="0" applyNumberFormat="1" applyFont="1" applyBorder="1" applyAlignment="1" applyProtection="1">
      <alignment horizontal="left" vertical="center"/>
      <protection locked="0"/>
    </xf>
    <xf numFmtId="1" fontId="0" fillId="0" borderId="0" xfId="0" applyNumberFormat="1" applyBorder="1" applyAlignment="1" applyProtection="1">
      <alignment horizontal="left" vertical="center"/>
      <protection locked="0"/>
    </xf>
    <xf numFmtId="1" fontId="0" fillId="0" borderId="47" xfId="0" applyNumberFormat="1" applyBorder="1" applyAlignment="1" applyProtection="1">
      <alignment horizontal="left" vertical="center"/>
      <protection locked="0"/>
    </xf>
    <xf numFmtId="0" fontId="21" fillId="0" borderId="46" xfId="0" applyFont="1" applyBorder="1" applyAlignment="1" applyProtection="1">
      <alignment horizontal="right" vertical="center"/>
    </xf>
    <xf numFmtId="0" fontId="22" fillId="0" borderId="0" xfId="0" applyFont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left" vertical="center"/>
      <protection locked="0"/>
    </xf>
    <xf numFmtId="0" fontId="21" fillId="0" borderId="0" xfId="0" applyFont="1" applyBorder="1" applyAlignment="1" applyProtection="1">
      <alignment horizontal="left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 applyProtection="1">
      <protection locked="0"/>
    </xf>
    <xf numFmtId="0" fontId="22" fillId="0" borderId="47" xfId="0" applyFont="1" applyBorder="1" applyAlignment="1" applyProtection="1">
      <protection locked="0"/>
    </xf>
    <xf numFmtId="0" fontId="23" fillId="0" borderId="46" xfId="0" applyFont="1" applyBorder="1" applyAlignment="1" applyProtection="1">
      <alignment horizontal="right" vertical="center"/>
    </xf>
    <xf numFmtId="0" fontId="24" fillId="0" borderId="0" xfId="0" applyFont="1" applyBorder="1" applyAlignment="1">
      <alignment horizontal="right" vertical="center"/>
    </xf>
    <xf numFmtId="0" fontId="22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23" fillId="0" borderId="0" xfId="0" applyFont="1" applyBorder="1" applyAlignment="1" applyProtection="1">
      <alignment horizontal="right" vertical="center"/>
      <protection locked="0"/>
    </xf>
    <xf numFmtId="14" fontId="28" fillId="0" borderId="0" xfId="0" applyNumberFormat="1" applyFont="1" applyBorder="1" applyAlignment="1" applyProtection="1">
      <alignment horizontal="left" vertical="center"/>
      <protection locked="0"/>
    </xf>
    <xf numFmtId="0" fontId="28" fillId="0" borderId="0" xfId="0" applyFont="1" applyBorder="1" applyAlignment="1" applyProtection="1">
      <alignment horizontal="left" vertical="center"/>
      <protection locked="0"/>
    </xf>
    <xf numFmtId="0" fontId="21" fillId="0" borderId="0" xfId="0" applyFont="1" applyFill="1" applyBorder="1" applyAlignment="1" applyProtection="1">
      <alignment horizontal="left" vertical="center"/>
      <protection locked="0"/>
    </xf>
    <xf numFmtId="0" fontId="29" fillId="0" borderId="0" xfId="0" applyFont="1" applyBorder="1" applyAlignment="1">
      <alignment horizontal="left" vertical="center"/>
    </xf>
    <xf numFmtId="0" fontId="30" fillId="0" borderId="13" xfId="0" applyFont="1" applyBorder="1" applyAlignment="1">
      <alignment horizontal="right" vertical="center"/>
    </xf>
    <xf numFmtId="0" fontId="35" fillId="0" borderId="13" xfId="0" applyFont="1" applyBorder="1" applyAlignment="1" applyProtection="1">
      <alignment vertical="center"/>
      <protection locked="0"/>
    </xf>
    <xf numFmtId="0" fontId="36" fillId="0" borderId="13" xfId="0" applyFont="1" applyBorder="1" applyAlignment="1" applyProtection="1">
      <alignment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19" fillId="0" borderId="43" xfId="0" applyFont="1" applyBorder="1" applyAlignment="1" applyProtection="1">
      <alignment horizontal="right" vertical="center"/>
    </xf>
    <xf numFmtId="0" fontId="0" fillId="0" borderId="44" xfId="0" applyBorder="1" applyAlignment="1">
      <alignment horizontal="right" vertical="center"/>
    </xf>
    <xf numFmtId="0" fontId="12" fillId="0" borderId="44" xfId="0" applyFont="1" applyBorder="1" applyAlignment="1" applyProtection="1">
      <alignment vertical="center"/>
      <protection locked="0"/>
    </xf>
    <xf numFmtId="0" fontId="0" fillId="0" borderId="44" xfId="0" applyBorder="1" applyAlignment="1" applyProtection="1">
      <alignment vertical="center"/>
      <protection locked="0"/>
    </xf>
    <xf numFmtId="0" fontId="19" fillId="0" borderId="44" xfId="0" applyFont="1" applyBorder="1" applyAlignment="1">
      <alignment horizontal="right"/>
    </xf>
    <xf numFmtId="0" fontId="9" fillId="0" borderId="44" xfId="0" applyFont="1" applyBorder="1" applyAlignment="1"/>
    <xf numFmtId="0" fontId="12" fillId="0" borderId="45" xfId="0" applyFont="1" applyBorder="1" applyAlignment="1" applyProtection="1">
      <alignment vertical="center"/>
      <protection locked="0"/>
    </xf>
    <xf numFmtId="0" fontId="27" fillId="0" borderId="0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14" fontId="25" fillId="0" borderId="0" xfId="0" applyNumberFormat="1" applyFont="1" applyAlignment="1" applyProtection="1">
      <alignment horizontal="left" vertical="center"/>
      <protection locked="0"/>
    </xf>
    <xf numFmtId="14" fontId="26" fillId="0" borderId="0" xfId="0" applyNumberFormat="1" applyFont="1" applyAlignment="1" applyProtection="1">
      <protection locked="0"/>
    </xf>
    <xf numFmtId="14" fontId="26" fillId="0" borderId="1" xfId="0" applyNumberFormat="1" applyFont="1" applyBorder="1" applyAlignment="1" applyProtection="1">
      <protection locked="0"/>
    </xf>
    <xf numFmtId="0" fontId="14" fillId="0" borderId="24" xfId="0" applyFont="1" applyBorder="1" applyAlignment="1" applyProtection="1">
      <protection locked="0"/>
    </xf>
    <xf numFmtId="0" fontId="0" fillId="0" borderId="25" xfId="0" applyBorder="1" applyAlignment="1" applyProtection="1">
      <protection locked="0"/>
    </xf>
    <xf numFmtId="0" fontId="0" fillId="0" borderId="26" xfId="0" applyBorder="1" applyAlignment="1" applyProtection="1">
      <protection locked="0"/>
    </xf>
    <xf numFmtId="0" fontId="37" fillId="0" borderId="13" xfId="0" applyFont="1" applyBorder="1" applyAlignment="1" applyProtection="1">
      <alignment vertical="center"/>
      <protection locked="0"/>
    </xf>
    <xf numFmtId="0" fontId="41" fillId="0" borderId="0" xfId="0" applyFont="1" applyAlignment="1">
      <alignment horizontal="center"/>
    </xf>
    <xf numFmtId="0" fontId="39" fillId="0" borderId="5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93945" y="38100"/>
          <a:ext cx="425421" cy="409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28577</xdr:colOff>
      <xdr:row>0</xdr:row>
      <xdr:rowOff>28576</xdr:rowOff>
    </xdr:from>
    <xdr:to>
      <xdr:col>5</xdr:col>
      <xdr:colOff>13137</xdr:colOff>
      <xdr:row>1</xdr:row>
      <xdr:rowOff>76200</xdr:rowOff>
    </xdr:to>
    <xdr:pic>
      <xdr:nvPicPr>
        <xdr:cNvPr id="2" name="Image 1" descr="LOGO1-CUNCBG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7" y="28576"/>
          <a:ext cx="777040" cy="398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145570</xdr:colOff>
      <xdr:row>0</xdr:row>
      <xdr:rowOff>38100</xdr:rowOff>
    </xdr:from>
    <xdr:to>
      <xdr:col>39</xdr:col>
      <xdr:colOff>28066</xdr:colOff>
      <xdr:row>1</xdr:row>
      <xdr:rowOff>95250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64430" y="38100"/>
          <a:ext cx="431136" cy="4076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%2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current_1"/>
      <sheetName val="Concurrent_2)"/>
      <sheetName val="Concurrent_3)"/>
      <sheetName val="Concurrent_4)"/>
      <sheetName val="Concurrent_5)"/>
      <sheetName val="Concurrent_6)"/>
      <sheetName val="Concurrent_7)"/>
      <sheetName val="Concurrent_8)"/>
      <sheetName val="Concurrent_9)"/>
      <sheetName val="Concurrent_10)"/>
      <sheetName val="Concurrent_11)"/>
      <sheetName val="Concurrent_12)"/>
      <sheetName val="Concurrent_13)"/>
      <sheetName val="Concurrent_14)"/>
      <sheetName val="Concurrent_15)"/>
      <sheetName val="Concurrent_16)"/>
      <sheetName val="Concurrent_17)"/>
      <sheetName val="Concurrent_18)"/>
      <sheetName val="Concurrent_19)"/>
      <sheetName val="Concurrent_20)"/>
      <sheetName val="classement GENE"/>
      <sheetName val="classement Homo"/>
      <sheetName val="classement non Homo "/>
      <sheetName val="JUGE ET COM"/>
    </sheetNames>
    <sheetDataSet>
      <sheetData sheetId="0">
        <row r="4">
          <cell r="E4">
            <v>0</v>
          </cell>
        </row>
      </sheetData>
      <sheetData sheetId="1">
        <row r="4">
          <cell r="E4">
            <v>0</v>
          </cell>
        </row>
      </sheetData>
      <sheetData sheetId="2">
        <row r="4">
          <cell r="E4">
            <v>0</v>
          </cell>
        </row>
      </sheetData>
      <sheetData sheetId="3">
        <row r="4">
          <cell r="E4">
            <v>0</v>
          </cell>
        </row>
      </sheetData>
      <sheetData sheetId="4">
        <row r="4">
          <cell r="E4">
            <v>0</v>
          </cell>
        </row>
      </sheetData>
      <sheetData sheetId="5">
        <row r="4">
          <cell r="E4">
            <v>0</v>
          </cell>
        </row>
      </sheetData>
      <sheetData sheetId="6">
        <row r="4">
          <cell r="E4">
            <v>0</v>
          </cell>
        </row>
      </sheetData>
      <sheetData sheetId="7">
        <row r="4">
          <cell r="E4">
            <v>0</v>
          </cell>
        </row>
      </sheetData>
      <sheetData sheetId="8">
        <row r="4">
          <cell r="E4">
            <v>0</v>
          </cell>
        </row>
      </sheetData>
      <sheetData sheetId="9">
        <row r="4">
          <cell r="E4">
            <v>0</v>
          </cell>
        </row>
      </sheetData>
      <sheetData sheetId="10">
        <row r="4">
          <cell r="E4">
            <v>0</v>
          </cell>
        </row>
      </sheetData>
      <sheetData sheetId="11">
        <row r="4">
          <cell r="E4">
            <v>0</v>
          </cell>
        </row>
      </sheetData>
      <sheetData sheetId="12">
        <row r="4">
          <cell r="E4">
            <v>0</v>
          </cell>
        </row>
      </sheetData>
      <sheetData sheetId="13">
        <row r="4">
          <cell r="E4">
            <v>0</v>
          </cell>
        </row>
      </sheetData>
      <sheetData sheetId="14">
        <row r="4">
          <cell r="E4">
            <v>0</v>
          </cell>
        </row>
      </sheetData>
      <sheetData sheetId="15">
        <row r="4">
          <cell r="E4">
            <v>0</v>
          </cell>
        </row>
      </sheetData>
      <sheetData sheetId="16">
        <row r="4">
          <cell r="E4">
            <v>0</v>
          </cell>
        </row>
      </sheetData>
      <sheetData sheetId="17">
        <row r="4">
          <cell r="E4">
            <v>0</v>
          </cell>
        </row>
      </sheetData>
      <sheetData sheetId="18">
        <row r="4">
          <cell r="E4">
            <v>0</v>
          </cell>
        </row>
      </sheetData>
      <sheetData sheetId="19">
        <row r="4">
          <cell r="E4">
            <v>0</v>
          </cell>
        </row>
      </sheetData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topLeftCell="A14" zoomScaleNormal="100" workbookViewId="0">
      <selection activeCell="M19" sqref="M19:O19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 t="s">
        <v>57</v>
      </c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2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/>
      <c r="N14" s="113"/>
      <c r="O14" s="113"/>
      <c r="P14" s="113">
        <v>1</v>
      </c>
      <c r="Q14" s="113"/>
      <c r="R14" s="113"/>
      <c r="S14" s="113">
        <f>M14*P14</f>
        <v>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/>
      <c r="N15" s="134"/>
      <c r="O15" s="134"/>
      <c r="P15" s="122">
        <v>1</v>
      </c>
      <c r="Q15" s="134"/>
      <c r="R15" s="134"/>
      <c r="S15" s="122">
        <f t="shared" ref="S15:S21" si="0">M15*P15</f>
        <v>0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/>
      <c r="N16" s="122"/>
      <c r="O16" s="122"/>
      <c r="P16" s="122">
        <v>1</v>
      </c>
      <c r="Q16" s="122"/>
      <c r="R16" s="122"/>
      <c r="S16" s="122">
        <f t="shared" si="0"/>
        <v>0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/>
      <c r="N17" s="122"/>
      <c r="O17" s="122"/>
      <c r="P17" s="122">
        <v>2</v>
      </c>
      <c r="Q17" s="122"/>
      <c r="R17" s="122"/>
      <c r="S17" s="122">
        <f t="shared" si="0"/>
        <v>0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1</v>
      </c>
      <c r="N18" s="122"/>
      <c r="O18" s="122"/>
      <c r="P18" s="122">
        <v>1</v>
      </c>
      <c r="Q18" s="122"/>
      <c r="R18" s="122"/>
      <c r="S18" s="122">
        <f t="shared" si="0"/>
        <v>1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10</v>
      </c>
      <c r="N19" s="122"/>
      <c r="O19" s="122"/>
      <c r="P19" s="122">
        <v>1</v>
      </c>
      <c r="Q19" s="122"/>
      <c r="R19" s="122"/>
      <c r="S19" s="122">
        <f t="shared" si="0"/>
        <v>10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10</v>
      </c>
      <c r="N20" s="122"/>
      <c r="O20" s="122"/>
      <c r="P20" s="122">
        <v>2</v>
      </c>
      <c r="Q20" s="122"/>
      <c r="R20" s="122"/>
      <c r="S20" s="122">
        <f t="shared" si="0"/>
        <v>20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31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CLASSEMENT!F3</f>
        <v>18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69"/>
      <c r="B36" s="70"/>
      <c r="C36" s="70"/>
      <c r="D36" s="70"/>
      <c r="E36" s="70"/>
      <c r="F36" s="70"/>
      <c r="G36" s="70"/>
      <c r="H36" s="70"/>
      <c r="I36" s="71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M21:O21"/>
    <mergeCell ref="P21:R21"/>
    <mergeCell ref="S21:U21"/>
    <mergeCell ref="V21:AN21"/>
    <mergeCell ref="A21:L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10</v>
      </c>
      <c r="N14" s="113"/>
      <c r="O14" s="113"/>
      <c r="P14" s="113">
        <v>1</v>
      </c>
      <c r="Q14" s="113"/>
      <c r="R14" s="113"/>
      <c r="S14" s="113">
        <f>M14*P14</f>
        <v>10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10</v>
      </c>
      <c r="N15" s="134"/>
      <c r="O15" s="134"/>
      <c r="P15" s="122">
        <v>1</v>
      </c>
      <c r="Q15" s="134"/>
      <c r="R15" s="134"/>
      <c r="S15" s="122">
        <f t="shared" ref="S15:S21" si="0">M15*P15</f>
        <v>10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8</v>
      </c>
      <c r="N16" s="122"/>
      <c r="O16" s="122"/>
      <c r="P16" s="122">
        <v>1</v>
      </c>
      <c r="Q16" s="122"/>
      <c r="R16" s="122"/>
      <c r="S16" s="122">
        <f t="shared" si="0"/>
        <v>8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5</v>
      </c>
      <c r="N17" s="122"/>
      <c r="O17" s="122"/>
      <c r="P17" s="122">
        <v>2</v>
      </c>
      <c r="Q17" s="122"/>
      <c r="R17" s="122"/>
      <c r="S17" s="122">
        <f t="shared" si="0"/>
        <v>10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5</v>
      </c>
      <c r="N18" s="122"/>
      <c r="O18" s="122"/>
      <c r="P18" s="122">
        <v>1</v>
      </c>
      <c r="Q18" s="122"/>
      <c r="R18" s="122"/>
      <c r="S18" s="122">
        <f t="shared" si="0"/>
        <v>5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7</v>
      </c>
      <c r="N19" s="122"/>
      <c r="O19" s="122"/>
      <c r="P19" s="122">
        <v>1</v>
      </c>
      <c r="Q19" s="122"/>
      <c r="R19" s="122"/>
      <c r="S19" s="122">
        <f t="shared" si="0"/>
        <v>7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/>
      <c r="N20" s="122"/>
      <c r="O20" s="122"/>
      <c r="P20" s="122">
        <v>2</v>
      </c>
      <c r="Q20" s="122"/>
      <c r="R20" s="122"/>
      <c r="S20" s="122">
        <f t="shared" si="0"/>
        <v>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50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CLASSEMENT!F4</f>
        <v>12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topLeftCell="A9" zoomScaleNormal="100" workbookViewId="0">
      <selection activeCell="M19" sqref="M19:O19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58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10</v>
      </c>
      <c r="N14" s="113"/>
      <c r="O14" s="113"/>
      <c r="P14" s="113">
        <v>1</v>
      </c>
      <c r="Q14" s="113"/>
      <c r="R14" s="113"/>
      <c r="S14" s="113">
        <f>M14*P14</f>
        <v>10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10</v>
      </c>
      <c r="N15" s="134"/>
      <c r="O15" s="134"/>
      <c r="P15" s="122">
        <v>1</v>
      </c>
      <c r="Q15" s="134"/>
      <c r="R15" s="134"/>
      <c r="S15" s="122">
        <f t="shared" ref="S15:S21" si="0">M15*P15</f>
        <v>10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10</v>
      </c>
      <c r="N16" s="122"/>
      <c r="O16" s="122"/>
      <c r="P16" s="122">
        <v>1</v>
      </c>
      <c r="Q16" s="122"/>
      <c r="R16" s="122"/>
      <c r="S16" s="122">
        <f t="shared" si="0"/>
        <v>10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10</v>
      </c>
      <c r="N17" s="122"/>
      <c r="O17" s="122"/>
      <c r="P17" s="122">
        <v>2</v>
      </c>
      <c r="Q17" s="122"/>
      <c r="R17" s="122"/>
      <c r="S17" s="122">
        <f t="shared" si="0"/>
        <v>20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0.5</v>
      </c>
      <c r="N18" s="122"/>
      <c r="O18" s="122"/>
      <c r="P18" s="122">
        <v>1</v>
      </c>
      <c r="Q18" s="122"/>
      <c r="R18" s="122"/>
      <c r="S18" s="122">
        <f t="shared" si="0"/>
        <v>0.5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/>
      <c r="N19" s="122"/>
      <c r="O19" s="122"/>
      <c r="P19" s="122">
        <v>1</v>
      </c>
      <c r="Q19" s="122"/>
      <c r="R19" s="122"/>
      <c r="S19" s="122">
        <f t="shared" si="0"/>
        <v>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/>
      <c r="N20" s="122"/>
      <c r="O20" s="122"/>
      <c r="P20" s="122">
        <v>2</v>
      </c>
      <c r="Q20" s="122"/>
      <c r="R20" s="122"/>
      <c r="S20" s="122">
        <f t="shared" si="0"/>
        <v>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50.5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CLASSEMENT!F5</f>
        <v>11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M16" sqref="M16:O16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10</v>
      </c>
      <c r="N14" s="113"/>
      <c r="O14" s="113"/>
      <c r="P14" s="113">
        <v>1</v>
      </c>
      <c r="Q14" s="113"/>
      <c r="R14" s="113"/>
      <c r="S14" s="113">
        <f>M14*P14</f>
        <v>10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10</v>
      </c>
      <c r="N15" s="134"/>
      <c r="O15" s="134"/>
      <c r="P15" s="122">
        <v>1</v>
      </c>
      <c r="Q15" s="134"/>
      <c r="R15" s="134"/>
      <c r="S15" s="122">
        <f t="shared" ref="S15:S21" si="0">M15*P15</f>
        <v>10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6</v>
      </c>
      <c r="N16" s="122"/>
      <c r="O16" s="122"/>
      <c r="P16" s="122">
        <v>1</v>
      </c>
      <c r="Q16" s="122"/>
      <c r="R16" s="122"/>
      <c r="S16" s="122">
        <f t="shared" si="0"/>
        <v>6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7</v>
      </c>
      <c r="N17" s="122"/>
      <c r="O17" s="122"/>
      <c r="P17" s="122">
        <v>2</v>
      </c>
      <c r="Q17" s="122"/>
      <c r="R17" s="122"/>
      <c r="S17" s="122">
        <f t="shared" si="0"/>
        <v>14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5</v>
      </c>
      <c r="N18" s="122"/>
      <c r="O18" s="122"/>
      <c r="P18" s="122">
        <v>1</v>
      </c>
      <c r="Q18" s="122"/>
      <c r="R18" s="122"/>
      <c r="S18" s="122">
        <f t="shared" si="0"/>
        <v>5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/>
      <c r="N19" s="122"/>
      <c r="O19" s="122"/>
      <c r="P19" s="122">
        <v>1</v>
      </c>
      <c r="Q19" s="122"/>
      <c r="R19" s="122"/>
      <c r="S19" s="122">
        <f t="shared" si="0"/>
        <v>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/>
      <c r="N20" s="122"/>
      <c r="O20" s="122"/>
      <c r="P20" s="122">
        <v>2</v>
      </c>
      <c r="Q20" s="122"/>
      <c r="R20" s="122"/>
      <c r="S20" s="122">
        <f t="shared" si="0"/>
        <v>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45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CLASSEMENT!F6</f>
        <v>14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topLeftCell="A16" zoomScaleNormal="100" workbookViewId="0">
      <selection activeCell="M21" sqref="M21:O2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58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5</v>
      </c>
      <c r="N14" s="113"/>
      <c r="O14" s="113"/>
      <c r="P14" s="113">
        <v>1</v>
      </c>
      <c r="Q14" s="113"/>
      <c r="R14" s="113"/>
      <c r="S14" s="113">
        <f>M14*P14</f>
        <v>5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/>
      <c r="N15" s="134"/>
      <c r="O15" s="134"/>
      <c r="P15" s="122">
        <v>1</v>
      </c>
      <c r="Q15" s="134"/>
      <c r="R15" s="134"/>
      <c r="S15" s="122">
        <f t="shared" ref="S15:S21" si="0">M15*P15</f>
        <v>0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/>
      <c r="N16" s="122"/>
      <c r="O16" s="122"/>
      <c r="P16" s="122">
        <v>1</v>
      </c>
      <c r="Q16" s="122"/>
      <c r="R16" s="122"/>
      <c r="S16" s="122">
        <f t="shared" si="0"/>
        <v>0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8</v>
      </c>
      <c r="N17" s="122"/>
      <c r="O17" s="122"/>
      <c r="P17" s="122">
        <v>2</v>
      </c>
      <c r="Q17" s="122"/>
      <c r="R17" s="122"/>
      <c r="S17" s="122">
        <f t="shared" si="0"/>
        <v>16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/>
      <c r="N18" s="122"/>
      <c r="O18" s="122"/>
      <c r="P18" s="122">
        <v>1</v>
      </c>
      <c r="Q18" s="122"/>
      <c r="R18" s="122"/>
      <c r="S18" s="122">
        <f t="shared" si="0"/>
        <v>0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/>
      <c r="N19" s="122"/>
      <c r="O19" s="122"/>
      <c r="P19" s="122">
        <v>1</v>
      </c>
      <c r="Q19" s="122"/>
      <c r="R19" s="122"/>
      <c r="S19" s="122">
        <f t="shared" si="0"/>
        <v>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4</v>
      </c>
      <c r="N20" s="122"/>
      <c r="O20" s="122"/>
      <c r="P20" s="122">
        <v>2</v>
      </c>
      <c r="Q20" s="122"/>
      <c r="R20" s="122"/>
      <c r="S20" s="122">
        <f t="shared" si="0"/>
        <v>8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29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CLASSEMENT!F7</f>
        <v>19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L2" sqref="L2:AK2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/>
      <c r="N14" s="113"/>
      <c r="O14" s="113"/>
      <c r="P14" s="113">
        <v>1</v>
      </c>
      <c r="Q14" s="113"/>
      <c r="R14" s="113"/>
      <c r="S14" s="113">
        <f>M14*P14</f>
        <v>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10</v>
      </c>
      <c r="N15" s="134"/>
      <c r="O15" s="134"/>
      <c r="P15" s="122">
        <v>1</v>
      </c>
      <c r="Q15" s="134"/>
      <c r="R15" s="134"/>
      <c r="S15" s="122">
        <f t="shared" ref="S15:S21" si="0">M15*P15</f>
        <v>10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10</v>
      </c>
      <c r="N16" s="122"/>
      <c r="O16" s="122"/>
      <c r="P16" s="122">
        <v>1</v>
      </c>
      <c r="Q16" s="122"/>
      <c r="R16" s="122"/>
      <c r="S16" s="122">
        <f t="shared" si="0"/>
        <v>10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10</v>
      </c>
      <c r="N17" s="122"/>
      <c r="O17" s="122"/>
      <c r="P17" s="122">
        <v>2</v>
      </c>
      <c r="Q17" s="122"/>
      <c r="R17" s="122"/>
      <c r="S17" s="122">
        <f t="shared" si="0"/>
        <v>20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/>
      <c r="N18" s="122"/>
      <c r="O18" s="122"/>
      <c r="P18" s="122">
        <v>1</v>
      </c>
      <c r="Q18" s="122"/>
      <c r="R18" s="122"/>
      <c r="S18" s="122">
        <f t="shared" si="0"/>
        <v>0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/>
      <c r="N19" s="122"/>
      <c r="O19" s="122"/>
      <c r="P19" s="122">
        <v>1</v>
      </c>
      <c r="Q19" s="122"/>
      <c r="R19" s="122"/>
      <c r="S19" s="122">
        <f t="shared" si="0"/>
        <v>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10</v>
      </c>
      <c r="N20" s="122"/>
      <c r="O20" s="122"/>
      <c r="P20" s="122">
        <v>2</v>
      </c>
      <c r="Q20" s="122"/>
      <c r="R20" s="122"/>
      <c r="S20" s="122">
        <f t="shared" si="0"/>
        <v>20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>
        <v>5</v>
      </c>
      <c r="N21" s="122"/>
      <c r="O21" s="122"/>
      <c r="P21" s="122">
        <v>1</v>
      </c>
      <c r="Q21" s="122"/>
      <c r="R21" s="122"/>
      <c r="S21" s="122">
        <f t="shared" si="0"/>
        <v>5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65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CLASSEMENT!F8</f>
        <v>6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topLeftCell="A14" zoomScaleNormal="100" workbookViewId="0">
      <selection activeCell="M20" sqref="M20:O20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58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/>
      <c r="N14" s="113"/>
      <c r="O14" s="113"/>
      <c r="P14" s="113">
        <v>1</v>
      </c>
      <c r="Q14" s="113"/>
      <c r="R14" s="113"/>
      <c r="S14" s="113">
        <f>M14*P14</f>
        <v>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8</v>
      </c>
      <c r="N15" s="134"/>
      <c r="O15" s="134"/>
      <c r="P15" s="122">
        <v>1</v>
      </c>
      <c r="Q15" s="134"/>
      <c r="R15" s="134"/>
      <c r="S15" s="122">
        <f t="shared" ref="S15:S21" si="0">M15*P15</f>
        <v>8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/>
      <c r="N16" s="122"/>
      <c r="O16" s="122"/>
      <c r="P16" s="122">
        <v>1</v>
      </c>
      <c r="Q16" s="122"/>
      <c r="R16" s="122"/>
      <c r="S16" s="122">
        <f t="shared" si="0"/>
        <v>0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9</v>
      </c>
      <c r="N17" s="122"/>
      <c r="O17" s="122"/>
      <c r="P17" s="122">
        <v>2</v>
      </c>
      <c r="Q17" s="122"/>
      <c r="R17" s="122"/>
      <c r="S17" s="122">
        <f t="shared" si="0"/>
        <v>18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/>
      <c r="N18" s="122"/>
      <c r="O18" s="122"/>
      <c r="P18" s="122">
        <v>1</v>
      </c>
      <c r="Q18" s="122"/>
      <c r="R18" s="122"/>
      <c r="S18" s="122">
        <f t="shared" si="0"/>
        <v>0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7.5</v>
      </c>
      <c r="N19" s="122"/>
      <c r="O19" s="122"/>
      <c r="P19" s="122">
        <v>1</v>
      </c>
      <c r="Q19" s="122"/>
      <c r="R19" s="122"/>
      <c r="S19" s="122">
        <f t="shared" si="0"/>
        <v>7.5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10</v>
      </c>
      <c r="N20" s="122"/>
      <c r="O20" s="122"/>
      <c r="P20" s="122">
        <v>2</v>
      </c>
      <c r="Q20" s="122"/>
      <c r="R20" s="122"/>
      <c r="S20" s="122">
        <f t="shared" si="0"/>
        <v>20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53.5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CLASSEMENT!F9</f>
        <v>8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/>
      <c r="N14" s="113"/>
      <c r="O14" s="113"/>
      <c r="P14" s="113">
        <v>1</v>
      </c>
      <c r="Q14" s="113"/>
      <c r="R14" s="113"/>
      <c r="S14" s="113">
        <f>M14*P14</f>
        <v>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/>
      <c r="N15" s="134"/>
      <c r="O15" s="134"/>
      <c r="P15" s="122">
        <v>1</v>
      </c>
      <c r="Q15" s="134"/>
      <c r="R15" s="134"/>
      <c r="S15" s="122">
        <f t="shared" ref="S15:S21" si="0">M15*P15</f>
        <v>0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/>
      <c r="N16" s="122"/>
      <c r="O16" s="122"/>
      <c r="P16" s="122">
        <v>1</v>
      </c>
      <c r="Q16" s="122"/>
      <c r="R16" s="122"/>
      <c r="S16" s="122">
        <f t="shared" si="0"/>
        <v>0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7</v>
      </c>
      <c r="N17" s="122"/>
      <c r="O17" s="122"/>
      <c r="P17" s="122">
        <v>2</v>
      </c>
      <c r="Q17" s="122"/>
      <c r="R17" s="122"/>
      <c r="S17" s="122">
        <f t="shared" si="0"/>
        <v>14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/>
      <c r="N18" s="122"/>
      <c r="O18" s="122"/>
      <c r="P18" s="122">
        <v>1</v>
      </c>
      <c r="Q18" s="122"/>
      <c r="R18" s="122"/>
      <c r="S18" s="122">
        <f t="shared" si="0"/>
        <v>0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/>
      <c r="N19" s="122"/>
      <c r="O19" s="122"/>
      <c r="P19" s="122">
        <v>1</v>
      </c>
      <c r="Q19" s="122"/>
      <c r="R19" s="122"/>
      <c r="S19" s="122">
        <f t="shared" si="0"/>
        <v>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10</v>
      </c>
      <c r="N20" s="122"/>
      <c r="O20" s="122"/>
      <c r="P20" s="122">
        <v>2</v>
      </c>
      <c r="Q20" s="122"/>
      <c r="R20" s="122"/>
      <c r="S20" s="122">
        <f t="shared" si="0"/>
        <v>20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>
        <v>10</v>
      </c>
      <c r="N21" s="122"/>
      <c r="O21" s="122"/>
      <c r="P21" s="122">
        <v>1</v>
      </c>
      <c r="Q21" s="122"/>
      <c r="R21" s="122"/>
      <c r="S21" s="122">
        <f t="shared" si="0"/>
        <v>10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44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/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9</v>
      </c>
      <c r="N14" s="113"/>
      <c r="O14" s="113"/>
      <c r="P14" s="113">
        <v>1</v>
      </c>
      <c r="Q14" s="113"/>
      <c r="R14" s="113"/>
      <c r="S14" s="113">
        <f>M14*P14</f>
        <v>9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8</v>
      </c>
      <c r="N15" s="134"/>
      <c r="O15" s="134"/>
      <c r="P15" s="122">
        <v>1</v>
      </c>
      <c r="Q15" s="134"/>
      <c r="R15" s="134"/>
      <c r="S15" s="122">
        <f t="shared" ref="S15:S21" si="0">M15*P15</f>
        <v>8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8</v>
      </c>
      <c r="N16" s="122"/>
      <c r="O16" s="122"/>
      <c r="P16" s="122">
        <v>1</v>
      </c>
      <c r="Q16" s="122"/>
      <c r="R16" s="122"/>
      <c r="S16" s="122">
        <f t="shared" si="0"/>
        <v>8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9</v>
      </c>
      <c r="N17" s="122"/>
      <c r="O17" s="122"/>
      <c r="P17" s="122">
        <v>2</v>
      </c>
      <c r="Q17" s="122"/>
      <c r="R17" s="122"/>
      <c r="S17" s="122">
        <f t="shared" si="0"/>
        <v>18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7</v>
      </c>
      <c r="N18" s="122"/>
      <c r="O18" s="122"/>
      <c r="P18" s="122">
        <v>1</v>
      </c>
      <c r="Q18" s="122"/>
      <c r="R18" s="122"/>
      <c r="S18" s="122">
        <f t="shared" si="0"/>
        <v>7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6</v>
      </c>
      <c r="N19" s="122"/>
      <c r="O19" s="122"/>
      <c r="P19" s="122">
        <v>1</v>
      </c>
      <c r="Q19" s="122"/>
      <c r="R19" s="122"/>
      <c r="S19" s="122">
        <f t="shared" si="0"/>
        <v>6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5</v>
      </c>
      <c r="N20" s="122"/>
      <c r="O20" s="122"/>
      <c r="P20" s="122">
        <v>2</v>
      </c>
      <c r="Q20" s="122"/>
      <c r="R20" s="122"/>
      <c r="S20" s="122">
        <f t="shared" si="0"/>
        <v>10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66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/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M15" sqref="M15:O15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8.5</v>
      </c>
      <c r="N14" s="113"/>
      <c r="O14" s="113"/>
      <c r="P14" s="113">
        <v>1</v>
      </c>
      <c r="Q14" s="113"/>
      <c r="R14" s="113"/>
      <c r="S14" s="113">
        <f>M14*P14</f>
        <v>8.5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7</v>
      </c>
      <c r="N15" s="134"/>
      <c r="O15" s="134"/>
      <c r="P15" s="122">
        <v>1</v>
      </c>
      <c r="Q15" s="134"/>
      <c r="R15" s="134"/>
      <c r="S15" s="122">
        <f t="shared" ref="S15:S21" si="0">M15*P15</f>
        <v>7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7</v>
      </c>
      <c r="N16" s="122"/>
      <c r="O16" s="122"/>
      <c r="P16" s="122">
        <v>1</v>
      </c>
      <c r="Q16" s="122"/>
      <c r="R16" s="122"/>
      <c r="S16" s="122">
        <f t="shared" si="0"/>
        <v>7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7</v>
      </c>
      <c r="N17" s="122"/>
      <c r="O17" s="122"/>
      <c r="P17" s="122">
        <v>2</v>
      </c>
      <c r="Q17" s="122"/>
      <c r="R17" s="122"/>
      <c r="S17" s="122">
        <f t="shared" si="0"/>
        <v>14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5</v>
      </c>
      <c r="N18" s="122"/>
      <c r="O18" s="122"/>
      <c r="P18" s="122">
        <v>1</v>
      </c>
      <c r="Q18" s="122"/>
      <c r="R18" s="122"/>
      <c r="S18" s="122">
        <f t="shared" si="0"/>
        <v>5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6</v>
      </c>
      <c r="N19" s="122"/>
      <c r="O19" s="122"/>
      <c r="P19" s="122">
        <v>1</v>
      </c>
      <c r="Q19" s="122"/>
      <c r="R19" s="122"/>
      <c r="S19" s="122">
        <f t="shared" si="0"/>
        <v>6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9</v>
      </c>
      <c r="N20" s="122"/>
      <c r="O20" s="122"/>
      <c r="P20" s="122">
        <v>2</v>
      </c>
      <c r="Q20" s="122"/>
      <c r="R20" s="122"/>
      <c r="S20" s="122">
        <f t="shared" si="0"/>
        <v>18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65.5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CLASSEMENT!F10</f>
        <v>15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6</v>
      </c>
      <c r="N14" s="113"/>
      <c r="O14" s="113"/>
      <c r="P14" s="113">
        <v>1</v>
      </c>
      <c r="Q14" s="113"/>
      <c r="R14" s="113"/>
      <c r="S14" s="113">
        <f>M14*P14</f>
        <v>6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5</v>
      </c>
      <c r="N15" s="134"/>
      <c r="O15" s="134"/>
      <c r="P15" s="122">
        <v>1</v>
      </c>
      <c r="Q15" s="134"/>
      <c r="R15" s="134"/>
      <c r="S15" s="122">
        <f t="shared" ref="S15:S21" si="0">M15*P15</f>
        <v>5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2</v>
      </c>
      <c r="N16" s="122"/>
      <c r="O16" s="122"/>
      <c r="P16" s="122">
        <v>1</v>
      </c>
      <c r="Q16" s="122"/>
      <c r="R16" s="122"/>
      <c r="S16" s="122">
        <f t="shared" si="0"/>
        <v>2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5</v>
      </c>
      <c r="N17" s="122"/>
      <c r="O17" s="122"/>
      <c r="P17" s="122">
        <v>2</v>
      </c>
      <c r="Q17" s="122"/>
      <c r="R17" s="122"/>
      <c r="S17" s="122">
        <f t="shared" si="0"/>
        <v>10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8</v>
      </c>
      <c r="N18" s="122"/>
      <c r="O18" s="122"/>
      <c r="P18" s="122">
        <v>1</v>
      </c>
      <c r="Q18" s="122"/>
      <c r="R18" s="122"/>
      <c r="S18" s="122">
        <f t="shared" si="0"/>
        <v>8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10</v>
      </c>
      <c r="N19" s="122"/>
      <c r="O19" s="122"/>
      <c r="P19" s="122">
        <v>1</v>
      </c>
      <c r="Q19" s="122"/>
      <c r="R19" s="122"/>
      <c r="S19" s="122">
        <f t="shared" si="0"/>
        <v>10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10</v>
      </c>
      <c r="N20" s="122"/>
      <c r="O20" s="122"/>
      <c r="P20" s="122">
        <v>2</v>
      </c>
      <c r="Q20" s="122"/>
      <c r="R20" s="122"/>
      <c r="S20" s="122">
        <f t="shared" si="0"/>
        <v>20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61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CLASSEMENT!F13</f>
        <v>7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10</v>
      </c>
      <c r="N14" s="113"/>
      <c r="O14" s="113"/>
      <c r="P14" s="113">
        <v>1</v>
      </c>
      <c r="Q14" s="113"/>
      <c r="R14" s="113"/>
      <c r="S14" s="113">
        <f>M14*P14</f>
        <v>10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9</v>
      </c>
      <c r="N15" s="134"/>
      <c r="O15" s="134"/>
      <c r="P15" s="122">
        <v>1</v>
      </c>
      <c r="Q15" s="134"/>
      <c r="R15" s="134"/>
      <c r="S15" s="122">
        <f t="shared" ref="S15:S21" si="0">M15*P15</f>
        <v>9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8</v>
      </c>
      <c r="N16" s="122"/>
      <c r="O16" s="122"/>
      <c r="P16" s="122">
        <v>1</v>
      </c>
      <c r="Q16" s="122"/>
      <c r="R16" s="122"/>
      <c r="S16" s="122">
        <f t="shared" si="0"/>
        <v>8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7</v>
      </c>
      <c r="N17" s="122"/>
      <c r="O17" s="122"/>
      <c r="P17" s="122">
        <v>2</v>
      </c>
      <c r="Q17" s="122"/>
      <c r="R17" s="122"/>
      <c r="S17" s="122">
        <f t="shared" si="0"/>
        <v>14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6</v>
      </c>
      <c r="N18" s="122"/>
      <c r="O18" s="122"/>
      <c r="P18" s="122">
        <v>1</v>
      </c>
      <c r="Q18" s="122"/>
      <c r="R18" s="122"/>
      <c r="S18" s="122">
        <f t="shared" si="0"/>
        <v>6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5</v>
      </c>
      <c r="N19" s="122"/>
      <c r="O19" s="122"/>
      <c r="P19" s="122">
        <v>1</v>
      </c>
      <c r="Q19" s="122"/>
      <c r="R19" s="122"/>
      <c r="S19" s="122">
        <f t="shared" si="0"/>
        <v>5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5</v>
      </c>
      <c r="N20" s="122"/>
      <c r="O20" s="122"/>
      <c r="P20" s="122">
        <v>2</v>
      </c>
      <c r="Q20" s="122"/>
      <c r="R20" s="122"/>
      <c r="S20" s="122">
        <f t="shared" si="0"/>
        <v>10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>
        <v>5</v>
      </c>
      <c r="N21" s="122"/>
      <c r="O21" s="122"/>
      <c r="P21" s="122">
        <v>1</v>
      </c>
      <c r="Q21" s="122"/>
      <c r="R21" s="122"/>
      <c r="S21" s="122">
        <f t="shared" si="0"/>
        <v>5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67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CLASSEMENT!F14</f>
        <v>3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58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8</v>
      </c>
      <c r="N14" s="113"/>
      <c r="O14" s="113"/>
      <c r="P14" s="113">
        <v>1</v>
      </c>
      <c r="Q14" s="113"/>
      <c r="R14" s="113"/>
      <c r="S14" s="113">
        <f>M14*P14</f>
        <v>8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8</v>
      </c>
      <c r="N15" s="134"/>
      <c r="O15" s="134"/>
      <c r="P15" s="122">
        <v>1</v>
      </c>
      <c r="Q15" s="134"/>
      <c r="R15" s="134"/>
      <c r="S15" s="122">
        <f t="shared" ref="S15:S21" si="0">M15*P15</f>
        <v>8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8</v>
      </c>
      <c r="N16" s="122"/>
      <c r="O16" s="122"/>
      <c r="P16" s="122">
        <v>1</v>
      </c>
      <c r="Q16" s="122"/>
      <c r="R16" s="122"/>
      <c r="S16" s="122">
        <f t="shared" si="0"/>
        <v>8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9</v>
      </c>
      <c r="N17" s="122"/>
      <c r="O17" s="122"/>
      <c r="P17" s="122">
        <v>2</v>
      </c>
      <c r="Q17" s="122"/>
      <c r="R17" s="122"/>
      <c r="S17" s="122">
        <f t="shared" si="0"/>
        <v>18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9</v>
      </c>
      <c r="N18" s="122"/>
      <c r="O18" s="122"/>
      <c r="P18" s="122">
        <v>1</v>
      </c>
      <c r="Q18" s="122"/>
      <c r="R18" s="122"/>
      <c r="S18" s="122">
        <f t="shared" si="0"/>
        <v>9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9</v>
      </c>
      <c r="N19" s="122"/>
      <c r="O19" s="122"/>
      <c r="P19" s="122">
        <v>1</v>
      </c>
      <c r="Q19" s="122"/>
      <c r="R19" s="122"/>
      <c r="S19" s="122">
        <f t="shared" si="0"/>
        <v>9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9</v>
      </c>
      <c r="N20" s="122"/>
      <c r="O20" s="122"/>
      <c r="P20" s="122">
        <v>2</v>
      </c>
      <c r="Q20" s="122"/>
      <c r="R20" s="122"/>
      <c r="S20" s="122">
        <f t="shared" si="0"/>
        <v>18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>
        <v>10</v>
      </c>
      <c r="N21" s="122"/>
      <c r="O21" s="122"/>
      <c r="P21" s="122">
        <v>1</v>
      </c>
      <c r="Q21" s="122"/>
      <c r="R21" s="122"/>
      <c r="S21" s="122">
        <f t="shared" si="0"/>
        <v>10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88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proposé</v>
      </c>
      <c r="K27" s="109"/>
      <c r="L27" s="109"/>
      <c r="M27" s="109"/>
      <c r="N27" s="102">
        <f>CLASSEMENT!F15</f>
        <v>1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8</v>
      </c>
      <c r="N14" s="113"/>
      <c r="O14" s="113"/>
      <c r="P14" s="113">
        <v>1</v>
      </c>
      <c r="Q14" s="113"/>
      <c r="R14" s="113"/>
      <c r="S14" s="113">
        <f>M14*P14</f>
        <v>8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6</v>
      </c>
      <c r="N15" s="134"/>
      <c r="O15" s="134"/>
      <c r="P15" s="122">
        <v>1</v>
      </c>
      <c r="Q15" s="134"/>
      <c r="R15" s="134"/>
      <c r="S15" s="122">
        <f t="shared" ref="S15:S21" si="0">M15*P15</f>
        <v>6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9</v>
      </c>
      <c r="N16" s="122"/>
      <c r="O16" s="122"/>
      <c r="P16" s="122">
        <v>1</v>
      </c>
      <c r="Q16" s="122"/>
      <c r="R16" s="122"/>
      <c r="S16" s="122">
        <f t="shared" si="0"/>
        <v>9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8</v>
      </c>
      <c r="N17" s="122"/>
      <c r="O17" s="122"/>
      <c r="P17" s="122">
        <v>2</v>
      </c>
      <c r="Q17" s="122"/>
      <c r="R17" s="122"/>
      <c r="S17" s="122">
        <f t="shared" si="0"/>
        <v>16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7</v>
      </c>
      <c r="N18" s="122"/>
      <c r="O18" s="122"/>
      <c r="P18" s="122">
        <v>1</v>
      </c>
      <c r="Q18" s="122"/>
      <c r="R18" s="122"/>
      <c r="S18" s="122">
        <f t="shared" si="0"/>
        <v>7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5</v>
      </c>
      <c r="N19" s="122"/>
      <c r="O19" s="122"/>
      <c r="P19" s="122">
        <v>1</v>
      </c>
      <c r="Q19" s="122"/>
      <c r="R19" s="122"/>
      <c r="S19" s="122">
        <f t="shared" si="0"/>
        <v>5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/>
      <c r="N20" s="122"/>
      <c r="O20" s="122"/>
      <c r="P20" s="122">
        <v>2</v>
      </c>
      <c r="Q20" s="122"/>
      <c r="R20" s="122"/>
      <c r="S20" s="122">
        <f t="shared" si="0"/>
        <v>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51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CLASSEMENT!F16</f>
        <v>10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10</v>
      </c>
      <c r="N14" s="113"/>
      <c r="O14" s="113"/>
      <c r="P14" s="113">
        <v>1</v>
      </c>
      <c r="Q14" s="113"/>
      <c r="R14" s="113"/>
      <c r="S14" s="113">
        <f>M14*P14</f>
        <v>10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9</v>
      </c>
      <c r="N15" s="134"/>
      <c r="O15" s="134"/>
      <c r="P15" s="122">
        <v>1</v>
      </c>
      <c r="Q15" s="134"/>
      <c r="R15" s="134"/>
      <c r="S15" s="122">
        <f t="shared" ref="S15:S21" si="0">M15*P15</f>
        <v>9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8</v>
      </c>
      <c r="N16" s="122"/>
      <c r="O16" s="122"/>
      <c r="P16" s="122">
        <v>1</v>
      </c>
      <c r="Q16" s="122"/>
      <c r="R16" s="122"/>
      <c r="S16" s="122">
        <f t="shared" si="0"/>
        <v>8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6</v>
      </c>
      <c r="N17" s="122"/>
      <c r="O17" s="122"/>
      <c r="P17" s="122">
        <v>2</v>
      </c>
      <c r="Q17" s="122"/>
      <c r="R17" s="122"/>
      <c r="S17" s="122">
        <f t="shared" si="0"/>
        <v>12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5</v>
      </c>
      <c r="N18" s="122"/>
      <c r="O18" s="122"/>
      <c r="P18" s="122">
        <v>1</v>
      </c>
      <c r="Q18" s="122"/>
      <c r="R18" s="122"/>
      <c r="S18" s="122">
        <f t="shared" si="0"/>
        <v>5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2</v>
      </c>
      <c r="N19" s="122"/>
      <c r="O19" s="122"/>
      <c r="P19" s="122">
        <v>1</v>
      </c>
      <c r="Q19" s="122"/>
      <c r="R19" s="122"/>
      <c r="S19" s="122">
        <f t="shared" si="0"/>
        <v>2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2.5</v>
      </c>
      <c r="N20" s="122"/>
      <c r="O20" s="122"/>
      <c r="P20" s="122">
        <v>2</v>
      </c>
      <c r="Q20" s="122"/>
      <c r="R20" s="122"/>
      <c r="S20" s="122">
        <f t="shared" si="0"/>
        <v>5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>
        <v>1.5</v>
      </c>
      <c r="N21" s="122"/>
      <c r="O21" s="122"/>
      <c r="P21" s="122">
        <v>1</v>
      </c>
      <c r="Q21" s="122"/>
      <c r="R21" s="122"/>
      <c r="S21" s="122">
        <f t="shared" si="0"/>
        <v>1.5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52.5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CLASSEMENT!F17</f>
        <v>9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58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10</v>
      </c>
      <c r="N14" s="113"/>
      <c r="O14" s="113"/>
      <c r="P14" s="113">
        <v>1</v>
      </c>
      <c r="Q14" s="113"/>
      <c r="R14" s="113"/>
      <c r="S14" s="113">
        <f>M14*P14</f>
        <v>10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6</v>
      </c>
      <c r="N15" s="134"/>
      <c r="O15" s="134"/>
      <c r="P15" s="122">
        <v>1</v>
      </c>
      <c r="Q15" s="134"/>
      <c r="R15" s="134"/>
      <c r="S15" s="122">
        <f t="shared" ref="S15:S21" si="0">M15*P15</f>
        <v>6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8</v>
      </c>
      <c r="N16" s="122"/>
      <c r="O16" s="122"/>
      <c r="P16" s="122">
        <v>1</v>
      </c>
      <c r="Q16" s="122"/>
      <c r="R16" s="122"/>
      <c r="S16" s="122">
        <f t="shared" si="0"/>
        <v>8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9</v>
      </c>
      <c r="N17" s="122"/>
      <c r="O17" s="122"/>
      <c r="P17" s="122">
        <v>2</v>
      </c>
      <c r="Q17" s="122"/>
      <c r="R17" s="122"/>
      <c r="S17" s="122">
        <f t="shared" si="0"/>
        <v>18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7</v>
      </c>
      <c r="N18" s="122"/>
      <c r="O18" s="122"/>
      <c r="P18" s="122">
        <v>1</v>
      </c>
      <c r="Q18" s="122"/>
      <c r="R18" s="122"/>
      <c r="S18" s="122">
        <f t="shared" si="0"/>
        <v>7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5</v>
      </c>
      <c r="N19" s="122"/>
      <c r="O19" s="122"/>
      <c r="P19" s="122">
        <v>1</v>
      </c>
      <c r="Q19" s="122"/>
      <c r="R19" s="122"/>
      <c r="S19" s="122">
        <f t="shared" si="0"/>
        <v>5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6</v>
      </c>
      <c r="N20" s="122"/>
      <c r="O20" s="122"/>
      <c r="P20" s="122">
        <v>2</v>
      </c>
      <c r="Q20" s="122"/>
      <c r="R20" s="122"/>
      <c r="S20" s="122">
        <f t="shared" si="0"/>
        <v>12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>
        <v>3</v>
      </c>
      <c r="N21" s="122"/>
      <c r="O21" s="122"/>
      <c r="P21" s="122">
        <v>1</v>
      </c>
      <c r="Q21" s="122"/>
      <c r="R21" s="122"/>
      <c r="S21" s="122">
        <f t="shared" si="0"/>
        <v>3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69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CLASSEMENT!F18</f>
        <v>2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58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1</v>
      </c>
      <c r="N14" s="113"/>
      <c r="O14" s="113"/>
      <c r="P14" s="113">
        <v>1</v>
      </c>
      <c r="Q14" s="113"/>
      <c r="R14" s="113"/>
      <c r="S14" s="113">
        <f>M14*P14</f>
        <v>1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2</v>
      </c>
      <c r="N15" s="134"/>
      <c r="O15" s="134"/>
      <c r="P15" s="122">
        <v>1</v>
      </c>
      <c r="Q15" s="134"/>
      <c r="R15" s="134"/>
      <c r="S15" s="122">
        <f t="shared" ref="S15:S21" si="0">M15*P15</f>
        <v>2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3</v>
      </c>
      <c r="N16" s="122"/>
      <c r="O16" s="122"/>
      <c r="P16" s="122">
        <v>1</v>
      </c>
      <c r="Q16" s="122"/>
      <c r="R16" s="122"/>
      <c r="S16" s="122">
        <f t="shared" si="0"/>
        <v>3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4</v>
      </c>
      <c r="N17" s="122"/>
      <c r="O17" s="122"/>
      <c r="P17" s="122">
        <v>2</v>
      </c>
      <c r="Q17" s="122"/>
      <c r="R17" s="122"/>
      <c r="S17" s="122">
        <f t="shared" si="0"/>
        <v>8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0</v>
      </c>
      <c r="N18" s="122"/>
      <c r="O18" s="122"/>
      <c r="P18" s="122">
        <v>1</v>
      </c>
      <c r="Q18" s="122"/>
      <c r="R18" s="122"/>
      <c r="S18" s="122">
        <f t="shared" si="0"/>
        <v>0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>
        <v>9</v>
      </c>
      <c r="N19" s="122"/>
      <c r="O19" s="122"/>
      <c r="P19" s="122">
        <v>1</v>
      </c>
      <c r="Q19" s="122"/>
      <c r="R19" s="122"/>
      <c r="S19" s="122">
        <f t="shared" si="0"/>
        <v>9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9.1999999999999993</v>
      </c>
      <c r="N20" s="122"/>
      <c r="O20" s="122"/>
      <c r="P20" s="122">
        <v>2</v>
      </c>
      <c r="Q20" s="122"/>
      <c r="R20" s="122"/>
      <c r="S20" s="122">
        <f t="shared" si="0"/>
        <v>18.399999999999999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>
        <v>0.5</v>
      </c>
      <c r="N21" s="122"/>
      <c r="O21" s="122"/>
      <c r="P21" s="122">
        <v>1</v>
      </c>
      <c r="Q21" s="122"/>
      <c r="R21" s="122"/>
      <c r="S21" s="122">
        <f t="shared" si="0"/>
        <v>0.5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41.9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CLASSEMENT!F19</f>
        <v>16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8.5</v>
      </c>
      <c r="N14" s="113"/>
      <c r="O14" s="113"/>
      <c r="P14" s="113">
        <v>1</v>
      </c>
      <c r="Q14" s="113"/>
      <c r="R14" s="113"/>
      <c r="S14" s="113">
        <f>M14*P14</f>
        <v>8.5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7.5</v>
      </c>
      <c r="N15" s="134"/>
      <c r="O15" s="134"/>
      <c r="P15" s="122">
        <v>1</v>
      </c>
      <c r="Q15" s="134"/>
      <c r="R15" s="134"/>
      <c r="S15" s="122">
        <f t="shared" ref="S15:S21" si="0">M15*P15</f>
        <v>7.5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2.5</v>
      </c>
      <c r="N16" s="122"/>
      <c r="O16" s="122"/>
      <c r="P16" s="122">
        <v>1</v>
      </c>
      <c r="Q16" s="122"/>
      <c r="R16" s="122"/>
      <c r="S16" s="122">
        <f t="shared" si="0"/>
        <v>2.5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9</v>
      </c>
      <c r="N17" s="122"/>
      <c r="O17" s="122"/>
      <c r="P17" s="122">
        <v>2</v>
      </c>
      <c r="Q17" s="122"/>
      <c r="R17" s="122"/>
      <c r="S17" s="122">
        <f t="shared" si="0"/>
        <v>18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10</v>
      </c>
      <c r="N18" s="122"/>
      <c r="O18" s="122"/>
      <c r="P18" s="122">
        <v>1</v>
      </c>
      <c r="Q18" s="122"/>
      <c r="R18" s="122"/>
      <c r="S18" s="122">
        <f t="shared" si="0"/>
        <v>10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/>
      <c r="N19" s="122"/>
      <c r="O19" s="122"/>
      <c r="P19" s="122">
        <v>1</v>
      </c>
      <c r="Q19" s="122"/>
      <c r="R19" s="122"/>
      <c r="S19" s="122">
        <f t="shared" si="0"/>
        <v>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/>
      <c r="N20" s="122"/>
      <c r="O20" s="122"/>
      <c r="P20" s="122">
        <v>2</v>
      </c>
      <c r="Q20" s="122"/>
      <c r="R20" s="122"/>
      <c r="S20" s="122">
        <f t="shared" si="0"/>
        <v>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46.5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CLASSEMENT!F20</f>
        <v>13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M20" sqref="M20:O20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185"/>
      <c r="X1" s="185"/>
      <c r="Y1" s="185"/>
      <c r="Z1" s="18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>
        <v>5.5</v>
      </c>
      <c r="N14" s="113"/>
      <c r="O14" s="113"/>
      <c r="P14" s="113">
        <v>1</v>
      </c>
      <c r="Q14" s="113"/>
      <c r="R14" s="113"/>
      <c r="S14" s="113">
        <f>M14*P14</f>
        <v>5.5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>
        <v>6</v>
      </c>
      <c r="N15" s="134"/>
      <c r="O15" s="134"/>
      <c r="P15" s="122">
        <v>1</v>
      </c>
      <c r="Q15" s="134"/>
      <c r="R15" s="134"/>
      <c r="S15" s="122">
        <f t="shared" ref="S15:S21" si="0">M15*P15</f>
        <v>6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>
        <v>5</v>
      </c>
      <c r="N16" s="122"/>
      <c r="O16" s="122"/>
      <c r="P16" s="122">
        <v>1</v>
      </c>
      <c r="Q16" s="122"/>
      <c r="R16" s="122"/>
      <c r="S16" s="122">
        <f t="shared" si="0"/>
        <v>5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>
        <v>8</v>
      </c>
      <c r="N17" s="122"/>
      <c r="O17" s="122"/>
      <c r="P17" s="122">
        <v>2</v>
      </c>
      <c r="Q17" s="122"/>
      <c r="R17" s="122"/>
      <c r="S17" s="122">
        <f t="shared" si="0"/>
        <v>16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>
        <v>9</v>
      </c>
      <c r="N18" s="122"/>
      <c r="O18" s="122"/>
      <c r="P18" s="122">
        <v>1</v>
      </c>
      <c r="Q18" s="122"/>
      <c r="R18" s="122"/>
      <c r="S18" s="122">
        <f t="shared" si="0"/>
        <v>9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/>
      <c r="N19" s="122"/>
      <c r="O19" s="122"/>
      <c r="P19" s="122">
        <v>1</v>
      </c>
      <c r="Q19" s="122"/>
      <c r="R19" s="122"/>
      <c r="S19" s="122">
        <f t="shared" si="0"/>
        <v>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/>
      <c r="N20" s="122"/>
      <c r="O20" s="122"/>
      <c r="P20" s="122">
        <v>2</v>
      </c>
      <c r="Q20" s="122"/>
      <c r="R20" s="122"/>
      <c r="S20" s="122">
        <f t="shared" si="0"/>
        <v>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/>
      <c r="N21" s="122"/>
      <c r="O21" s="122"/>
      <c r="P21" s="122">
        <v>1</v>
      </c>
      <c r="Q21" s="122"/>
      <c r="R21" s="122"/>
      <c r="S21" s="122">
        <f t="shared" si="0"/>
        <v>0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41.5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CLASSEMENT!F21</f>
        <v>17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Q37"/>
  <sheetViews>
    <sheetView showGridLines="0" showRowColHeaders="0" zoomScaleNormal="100" workbookViewId="0">
      <selection activeCell="AA1" sqref="AA1:AK1"/>
    </sheetView>
  </sheetViews>
  <sheetFormatPr baseColWidth="10" defaultRowHeight="14.4"/>
  <cols>
    <col min="1" max="1" width="0.88671875" customWidth="1"/>
    <col min="2" max="14" width="2.6640625" customWidth="1"/>
    <col min="15" max="15" width="1.6640625" customWidth="1"/>
    <col min="16" max="17" width="2.6640625" customWidth="1"/>
    <col min="18" max="18" width="1.6640625" customWidth="1"/>
    <col min="19" max="19" width="2.6640625" customWidth="1"/>
    <col min="20" max="20" width="1.6640625" customWidth="1"/>
    <col min="21" max="23" width="2.6640625" customWidth="1"/>
    <col min="24" max="24" width="1.6640625" customWidth="1"/>
    <col min="25" max="26" width="2.6640625" customWidth="1"/>
    <col min="27" max="27" width="1.6640625" customWidth="1"/>
    <col min="28" max="28" width="3" customWidth="1"/>
    <col min="29" max="33" width="2.6640625" customWidth="1"/>
    <col min="34" max="34" width="2.33203125" customWidth="1"/>
    <col min="35" max="39" width="2.6640625" customWidth="1"/>
    <col min="40" max="40" width="0.88671875" customWidth="1"/>
    <col min="41" max="41" width="2.6640625" customWidth="1"/>
  </cols>
  <sheetData>
    <row r="1" spans="1:43" ht="27.9" customHeight="1">
      <c r="A1" s="27"/>
      <c r="B1" s="26"/>
      <c r="C1" s="26"/>
      <c r="D1" s="26"/>
      <c r="E1" s="26"/>
      <c r="F1" s="183" t="s">
        <v>21</v>
      </c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4" t="s">
        <v>43</v>
      </c>
      <c r="W1" s="205"/>
      <c r="X1" s="205"/>
      <c r="Y1" s="205"/>
      <c r="Z1" s="205"/>
      <c r="AA1" s="186" t="s">
        <v>49</v>
      </c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21"/>
      <c r="AM1" s="21"/>
      <c r="AN1" s="22"/>
      <c r="AO1" s="1"/>
    </row>
    <row r="2" spans="1:43" ht="21.9" customHeight="1">
      <c r="A2" s="2"/>
      <c r="B2" s="5"/>
      <c r="C2" s="5"/>
      <c r="D2" s="5"/>
      <c r="E2" s="5"/>
      <c r="F2" s="23" t="s">
        <v>0</v>
      </c>
      <c r="G2" s="23"/>
      <c r="H2" s="28"/>
      <c r="I2" s="28"/>
      <c r="J2" s="28"/>
      <c r="K2" s="28"/>
      <c r="L2" s="188" t="s">
        <v>34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20"/>
      <c r="AM2" s="20"/>
      <c r="AN2" s="3"/>
      <c r="AO2" s="1"/>
    </row>
    <row r="3" spans="1:43" ht="9.9" customHeight="1">
      <c r="A3" s="2"/>
      <c r="B3" s="5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3"/>
      <c r="AO3" s="1"/>
    </row>
    <row r="4" spans="1:43" ht="15.9" customHeight="1">
      <c r="A4" s="2"/>
      <c r="B4" s="190" t="s">
        <v>22</v>
      </c>
      <c r="C4" s="191"/>
      <c r="D4" s="191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93"/>
      <c r="X4" s="193"/>
      <c r="Y4" s="193"/>
      <c r="Z4" s="193"/>
      <c r="AA4" s="193"/>
      <c r="AB4" s="194" t="s">
        <v>23</v>
      </c>
      <c r="AC4" s="195"/>
      <c r="AD4" s="195"/>
      <c r="AE4" s="195"/>
      <c r="AF4" s="192"/>
      <c r="AG4" s="192"/>
      <c r="AH4" s="196"/>
      <c r="AI4" s="197" t="s">
        <v>24</v>
      </c>
      <c r="AJ4" s="198"/>
      <c r="AK4" s="199"/>
      <c r="AL4" s="200"/>
      <c r="AM4" s="200"/>
      <c r="AN4" s="201"/>
      <c r="AO4" s="1"/>
    </row>
    <row r="5" spans="1:43" ht="12" customHeight="1">
      <c r="A5" s="2"/>
      <c r="B5" s="174" t="s">
        <v>15</v>
      </c>
      <c r="C5" s="175"/>
      <c r="D5" s="168"/>
      <c r="E5" s="176"/>
      <c r="F5" s="176"/>
      <c r="G5" s="176"/>
      <c r="H5" s="176"/>
      <c r="I5" s="176"/>
      <c r="J5" s="176"/>
      <c r="K5" s="176"/>
      <c r="L5" s="176"/>
      <c r="M5" s="177"/>
      <c r="N5" s="177"/>
      <c r="O5" s="178" t="s">
        <v>16</v>
      </c>
      <c r="P5" s="178"/>
      <c r="Q5" s="33"/>
      <c r="R5" s="178" t="s">
        <v>17</v>
      </c>
      <c r="S5" s="178"/>
      <c r="T5" s="179"/>
      <c r="U5" s="180"/>
      <c r="V5" s="180"/>
      <c r="W5" s="181" t="s">
        <v>25</v>
      </c>
      <c r="X5" s="182"/>
      <c r="Y5" s="162"/>
      <c r="Z5" s="163"/>
      <c r="AA5" s="163"/>
      <c r="AB5" s="25" t="s">
        <v>26</v>
      </c>
      <c r="AC5" s="164"/>
      <c r="AD5" s="165"/>
      <c r="AE5" s="165"/>
      <c r="AF5" s="165"/>
      <c r="AG5" s="165"/>
      <c r="AH5" s="166"/>
      <c r="AI5" s="16"/>
      <c r="AJ5" s="16"/>
      <c r="AK5" s="17"/>
      <c r="AL5" s="18"/>
      <c r="AM5" s="18"/>
      <c r="AN5" s="3"/>
      <c r="AO5" s="1"/>
    </row>
    <row r="6" spans="1:43" ht="14.1" customHeight="1">
      <c r="A6" s="2"/>
      <c r="B6" s="167" t="s">
        <v>18</v>
      </c>
      <c r="C6" s="145"/>
      <c r="D6" s="168" t="s">
        <v>35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9"/>
      <c r="S6" s="169"/>
      <c r="T6" s="170" t="s">
        <v>19</v>
      </c>
      <c r="U6" s="171"/>
      <c r="V6" s="171"/>
      <c r="W6" s="171"/>
      <c r="X6" s="163"/>
      <c r="Y6" s="172"/>
      <c r="Z6" s="172"/>
      <c r="AA6" s="172"/>
      <c r="AB6" s="172"/>
      <c r="AC6" s="172"/>
      <c r="AD6" s="172"/>
      <c r="AE6" s="172"/>
      <c r="AF6" s="172"/>
      <c r="AG6" s="172"/>
      <c r="AH6" s="173"/>
      <c r="AI6" s="143" t="s">
        <v>30</v>
      </c>
      <c r="AJ6" s="144"/>
      <c r="AK6" s="144"/>
      <c r="AL6" s="145"/>
      <c r="AM6" s="31"/>
      <c r="AN6" s="3"/>
      <c r="AO6" s="1"/>
    </row>
    <row r="7" spans="1:43" ht="14.1" customHeight="1">
      <c r="A7" s="2"/>
      <c r="B7" s="146" t="s">
        <v>27</v>
      </c>
      <c r="C7" s="147"/>
      <c r="D7" s="147"/>
      <c r="E7" s="147"/>
      <c r="F7" s="147"/>
      <c r="G7" s="148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50" t="s">
        <v>28</v>
      </c>
      <c r="AA7" s="151"/>
      <c r="AB7" s="151"/>
      <c r="AC7" s="151"/>
      <c r="AD7" s="151"/>
      <c r="AE7" s="151"/>
      <c r="AF7" s="148"/>
      <c r="AG7" s="148"/>
      <c r="AH7" s="152"/>
      <c r="AI7" s="5"/>
      <c r="AJ7" s="5"/>
      <c r="AK7" s="5"/>
      <c r="AL7" s="5"/>
      <c r="AM7" s="5"/>
      <c r="AN7" s="3"/>
      <c r="AO7" s="1"/>
    </row>
    <row r="8" spans="1:43" ht="14.1" customHeight="1">
      <c r="A8" s="2"/>
      <c r="B8" s="153" t="s">
        <v>20</v>
      </c>
      <c r="C8" s="154"/>
      <c r="D8" s="154"/>
      <c r="E8" s="154"/>
      <c r="F8" s="154"/>
      <c r="G8" s="155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7" t="s">
        <v>28</v>
      </c>
      <c r="AA8" s="158"/>
      <c r="AB8" s="158"/>
      <c r="AC8" s="158"/>
      <c r="AD8" s="158"/>
      <c r="AE8" s="158"/>
      <c r="AF8" s="156"/>
      <c r="AG8" s="156"/>
      <c r="AH8" s="159"/>
      <c r="AI8" s="160" t="s">
        <v>29</v>
      </c>
      <c r="AJ8" s="161"/>
      <c r="AK8" s="161"/>
      <c r="AL8" s="160"/>
      <c r="AM8" s="31"/>
      <c r="AN8" s="3"/>
      <c r="AO8" s="1"/>
    </row>
    <row r="9" spans="1:43" ht="9.9" customHeight="1">
      <c r="A9" s="2"/>
      <c r="B9" s="10"/>
      <c r="C9" s="10"/>
      <c r="D9" s="10"/>
      <c r="E9" s="5"/>
      <c r="F9" s="11"/>
      <c r="G9" s="11"/>
      <c r="H9" s="6"/>
      <c r="I9" s="6"/>
      <c r="J9" s="6"/>
      <c r="K9" s="6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9"/>
      <c r="AE9" s="19"/>
      <c r="AF9" s="19"/>
      <c r="AG9" s="19"/>
      <c r="AH9" s="14"/>
      <c r="AI9" s="15"/>
      <c r="AJ9" s="15"/>
      <c r="AK9" s="13"/>
      <c r="AL9" s="13"/>
      <c r="AM9" s="13"/>
      <c r="AN9" s="3"/>
      <c r="AO9" s="1"/>
    </row>
    <row r="10" spans="1:43" ht="15.9" customHeight="1">
      <c r="A10" s="2"/>
      <c r="B10" s="137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138"/>
      <c r="AN10" s="3"/>
      <c r="AO10" s="1"/>
    </row>
    <row r="11" spans="1:43" ht="9.9" customHeight="1" thickBo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9"/>
      <c r="AO11" s="1"/>
    </row>
    <row r="12" spans="1:43" ht="5.0999999999999996" customHeight="1" thickBo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1"/>
    </row>
    <row r="13" spans="1:43" ht="20.100000000000001" customHeight="1" thickBot="1">
      <c r="A13" s="139" t="s">
        <v>1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 t="s">
        <v>2</v>
      </c>
      <c r="N13" s="139"/>
      <c r="O13" s="139"/>
      <c r="P13" s="139" t="s">
        <v>3</v>
      </c>
      <c r="Q13" s="139"/>
      <c r="R13" s="139"/>
      <c r="S13" s="139" t="s">
        <v>4</v>
      </c>
      <c r="T13" s="139"/>
      <c r="U13" s="139"/>
      <c r="V13" s="140" t="s">
        <v>5</v>
      </c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2"/>
      <c r="AO13" s="1"/>
      <c r="AP13" s="30"/>
    </row>
    <row r="14" spans="1:43" ht="45" customHeight="1">
      <c r="A14" s="129" t="s">
        <v>37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13"/>
      <c r="N14" s="113"/>
      <c r="O14" s="113"/>
      <c r="P14" s="113">
        <v>1</v>
      </c>
      <c r="Q14" s="113"/>
      <c r="R14" s="113"/>
      <c r="S14" s="113">
        <f>M14*P14</f>
        <v>0</v>
      </c>
      <c r="T14" s="113"/>
      <c r="U14" s="113"/>
      <c r="V14" s="131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3"/>
      <c r="AO14" s="1"/>
      <c r="AQ14" s="24"/>
    </row>
    <row r="15" spans="1:43" ht="45" customHeight="1">
      <c r="A15" s="126" t="s">
        <v>38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2"/>
      <c r="N15" s="134"/>
      <c r="O15" s="134"/>
      <c r="P15" s="122">
        <v>1</v>
      </c>
      <c r="Q15" s="134"/>
      <c r="R15" s="134"/>
      <c r="S15" s="122">
        <f t="shared" ref="S15:S21" si="0">M15*P15</f>
        <v>0</v>
      </c>
      <c r="T15" s="122"/>
      <c r="U15" s="122"/>
      <c r="V15" s="123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6"/>
      <c r="AO15" s="1"/>
    </row>
    <row r="16" spans="1:43" ht="45" customHeight="1">
      <c r="A16" s="126" t="s">
        <v>39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2"/>
      <c r="N16" s="122"/>
      <c r="O16" s="122"/>
      <c r="P16" s="122">
        <v>1</v>
      </c>
      <c r="Q16" s="122"/>
      <c r="R16" s="122"/>
      <c r="S16" s="122">
        <f t="shared" si="0"/>
        <v>0</v>
      </c>
      <c r="T16" s="122"/>
      <c r="U16" s="122"/>
      <c r="V16" s="123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5"/>
      <c r="AO16" s="1"/>
    </row>
    <row r="17" spans="1:42" ht="45" customHeight="1">
      <c r="A17" s="126" t="s">
        <v>40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2"/>
      <c r="N17" s="122"/>
      <c r="O17" s="122"/>
      <c r="P17" s="122">
        <v>2</v>
      </c>
      <c r="Q17" s="122"/>
      <c r="R17" s="122"/>
      <c r="S17" s="122">
        <f t="shared" si="0"/>
        <v>0</v>
      </c>
      <c r="T17" s="122"/>
      <c r="U17" s="122"/>
      <c r="V17" s="123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5"/>
      <c r="AO17" s="1"/>
    </row>
    <row r="18" spans="1:42" ht="45" customHeight="1">
      <c r="A18" s="126" t="s">
        <v>41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2"/>
      <c r="N18" s="122"/>
      <c r="O18" s="122"/>
      <c r="P18" s="122">
        <v>1</v>
      </c>
      <c r="Q18" s="122"/>
      <c r="R18" s="122"/>
      <c r="S18" s="122">
        <f t="shared" si="0"/>
        <v>0</v>
      </c>
      <c r="T18" s="122"/>
      <c r="U18" s="122"/>
      <c r="V18" s="123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5"/>
      <c r="AO18" s="1"/>
    </row>
    <row r="19" spans="1:42" ht="45" customHeight="1">
      <c r="A19" s="126" t="s">
        <v>44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2"/>
      <c r="N19" s="122"/>
      <c r="O19" s="122"/>
      <c r="P19" s="122">
        <v>1</v>
      </c>
      <c r="Q19" s="122"/>
      <c r="R19" s="122"/>
      <c r="S19" s="122">
        <f t="shared" si="0"/>
        <v>0</v>
      </c>
      <c r="T19" s="122"/>
      <c r="U19" s="122"/>
      <c r="V19" s="123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5"/>
      <c r="AO19" s="1"/>
    </row>
    <row r="20" spans="1:42" ht="45" customHeight="1">
      <c r="A20" s="126" t="s">
        <v>42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2">
        <v>10</v>
      </c>
      <c r="N20" s="122"/>
      <c r="O20" s="122"/>
      <c r="P20" s="122">
        <v>2</v>
      </c>
      <c r="Q20" s="122"/>
      <c r="R20" s="122"/>
      <c r="S20" s="122">
        <f t="shared" si="0"/>
        <v>20</v>
      </c>
      <c r="T20" s="122"/>
      <c r="U20" s="122"/>
      <c r="V20" s="123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5"/>
      <c r="AO20" s="1"/>
    </row>
    <row r="21" spans="1:42" ht="45" customHeight="1" thickBot="1">
      <c r="A21" s="110" t="s">
        <v>36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1"/>
      <c r="M21" s="122">
        <v>5.5</v>
      </c>
      <c r="N21" s="122"/>
      <c r="O21" s="122"/>
      <c r="P21" s="122">
        <v>1</v>
      </c>
      <c r="Q21" s="122"/>
      <c r="R21" s="122"/>
      <c r="S21" s="122">
        <f t="shared" si="0"/>
        <v>5.5</v>
      </c>
      <c r="T21" s="122"/>
      <c r="U21" s="122"/>
      <c r="V21" s="123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5"/>
      <c r="AO21" s="1"/>
    </row>
    <row r="22" spans="1:42" ht="4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122"/>
      <c r="N22" s="122"/>
      <c r="O22" s="122"/>
      <c r="P22" s="122"/>
      <c r="Q22" s="122"/>
      <c r="R22" s="122"/>
      <c r="S22" s="122"/>
      <c r="T22" s="122"/>
      <c r="U22" s="122"/>
      <c r="V22" s="123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5"/>
      <c r="AO22" s="1"/>
    </row>
    <row r="23" spans="1:42" ht="45" customHeight="1" thickBot="1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2"/>
      <c r="N23" s="122"/>
      <c r="O23" s="122"/>
      <c r="P23" s="122"/>
      <c r="Q23" s="122"/>
      <c r="R23" s="122"/>
      <c r="S23" s="112"/>
      <c r="T23" s="112"/>
      <c r="U23" s="112"/>
      <c r="V23" s="123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5"/>
      <c r="AO23" s="1"/>
    </row>
    <row r="24" spans="1:42" ht="45" customHeight="1" thickBo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M24" s="112"/>
      <c r="N24" s="112"/>
      <c r="O24" s="112"/>
      <c r="P24" s="112"/>
      <c r="Q24" s="112"/>
      <c r="R24" s="112"/>
      <c r="S24" s="113"/>
      <c r="T24" s="113"/>
      <c r="U24" s="113"/>
      <c r="V24" s="11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6"/>
      <c r="AO24" s="1"/>
    </row>
    <row r="25" spans="1:42" ht="5.0999999999999996" customHeight="1" thickBo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</row>
    <row r="26" spans="1:42" ht="15" customHeight="1">
      <c r="A26" s="117" t="s">
        <v>7</v>
      </c>
      <c r="B26" s="118"/>
      <c r="C26" s="118"/>
      <c r="D26" s="118"/>
      <c r="E26" s="118"/>
      <c r="F26" s="118"/>
      <c r="G26" s="118"/>
      <c r="H26" s="118"/>
      <c r="I26" s="119"/>
      <c r="J26" s="120" t="s">
        <v>8</v>
      </c>
      <c r="K26" s="120"/>
      <c r="L26" s="120"/>
      <c r="M26" s="120"/>
      <c r="N26" s="121" t="s">
        <v>9</v>
      </c>
      <c r="O26" s="121"/>
      <c r="P26" s="121"/>
      <c r="Q26" s="121"/>
      <c r="R26" s="121"/>
      <c r="S26" s="121"/>
      <c r="T26" s="121"/>
      <c r="U26" s="121"/>
      <c r="V26" s="117" t="s">
        <v>10</v>
      </c>
      <c r="W26" s="118"/>
      <c r="X26" s="118"/>
      <c r="Y26" s="118"/>
      <c r="Z26" s="118"/>
      <c r="AA26" s="118"/>
      <c r="AB26" s="118"/>
      <c r="AC26" s="119"/>
      <c r="AD26" s="117" t="s">
        <v>11</v>
      </c>
      <c r="AE26" s="118"/>
      <c r="AF26" s="118"/>
      <c r="AG26" s="118"/>
      <c r="AH26" s="118"/>
      <c r="AI26" s="118"/>
      <c r="AJ26" s="118"/>
      <c r="AK26" s="118"/>
      <c r="AL26" s="118"/>
      <c r="AM26" s="118"/>
      <c r="AN26" s="119"/>
      <c r="AO26" s="1"/>
    </row>
    <row r="27" spans="1:42" ht="18" customHeight="1" thickBot="1">
      <c r="A27" s="102">
        <f>SUM(S14:U21)</f>
        <v>25.5</v>
      </c>
      <c r="B27" s="105"/>
      <c r="C27" s="105"/>
      <c r="D27" s="105"/>
      <c r="E27" s="106" t="s">
        <v>6</v>
      </c>
      <c r="F27" s="106"/>
      <c r="G27" s="107">
        <v>100</v>
      </c>
      <c r="H27" s="107"/>
      <c r="I27" s="108"/>
      <c r="J27" s="109" t="str">
        <f>IF(A27&gt;79,"proposé","ajourné")</f>
        <v>ajourné</v>
      </c>
      <c r="K27" s="109"/>
      <c r="L27" s="109"/>
      <c r="M27" s="109"/>
      <c r="N27" s="102">
        <f>CLASSEMENT!F22</f>
        <v>20</v>
      </c>
      <c r="O27" s="73"/>
      <c r="P27" s="73"/>
      <c r="Q27" s="103" t="s">
        <v>6</v>
      </c>
      <c r="R27" s="103"/>
      <c r="S27" s="73">
        <f>CLASSEMENT!C24</f>
        <v>0</v>
      </c>
      <c r="T27" s="73"/>
      <c r="U27" s="101"/>
      <c r="V27" s="102"/>
      <c r="W27" s="73"/>
      <c r="X27" s="73"/>
      <c r="Y27" s="103" t="s">
        <v>6</v>
      </c>
      <c r="Z27" s="103"/>
      <c r="AA27" s="73"/>
      <c r="AB27" s="73"/>
      <c r="AC27" s="101"/>
      <c r="AD27" s="102"/>
      <c r="AE27" s="104"/>
      <c r="AF27" s="104"/>
      <c r="AG27" s="104"/>
      <c r="AH27" s="103" t="s">
        <v>6</v>
      </c>
      <c r="AI27" s="103"/>
      <c r="AJ27" s="73"/>
      <c r="AK27" s="73"/>
      <c r="AL27" s="74"/>
      <c r="AM27" s="74"/>
      <c r="AN27" s="75"/>
      <c r="AO27" s="1"/>
    </row>
    <row r="28" spans="1:42" ht="5.0999999999999996" customHeight="1" thickBo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</row>
    <row r="29" spans="1:42" ht="9.9" customHeight="1">
      <c r="A29" s="76" t="s">
        <v>12</v>
      </c>
      <c r="B29" s="77"/>
      <c r="C29" s="77"/>
      <c r="D29" s="77"/>
      <c r="E29" s="77"/>
      <c r="F29" s="77"/>
      <c r="G29" s="78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6"/>
      <c r="AO29" s="1"/>
      <c r="AP29" s="29"/>
    </row>
    <row r="30" spans="1:42" ht="9.9" customHeight="1">
      <c r="A30" s="79"/>
      <c r="B30" s="80"/>
      <c r="C30" s="80"/>
      <c r="D30" s="80"/>
      <c r="E30" s="80"/>
      <c r="F30" s="80"/>
      <c r="G30" s="81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8"/>
      <c r="AO30" s="1"/>
    </row>
    <row r="31" spans="1:42" ht="9.9" customHeight="1">
      <c r="A31" s="79"/>
      <c r="B31" s="80"/>
      <c r="C31" s="80"/>
      <c r="D31" s="80"/>
      <c r="E31" s="80"/>
      <c r="F31" s="80"/>
      <c r="G31" s="81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8"/>
      <c r="AO31" s="1"/>
    </row>
    <row r="32" spans="1:42" ht="9.9" customHeight="1" thickBot="1">
      <c r="A32" s="82"/>
      <c r="B32" s="83"/>
      <c r="C32" s="83"/>
      <c r="D32" s="83"/>
      <c r="E32" s="83"/>
      <c r="F32" s="83"/>
      <c r="G32" s="84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1"/>
    </row>
    <row r="33" spans="1:41" ht="5.0999999999999996" customHeight="1" thickBo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1"/>
    </row>
    <row r="34" spans="1:41" ht="15" customHeight="1">
      <c r="A34" s="91" t="s">
        <v>13</v>
      </c>
      <c r="B34" s="92"/>
      <c r="C34" s="92"/>
      <c r="D34" s="92"/>
      <c r="E34" s="92"/>
      <c r="F34" s="92"/>
      <c r="G34" s="92"/>
      <c r="H34" s="92"/>
      <c r="I34" s="93"/>
      <c r="J34" s="91" t="s">
        <v>14</v>
      </c>
      <c r="K34" s="94"/>
      <c r="L34" s="94"/>
      <c r="M34" s="94"/>
      <c r="N34" s="94"/>
      <c r="O34" s="94"/>
      <c r="P34" s="95"/>
      <c r="Q34" s="96" t="s">
        <v>31</v>
      </c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8"/>
      <c r="AC34" s="96" t="s">
        <v>32</v>
      </c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100"/>
      <c r="AO34" s="1"/>
    </row>
    <row r="35" spans="1:41" ht="15" customHeight="1">
      <c r="A35" s="58" t="str">
        <f>'JUGE ET COM'!D7</f>
        <v>UNTEL</v>
      </c>
      <c r="B35" s="59"/>
      <c r="C35" s="59"/>
      <c r="D35" s="59"/>
      <c r="E35" s="59"/>
      <c r="F35" s="59"/>
      <c r="G35" s="59"/>
      <c r="H35" s="59"/>
      <c r="I35" s="60"/>
      <c r="J35" s="61"/>
      <c r="K35" s="62"/>
      <c r="L35" s="62"/>
      <c r="M35" s="62"/>
      <c r="N35" s="62"/>
      <c r="O35" s="62"/>
      <c r="P35" s="63"/>
      <c r="Q35" s="58" t="str">
        <f>'JUGE ET COM'!F6</f>
        <v>LUI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8"/>
      <c r="AC35" s="58" t="str">
        <f>'JUGE ET COM'!F7</f>
        <v>ELLE</v>
      </c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8"/>
      <c r="AO35" s="1"/>
    </row>
    <row r="36" spans="1:41" ht="15" customHeight="1" thickBot="1">
      <c r="A36" s="202"/>
      <c r="B36" s="203"/>
      <c r="C36" s="203"/>
      <c r="D36" s="203"/>
      <c r="E36" s="203"/>
      <c r="F36" s="203"/>
      <c r="G36" s="203"/>
      <c r="H36" s="203"/>
      <c r="I36" s="204"/>
      <c r="J36" s="64"/>
      <c r="K36" s="65"/>
      <c r="L36" s="65"/>
      <c r="M36" s="65"/>
      <c r="N36" s="65"/>
      <c r="O36" s="65"/>
      <c r="P36" s="66"/>
      <c r="Q36" s="72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6"/>
      <c r="AC36" s="72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6"/>
      <c r="AO36" s="1"/>
    </row>
    <row r="37" spans="1:41" ht="9.9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6" t="s">
        <v>33</v>
      </c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4"/>
      <c r="AO37" s="1"/>
    </row>
  </sheetData>
  <sheetProtection algorithmName="SHA-512" hashValue="STOUCDZ0cKZDyCx9ABWuqRW261VntXeUV1ZJqiGTjl0NH52AO6HE8ky0+3JUjIvEBwilHBZWsYDvd6Nm54m0Dg==" saltValue="rIs20lmph2GrrrLKaV0/cw==" spinCount="100000" sheet="1" formatCells="0" selectLockedCells="1"/>
  <mergeCells count="124">
    <mergeCell ref="F1:U1"/>
    <mergeCell ref="V1:Z1"/>
    <mergeCell ref="AA1:AK1"/>
    <mergeCell ref="L2:AK2"/>
    <mergeCell ref="B4:D4"/>
    <mergeCell ref="E4:AA4"/>
    <mergeCell ref="AB4:AE4"/>
    <mergeCell ref="AF4:AH4"/>
    <mergeCell ref="AI4:AJ4"/>
    <mergeCell ref="AK4:AN4"/>
    <mergeCell ref="Y5:AA5"/>
    <mergeCell ref="AC5:AH5"/>
    <mergeCell ref="B6:C6"/>
    <mergeCell ref="D6:S6"/>
    <mergeCell ref="T6:W6"/>
    <mergeCell ref="X6:AH6"/>
    <mergeCell ref="B5:C5"/>
    <mergeCell ref="D5:N5"/>
    <mergeCell ref="O5:P5"/>
    <mergeCell ref="R5:S5"/>
    <mergeCell ref="T5:V5"/>
    <mergeCell ref="W5:X5"/>
    <mergeCell ref="B10:AM10"/>
    <mergeCell ref="A13:L13"/>
    <mergeCell ref="M13:O13"/>
    <mergeCell ref="P13:R13"/>
    <mergeCell ref="S13:U13"/>
    <mergeCell ref="V13:AN13"/>
    <mergeCell ref="AI6:AL6"/>
    <mergeCell ref="B7:F7"/>
    <mergeCell ref="G7:Y7"/>
    <mergeCell ref="Z7:AE7"/>
    <mergeCell ref="AF7:AH7"/>
    <mergeCell ref="B8:F8"/>
    <mergeCell ref="G8:Y8"/>
    <mergeCell ref="Z8:AE8"/>
    <mergeCell ref="AF8:AH8"/>
    <mergeCell ref="AI8:AL8"/>
    <mergeCell ref="A14:L14"/>
    <mergeCell ref="M14:O14"/>
    <mergeCell ref="P14:R14"/>
    <mergeCell ref="S14:U14"/>
    <mergeCell ref="V14:AN14"/>
    <mergeCell ref="A15:L15"/>
    <mergeCell ref="M15:O15"/>
    <mergeCell ref="P15:R15"/>
    <mergeCell ref="S15:U15"/>
    <mergeCell ref="V15:AN15"/>
    <mergeCell ref="A16:L16"/>
    <mergeCell ref="M16:O16"/>
    <mergeCell ref="P16:R16"/>
    <mergeCell ref="S16:U16"/>
    <mergeCell ref="V16:AN16"/>
    <mergeCell ref="A17:L17"/>
    <mergeCell ref="M17:O17"/>
    <mergeCell ref="P17:R17"/>
    <mergeCell ref="S17:U17"/>
    <mergeCell ref="V17:AN17"/>
    <mergeCell ref="A18:L18"/>
    <mergeCell ref="M18:O18"/>
    <mergeCell ref="P18:R18"/>
    <mergeCell ref="S18:U18"/>
    <mergeCell ref="V18:AN18"/>
    <mergeCell ref="A19:L19"/>
    <mergeCell ref="M19:O19"/>
    <mergeCell ref="P19:R19"/>
    <mergeCell ref="S19:U19"/>
    <mergeCell ref="V19:AN19"/>
    <mergeCell ref="A20:L20"/>
    <mergeCell ref="M20:O20"/>
    <mergeCell ref="P20:R20"/>
    <mergeCell ref="S20:U20"/>
    <mergeCell ref="V20:AN20"/>
    <mergeCell ref="A21:L21"/>
    <mergeCell ref="M21:O21"/>
    <mergeCell ref="P21:R21"/>
    <mergeCell ref="S21:U21"/>
    <mergeCell ref="V21:AN21"/>
    <mergeCell ref="M22:O22"/>
    <mergeCell ref="P22:R22"/>
    <mergeCell ref="S22:U22"/>
    <mergeCell ref="V22:AN22"/>
    <mergeCell ref="A23:L23"/>
    <mergeCell ref="M23:O23"/>
    <mergeCell ref="P23:R23"/>
    <mergeCell ref="S23:U23"/>
    <mergeCell ref="V23:AN23"/>
    <mergeCell ref="J27:M27"/>
    <mergeCell ref="N27:P27"/>
    <mergeCell ref="Q27:R27"/>
    <mergeCell ref="A24:L24"/>
    <mergeCell ref="M24:O24"/>
    <mergeCell ref="P24:R24"/>
    <mergeCell ref="S24:U24"/>
    <mergeCell ref="V24:AN24"/>
    <mergeCell ref="A26:I26"/>
    <mergeCell ref="J26:M26"/>
    <mergeCell ref="N26:U26"/>
    <mergeCell ref="V26:AC26"/>
    <mergeCell ref="AD26:AN26"/>
    <mergeCell ref="AC37:AM37"/>
    <mergeCell ref="A35:I35"/>
    <mergeCell ref="J35:P36"/>
    <mergeCell ref="Q35:AB35"/>
    <mergeCell ref="AC35:AN35"/>
    <mergeCell ref="A36:I36"/>
    <mergeCell ref="Q36:AB36"/>
    <mergeCell ref="AC36:AN36"/>
    <mergeCell ref="AJ27:AN27"/>
    <mergeCell ref="A29:G32"/>
    <mergeCell ref="H29:AN32"/>
    <mergeCell ref="A34:I34"/>
    <mergeCell ref="J34:P34"/>
    <mergeCell ref="Q34:AB34"/>
    <mergeCell ref="AC34:AN34"/>
    <mergeCell ref="S27:U27"/>
    <mergeCell ref="V27:X27"/>
    <mergeCell ref="Y27:Z27"/>
    <mergeCell ref="AA27:AC27"/>
    <mergeCell ref="AD27:AG27"/>
    <mergeCell ref="AH27:AI27"/>
    <mergeCell ref="A27:D27"/>
    <mergeCell ref="E27:F27"/>
    <mergeCell ref="G27:I27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4294967293" verticalDpi="4294967293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2:H24"/>
  <sheetViews>
    <sheetView tabSelected="1" workbookViewId="0">
      <selection activeCell="F15" sqref="F15"/>
    </sheetView>
  </sheetViews>
  <sheetFormatPr baseColWidth="10" defaultRowHeight="14.4"/>
  <cols>
    <col min="3" max="3" width="20.6640625" customWidth="1"/>
    <col min="6" max="6" width="23" customWidth="1"/>
    <col min="7" max="7" width="21.5546875" style="24" customWidth="1"/>
    <col min="8" max="8" width="23.21875" customWidth="1"/>
  </cols>
  <sheetData>
    <row r="2" spans="1:8">
      <c r="A2" s="24"/>
      <c r="C2" s="35" t="s">
        <v>45</v>
      </c>
      <c r="D2" s="35" t="s">
        <v>46</v>
      </c>
      <c r="E2" s="35" t="s">
        <v>47</v>
      </c>
      <c r="F2" s="37" t="s">
        <v>48</v>
      </c>
      <c r="G2" s="36" t="s">
        <v>59</v>
      </c>
      <c r="H2" s="36" t="s">
        <v>60</v>
      </c>
    </row>
    <row r="3" spans="1:8" ht="15">
      <c r="A3" s="38" t="str">
        <f>Concurrent_1!AA$1</f>
        <v>H</v>
      </c>
      <c r="B3" s="39">
        <v>1</v>
      </c>
      <c r="C3" s="40">
        <f>Concurrent_1!G8</f>
        <v>0</v>
      </c>
      <c r="D3" s="41">
        <f>[1]Concurrent_1!E4</f>
        <v>0</v>
      </c>
      <c r="E3" s="41">
        <f>Concurrent_1!A27</f>
        <v>31</v>
      </c>
      <c r="F3" s="42">
        <f>RANK(E3,$E$3:$E$22)</f>
        <v>18</v>
      </c>
      <c r="G3" s="55">
        <f>IF($A3="H",SUMPRODUCT(($A$3:$A$22=$A3)*($E$3:$E$22&lt;$E3))+1,"")</f>
        <v>2</v>
      </c>
      <c r="H3" s="55" t="str">
        <f>IF($A3="NH",SUMPRODUCT(($A$3:$A$22=$A3)*($E$3:$E$22&lt;$E3))+1,"")</f>
        <v/>
      </c>
    </row>
    <row r="4" spans="1:8" ht="15">
      <c r="A4" s="43" t="str">
        <f>'Concurrent_2)'!AA$1</f>
        <v>H</v>
      </c>
      <c r="B4" s="44">
        <v>2</v>
      </c>
      <c r="C4" s="45">
        <f>'Concurrent_2)'!G8</f>
        <v>0</v>
      </c>
      <c r="D4" s="46">
        <f>'[1]Concurrent_2)'!E4</f>
        <v>0</v>
      </c>
      <c r="E4" s="46">
        <f>'Concurrent_2)'!A27</f>
        <v>50</v>
      </c>
      <c r="F4" s="47">
        <f t="shared" ref="F4:F22" si="0">RANK(E4,$E$3:$E$22)</f>
        <v>12</v>
      </c>
      <c r="G4" s="55">
        <f t="shared" ref="G4:G22" si="1">IF($A4="H",SUMPRODUCT(($A$3:$A$22=$A4)*($E$3:$E$22&lt;$E4))+1,"")</f>
        <v>7</v>
      </c>
      <c r="H4" s="55" t="str">
        <f t="shared" ref="H4:H22" si="2">IF($A4="NH",SUMPRODUCT(($A$3:$A$22=$A4)*($E$3:$E$22&lt;$E4))+1,"")</f>
        <v/>
      </c>
    </row>
    <row r="5" spans="1:8" ht="15">
      <c r="A5" s="43" t="str">
        <f>'Concurrent_3)'!AA$1</f>
        <v>NH</v>
      </c>
      <c r="B5" s="44">
        <v>3</v>
      </c>
      <c r="C5" s="45">
        <f>'Concurrent_3)'!G8</f>
        <v>0</v>
      </c>
      <c r="D5" s="46">
        <f>'[1]Concurrent_3)'!E4</f>
        <v>0</v>
      </c>
      <c r="E5" s="46">
        <f>'Concurrent_3)'!A27</f>
        <v>50.5</v>
      </c>
      <c r="F5" s="47">
        <f t="shared" si="0"/>
        <v>11</v>
      </c>
      <c r="G5" s="55" t="str">
        <f t="shared" si="1"/>
        <v/>
      </c>
      <c r="H5" s="55">
        <f t="shared" si="2"/>
        <v>3</v>
      </c>
    </row>
    <row r="6" spans="1:8" ht="15">
      <c r="A6" s="43" t="str">
        <f>'Concurrent_4)'!AA$1</f>
        <v>H</v>
      </c>
      <c r="B6" s="44">
        <v>4</v>
      </c>
      <c r="C6" s="45">
        <f>'Concurrent_4)'!G8</f>
        <v>0</v>
      </c>
      <c r="D6" s="46">
        <f>'[1]Concurrent_4)'!E4</f>
        <v>0</v>
      </c>
      <c r="E6" s="46">
        <f>'Concurrent_4)'!A27</f>
        <v>45</v>
      </c>
      <c r="F6" s="47">
        <f t="shared" si="0"/>
        <v>14</v>
      </c>
      <c r="G6" s="55">
        <f t="shared" si="1"/>
        <v>5</v>
      </c>
      <c r="H6" s="55" t="str">
        <f t="shared" si="2"/>
        <v/>
      </c>
    </row>
    <row r="7" spans="1:8" ht="15">
      <c r="A7" s="43" t="str">
        <f>'Concurrent_5)'!AA$1</f>
        <v>NH</v>
      </c>
      <c r="B7" s="44">
        <v>5</v>
      </c>
      <c r="C7" s="45">
        <f>'Concurrent_5)'!G8</f>
        <v>0</v>
      </c>
      <c r="D7" s="46">
        <f>'[1]Concurrent_5)'!E4</f>
        <v>0</v>
      </c>
      <c r="E7" s="46">
        <f>'Concurrent_5)'!A27</f>
        <v>29</v>
      </c>
      <c r="F7" s="47">
        <f t="shared" si="0"/>
        <v>19</v>
      </c>
      <c r="G7" s="55" t="str">
        <f t="shared" si="1"/>
        <v/>
      </c>
      <c r="H7" s="55">
        <f t="shared" si="2"/>
        <v>1</v>
      </c>
    </row>
    <row r="8" spans="1:8" ht="15">
      <c r="A8" s="43" t="str">
        <f>'Concurrent_6)'!AA$1</f>
        <v>H</v>
      </c>
      <c r="B8" s="44">
        <v>6</v>
      </c>
      <c r="C8" s="45">
        <f>'Concurrent_6)'!G8</f>
        <v>0</v>
      </c>
      <c r="D8" s="46">
        <f>'[1]Concurrent_6)'!E4</f>
        <v>0</v>
      </c>
      <c r="E8" s="46">
        <f>'Concurrent_6)'!A27</f>
        <v>65</v>
      </c>
      <c r="F8" s="47">
        <f t="shared" si="0"/>
        <v>6</v>
      </c>
      <c r="G8" s="55">
        <f t="shared" si="1"/>
        <v>11</v>
      </c>
      <c r="H8" s="55" t="str">
        <f t="shared" si="2"/>
        <v/>
      </c>
    </row>
    <row r="9" spans="1:8" ht="15">
      <c r="A9" s="43" t="str">
        <f>'Concurrent_7)'!AA$1</f>
        <v>NH</v>
      </c>
      <c r="B9" s="44">
        <v>7</v>
      </c>
      <c r="C9" s="45">
        <f>'Concurrent_7)'!G8</f>
        <v>0</v>
      </c>
      <c r="D9" s="46">
        <f>'[1]Concurrent_7)'!E4</f>
        <v>0</v>
      </c>
      <c r="E9" s="46">
        <f>'Concurrent_7)'!A27</f>
        <v>53.5</v>
      </c>
      <c r="F9" s="47">
        <f t="shared" si="0"/>
        <v>8</v>
      </c>
      <c r="G9" s="55" t="str">
        <f t="shared" si="1"/>
        <v/>
      </c>
      <c r="H9" s="55">
        <f t="shared" si="2"/>
        <v>4</v>
      </c>
    </row>
    <row r="10" spans="1:8" ht="15">
      <c r="A10" s="43" t="str">
        <f>'Concurrent_8)'!AA$1</f>
        <v>H</v>
      </c>
      <c r="B10" s="44">
        <v>8</v>
      </c>
      <c r="C10" s="45">
        <f>'Concurrent_8)'!G8</f>
        <v>0</v>
      </c>
      <c r="D10" s="46">
        <f>'[1]Concurrent_8)'!E4</f>
        <v>0</v>
      </c>
      <c r="E10" s="46">
        <f>'Concurrent_8)'!A27</f>
        <v>44</v>
      </c>
      <c r="F10" s="47">
        <f t="shared" si="0"/>
        <v>15</v>
      </c>
      <c r="G10" s="55">
        <f t="shared" si="1"/>
        <v>4</v>
      </c>
      <c r="H10" s="55" t="str">
        <f t="shared" si="2"/>
        <v/>
      </c>
    </row>
    <row r="11" spans="1:8" ht="15">
      <c r="A11" s="43" t="str">
        <f>'Concurrent_9)'!AA$1</f>
        <v>H</v>
      </c>
      <c r="B11" s="44">
        <v>9</v>
      </c>
      <c r="C11" s="45">
        <f>'Concurrent_9)'!G8</f>
        <v>0</v>
      </c>
      <c r="D11" s="46">
        <f>'[1]Concurrent_9)'!E4</f>
        <v>0</v>
      </c>
      <c r="E11" s="46">
        <f>'Concurrent_9)'!A27</f>
        <v>66</v>
      </c>
      <c r="F11" s="47">
        <f t="shared" si="0"/>
        <v>4</v>
      </c>
      <c r="G11" s="55">
        <f t="shared" si="1"/>
        <v>13</v>
      </c>
      <c r="H11" s="55" t="str">
        <f t="shared" si="2"/>
        <v/>
      </c>
    </row>
    <row r="12" spans="1:8" ht="15">
      <c r="A12" s="43" t="str">
        <f>'Concurrent_10)'!AA$1</f>
        <v>H</v>
      </c>
      <c r="B12" s="44">
        <v>10</v>
      </c>
      <c r="C12" s="45">
        <f>'Concurrent_10)'!G8</f>
        <v>0</v>
      </c>
      <c r="D12" s="46">
        <f>'[1]Concurrent_10)'!E4</f>
        <v>0</v>
      </c>
      <c r="E12" s="46">
        <f>'Concurrent_10)'!A27</f>
        <v>65.5</v>
      </c>
      <c r="F12" s="47">
        <f t="shared" si="0"/>
        <v>5</v>
      </c>
      <c r="G12" s="55">
        <f t="shared" si="1"/>
        <v>12</v>
      </c>
      <c r="H12" s="55" t="str">
        <f t="shared" si="2"/>
        <v/>
      </c>
    </row>
    <row r="13" spans="1:8" ht="15">
      <c r="A13" s="43" t="str">
        <f>'Concurrent_11)'!AA$1</f>
        <v>H</v>
      </c>
      <c r="B13" s="44">
        <v>11</v>
      </c>
      <c r="C13" s="45">
        <f>'Concurrent_11)'!G8</f>
        <v>0</v>
      </c>
      <c r="D13" s="46">
        <f>'[1]Concurrent_11)'!E4</f>
        <v>0</v>
      </c>
      <c r="E13" s="46">
        <f>'Concurrent_11)'!A27</f>
        <v>61</v>
      </c>
      <c r="F13" s="47">
        <f t="shared" si="0"/>
        <v>7</v>
      </c>
      <c r="G13" s="55">
        <f t="shared" si="1"/>
        <v>10</v>
      </c>
      <c r="H13" s="55" t="str">
        <f t="shared" si="2"/>
        <v/>
      </c>
    </row>
    <row r="14" spans="1:8" ht="15">
      <c r="A14" s="43" t="str">
        <f>'Concurrent_12)'!AA$1</f>
        <v>H</v>
      </c>
      <c r="B14" s="44">
        <v>12</v>
      </c>
      <c r="C14" s="45">
        <f>'Concurrent_12)'!G8</f>
        <v>0</v>
      </c>
      <c r="D14" s="46">
        <f>'[1]Concurrent_12)'!E4</f>
        <v>0</v>
      </c>
      <c r="E14" s="207">
        <f>'Concurrent_12)'!A27</f>
        <v>67</v>
      </c>
      <c r="F14" s="47">
        <f t="shared" si="0"/>
        <v>3</v>
      </c>
      <c r="G14" s="206">
        <f t="shared" si="1"/>
        <v>14</v>
      </c>
      <c r="H14" s="55" t="str">
        <f t="shared" si="2"/>
        <v/>
      </c>
    </row>
    <row r="15" spans="1:8" ht="15">
      <c r="A15" s="43" t="str">
        <f>'Concurrent_13)'!AA$1</f>
        <v>NH</v>
      </c>
      <c r="B15" s="44">
        <v>13</v>
      </c>
      <c r="C15" s="45">
        <f>'Concurrent_13)'!G8</f>
        <v>0</v>
      </c>
      <c r="D15" s="46">
        <f>'[1]Concurrent_13)'!E4</f>
        <v>0</v>
      </c>
      <c r="E15" s="207">
        <f>'Concurrent_13)'!A27</f>
        <v>88</v>
      </c>
      <c r="F15" s="207">
        <f t="shared" si="0"/>
        <v>1</v>
      </c>
      <c r="G15" s="55" t="str">
        <f t="shared" si="1"/>
        <v/>
      </c>
      <c r="H15" s="206">
        <f t="shared" si="2"/>
        <v>6</v>
      </c>
    </row>
    <row r="16" spans="1:8" ht="15">
      <c r="A16" s="43" t="str">
        <f>'Concurrent_14)'!AA$1</f>
        <v>H</v>
      </c>
      <c r="B16" s="44">
        <v>14</v>
      </c>
      <c r="C16" s="45">
        <f>'Concurrent_14)'!G8</f>
        <v>0</v>
      </c>
      <c r="D16" s="46">
        <f>'[1]Concurrent_14)'!E4</f>
        <v>0</v>
      </c>
      <c r="E16" s="46">
        <f>'Concurrent_14)'!A27</f>
        <v>51</v>
      </c>
      <c r="F16" s="47">
        <f t="shared" si="0"/>
        <v>10</v>
      </c>
      <c r="G16" s="55">
        <f t="shared" si="1"/>
        <v>8</v>
      </c>
      <c r="H16" s="55" t="str">
        <f t="shared" si="2"/>
        <v/>
      </c>
    </row>
    <row r="17" spans="1:8" ht="15">
      <c r="A17" s="43" t="str">
        <f>'Concurrent_15)'!AA$1</f>
        <v>H</v>
      </c>
      <c r="B17" s="44">
        <v>15</v>
      </c>
      <c r="C17" s="45">
        <f>'Concurrent_15)'!G8</f>
        <v>0</v>
      </c>
      <c r="D17" s="46">
        <f>'[1]Concurrent_15)'!E4</f>
        <v>0</v>
      </c>
      <c r="E17" s="46">
        <f>'Concurrent_15)'!A27</f>
        <v>52.5</v>
      </c>
      <c r="F17" s="47">
        <f t="shared" si="0"/>
        <v>9</v>
      </c>
      <c r="G17" s="55">
        <f t="shared" si="1"/>
        <v>9</v>
      </c>
      <c r="H17" s="55" t="str">
        <f t="shared" si="2"/>
        <v/>
      </c>
    </row>
    <row r="18" spans="1:8" ht="15">
      <c r="A18" s="43" t="str">
        <f>'Concurrent_16)'!AA$1</f>
        <v>NH</v>
      </c>
      <c r="B18" s="44">
        <v>16</v>
      </c>
      <c r="C18" s="45">
        <f>'Concurrent_16)'!G8</f>
        <v>0</v>
      </c>
      <c r="D18" s="46">
        <f>'[1]Concurrent_16)'!E4</f>
        <v>0</v>
      </c>
      <c r="E18" s="46">
        <f>'Concurrent_16)'!A27</f>
        <v>69</v>
      </c>
      <c r="F18" s="47">
        <f t="shared" si="0"/>
        <v>2</v>
      </c>
      <c r="G18" s="55" t="str">
        <f t="shared" si="1"/>
        <v/>
      </c>
      <c r="H18" s="55">
        <f t="shared" si="2"/>
        <v>5</v>
      </c>
    </row>
    <row r="19" spans="1:8" ht="15">
      <c r="A19" s="43" t="str">
        <f>'Concurrent_17)'!AA$1</f>
        <v>NH</v>
      </c>
      <c r="B19" s="44">
        <v>17</v>
      </c>
      <c r="C19" s="45">
        <f>'Concurrent_17)'!G8</f>
        <v>0</v>
      </c>
      <c r="D19" s="46">
        <f>'[1]Concurrent_17)'!E4</f>
        <v>0</v>
      </c>
      <c r="E19" s="46">
        <f>'Concurrent_17)'!A27</f>
        <v>41.9</v>
      </c>
      <c r="F19" s="47">
        <f t="shared" si="0"/>
        <v>16</v>
      </c>
      <c r="G19" s="55" t="str">
        <f t="shared" si="1"/>
        <v/>
      </c>
      <c r="H19" s="55">
        <f t="shared" si="2"/>
        <v>2</v>
      </c>
    </row>
    <row r="20" spans="1:8" ht="15">
      <c r="A20" s="43" t="str">
        <f>'Concurrent_18)'!AA$1</f>
        <v>H</v>
      </c>
      <c r="B20" s="44">
        <v>18</v>
      </c>
      <c r="C20" s="45">
        <f>'Concurrent_18)'!G8</f>
        <v>0</v>
      </c>
      <c r="D20" s="46">
        <f>'[1]Concurrent_18)'!E4</f>
        <v>0</v>
      </c>
      <c r="E20" s="46">
        <f>'Concurrent_18)'!A27</f>
        <v>46.5</v>
      </c>
      <c r="F20" s="47">
        <f t="shared" si="0"/>
        <v>13</v>
      </c>
      <c r="G20" s="55">
        <f t="shared" si="1"/>
        <v>6</v>
      </c>
      <c r="H20" s="55" t="str">
        <f t="shared" si="2"/>
        <v/>
      </c>
    </row>
    <row r="21" spans="1:8" ht="15">
      <c r="A21" s="43" t="str">
        <f>'Concurrent_19)'!AA$1</f>
        <v>H</v>
      </c>
      <c r="B21" s="44">
        <v>19</v>
      </c>
      <c r="C21" s="45">
        <f>'Concurrent_19)'!G8</f>
        <v>0</v>
      </c>
      <c r="D21" s="46">
        <f>'[1]Concurrent_19)'!E4</f>
        <v>0</v>
      </c>
      <c r="E21" s="46">
        <f>'Concurrent_19)'!A27</f>
        <v>41.5</v>
      </c>
      <c r="F21" s="47">
        <f t="shared" si="0"/>
        <v>17</v>
      </c>
      <c r="G21" s="55">
        <f t="shared" si="1"/>
        <v>3</v>
      </c>
      <c r="H21" s="55" t="str">
        <f t="shared" si="2"/>
        <v/>
      </c>
    </row>
    <row r="22" spans="1:8" ht="15">
      <c r="A22" s="43" t="str">
        <f>'Concurrent_20)'!AA$1</f>
        <v>H</v>
      </c>
      <c r="B22" s="44">
        <v>20</v>
      </c>
      <c r="C22" s="45">
        <f>'Concurrent_20)'!G8</f>
        <v>0</v>
      </c>
      <c r="D22" s="46">
        <f>'[1]Concurrent_20)'!E4</f>
        <v>0</v>
      </c>
      <c r="E22" s="46">
        <f>'Concurrent_20)'!A27</f>
        <v>25.5</v>
      </c>
      <c r="F22" s="47">
        <f t="shared" si="0"/>
        <v>20</v>
      </c>
      <c r="G22" s="55">
        <f t="shared" si="1"/>
        <v>1</v>
      </c>
      <c r="H22" s="55" t="str">
        <f t="shared" si="2"/>
        <v/>
      </c>
    </row>
    <row r="23" spans="1:8">
      <c r="A23" s="48"/>
      <c r="B23" s="44"/>
      <c r="C23" s="44"/>
      <c r="D23" s="44"/>
      <c r="E23" s="44"/>
      <c r="F23" s="44"/>
      <c r="G23" s="46"/>
      <c r="H23" s="49"/>
    </row>
    <row r="24" spans="1:8">
      <c r="A24" s="50" t="s">
        <v>55</v>
      </c>
      <c r="B24" s="51" t="s">
        <v>56</v>
      </c>
      <c r="C24" s="52">
        <f>COUNTA(C3:C22)-COUNTIF(C3:C22,0)</f>
        <v>0</v>
      </c>
      <c r="D24" s="51"/>
      <c r="E24" s="51"/>
      <c r="F24" s="51"/>
      <c r="G24" s="53"/>
      <c r="H24" s="54"/>
    </row>
  </sheetData>
  <sortState ref="A4:C24">
    <sortCondition ref="A4"/>
  </sortState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D5:F7"/>
  <sheetViews>
    <sheetView workbookViewId="0">
      <selection activeCell="F14" sqref="F14"/>
    </sheetView>
  </sheetViews>
  <sheetFormatPr baseColWidth="10" defaultRowHeight="14.4"/>
  <cols>
    <col min="4" max="4" width="23.6640625" customWidth="1"/>
    <col min="6" max="6" width="28.44140625" customWidth="1"/>
  </cols>
  <sheetData>
    <row r="5" spans="4:6">
      <c r="D5" t="s">
        <v>50</v>
      </c>
      <c r="F5" t="s">
        <v>51</v>
      </c>
    </row>
    <row r="6" spans="4:6">
      <c r="F6" t="s">
        <v>53</v>
      </c>
    </row>
    <row r="7" spans="4:6">
      <c r="D7" t="s">
        <v>52</v>
      </c>
      <c r="F7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Concurrent_1</vt:lpstr>
      <vt:lpstr>Concurrent_2)</vt:lpstr>
      <vt:lpstr>Concurrent_3)</vt:lpstr>
      <vt:lpstr>Concurrent_4)</vt:lpstr>
      <vt:lpstr>Concurrent_5)</vt:lpstr>
      <vt:lpstr>Concurrent_6)</vt:lpstr>
      <vt:lpstr>Concurrent_7)</vt:lpstr>
      <vt:lpstr>Concurrent_8)</vt:lpstr>
      <vt:lpstr>Concurrent_9)</vt:lpstr>
      <vt:lpstr>Concurrent_10)</vt:lpstr>
      <vt:lpstr>Concurrent_11)</vt:lpstr>
      <vt:lpstr>Concurrent_12)</vt:lpstr>
      <vt:lpstr>Concurrent_13)</vt:lpstr>
      <vt:lpstr>Concurrent_14)</vt:lpstr>
      <vt:lpstr>Concurrent_15)</vt:lpstr>
      <vt:lpstr>Concurrent_16)</vt:lpstr>
      <vt:lpstr>Concurrent_17)</vt:lpstr>
      <vt:lpstr>Concurrent_18)</vt:lpstr>
      <vt:lpstr>Concurrent_19)</vt:lpstr>
      <vt:lpstr>Concurrent_20)</vt:lpstr>
      <vt:lpstr>CLASSEMENT</vt:lpstr>
      <vt:lpstr>JUGE ET COM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Classeur_Pointage_123</dc:title>
  <dc:creator>Jean-Pierre CARRIERE</dc:creator>
  <cp:lastModifiedBy>babeth</cp:lastModifiedBy>
  <cp:lastPrinted>2016-04-11T13:47:50Z</cp:lastPrinted>
  <dcterms:created xsi:type="dcterms:W3CDTF">2014-05-25T20:13:43Z</dcterms:created>
  <dcterms:modified xsi:type="dcterms:W3CDTF">2016-07-13T07:27:38Z</dcterms:modified>
</cp:coreProperties>
</file>