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3525" yWindow="945" windowWidth="20730" windowHeight="11760"/>
  </bookViews>
  <sheets>
    <sheet name="Feuil1" sheetId="1" r:id="rId1"/>
    <sheet name="Feuil2" sheetId="2" r:id="rId2"/>
    <sheet name="Feuil3" sheetId="3" r:id="rId3"/>
  </sheets>
  <calcPr calcId="145621" calcMode="manual" calcCompleted="0" calcOnSave="0"/>
  <pivotCaches>
    <pivotCache cacheId="7" r:id="rId4"/>
    <pivotCache cacheId="8" r:id="rId5"/>
  </pivotCaches>
  <fileRecoveryPr repairLoad="1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R8" i="1" l="1"/>
  <c r="R7" i="1"/>
  <c r="F14" i="1" l="1"/>
  <c r="E14" i="1"/>
  <c r="F13" i="1"/>
  <c r="E13" i="1"/>
  <c r="F12" i="1"/>
  <c r="E12" i="1"/>
  <c r="F11" i="1"/>
  <c r="E11" i="1"/>
  <c r="F10" i="1"/>
  <c r="E10" i="1"/>
  <c r="F9" i="1"/>
  <c r="E9" i="1"/>
  <c r="F8" i="1"/>
  <c r="E8" i="1"/>
  <c r="F7" i="1"/>
  <c r="E7" i="1"/>
  <c r="F6" i="1"/>
  <c r="E6" i="1"/>
</calcChain>
</file>

<file path=xl/sharedStrings.xml><?xml version="1.0" encoding="utf-8"?>
<sst xmlns="http://schemas.openxmlformats.org/spreadsheetml/2006/main" count="44" uniqueCount="22">
  <si>
    <t>mois</t>
  </si>
  <si>
    <t>Valeurs</t>
  </si>
  <si>
    <t>Fournisseur</t>
  </si>
  <si>
    <t>n°</t>
  </si>
  <si>
    <t>coût prev annuel</t>
  </si>
  <si>
    <t>coût</t>
  </si>
  <si>
    <t xml:space="preserve">date </t>
  </si>
  <si>
    <t>Total Somme de coût</t>
  </si>
  <si>
    <t>Italie</t>
  </si>
  <si>
    <t>Somme de coût prev annuel</t>
  </si>
  <si>
    <t>Somme de coût</t>
  </si>
  <si>
    <t>Espagne</t>
  </si>
  <si>
    <t>Allemagne</t>
  </si>
  <si>
    <t>France</t>
  </si>
  <si>
    <t>Total général</t>
  </si>
  <si>
    <t>Étiquettes de lignes</t>
  </si>
  <si>
    <t>Somme de %age</t>
  </si>
  <si>
    <t>Total Moyenne de coût prev annuel</t>
  </si>
  <si>
    <t>Moyenne de coût prev annuel</t>
  </si>
  <si>
    <t>= Total Somme de coût / Total Moyenne de coût prev annuel</t>
  </si>
  <si>
    <t>REPONSE 1:</t>
  </si>
  <si>
    <t>PAS DE SOMME: car annuel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</si>
</sst>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27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0" fillId="0" borderId="1" xfId="0" applyBorder="1"/>
    <xf numFmtId="16" fontId="0" fillId="0" borderId="1" xfId="0" applyNumberFormat="1" applyBorder="1"/>
    <xf numFmtId="0" fontId="0" fillId="0" borderId="0" xfId="0" applyNumberFormat="1"/>
    <xf numFmtId="0" fontId="0" fillId="0" borderId="0" xfId="0" pivotButton="1"/>
    <xf numFmtId="0" fontId="0" fillId="0" borderId="0" xfId="0" quotePrefix="1"/>
    <xf numFmtId="0" fontId="1" fillId="0" borderId="2" xfId="0" applyFont="1" applyFill="1" applyBorder="1" applyAlignment="1">
      <alignment horizontal="center"/>
    </xf>
    <xf numFmtId="0" fontId="3" fillId="0" borderId="0" xfId="0" quotePrefix="1" applyFont="1" applyAlignment="1">
      <alignment horizontal="center" wrapText="1"/>
    </xf>
    <xf numFmtId="10" fontId="0" fillId="0" borderId="0" xfId="1" applyNumberFormat="1" applyFont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0" xfId="0" applyBorder="1"/>
    <xf numFmtId="0" fontId="0" fillId="0" borderId="7" xfId="0" applyBorder="1"/>
    <xf numFmtId="9" fontId="0" fillId="0" borderId="0" xfId="1" applyFont="1" applyBorder="1"/>
    <xf numFmtId="0" fontId="3" fillId="0" borderId="0" xfId="0" applyFont="1" applyBorder="1"/>
    <xf numFmtId="0" fontId="0" fillId="0" borderId="6" xfId="0" pivotButton="1" applyBorder="1"/>
    <xf numFmtId="9" fontId="0" fillId="0" borderId="0" xfId="0" applyNumberFormat="1" applyBorder="1"/>
    <xf numFmtId="0" fontId="0" fillId="0" borderId="6" xfId="0" applyBorder="1" applyAlignment="1">
      <alignment horizontal="left"/>
    </xf>
    <xf numFmtId="0" fontId="0" fillId="0" borderId="0" xfId="0" applyNumberFormat="1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2" borderId="6" xfId="0" applyFill="1" applyBorder="1"/>
  </cellXfs>
  <cellStyles count="2">
    <cellStyle name="Normal" xfId="0" builtinId="0"/>
    <cellStyle name="Pourcentage" xfId="1" builtinId="5"/>
  </cellStyles>
  <dxfs count="3"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numFmt numFmtId="13" formatCode="0%"/>
    </dxf>
    <dxf>
      <numFmt numFmtId="13" formatCode="0%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2.xml"/><Relationship Id="rId4" Type="http://schemas.openxmlformats.org/officeDocument/2006/relationships/pivotCacheDefinition" Target="pivotCache/pivotCacheDefinition1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130528</xdr:colOff>
      <xdr:row>36</xdr:row>
      <xdr:rowOff>52916</xdr:rowOff>
    </xdr:from>
    <xdr:to>
      <xdr:col>3</xdr:col>
      <xdr:colOff>412751</xdr:colOff>
      <xdr:row>40</xdr:row>
      <xdr:rowOff>158749</xdr:rowOff>
    </xdr:to>
    <xdr:sp macro="" textlink="">
      <xdr:nvSpPr>
        <xdr:cNvPr id="2" name="ZoneTexte 1"/>
        <xdr:cNvSpPr txBox="1"/>
      </xdr:nvSpPr>
      <xdr:spPr>
        <a:xfrm>
          <a:off x="130528" y="6910916"/>
          <a:ext cx="3965223" cy="86783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1/ Création du TCD</a:t>
          </a:r>
          <a:r>
            <a:rPr lang="fr-FR" sz="1100" baseline="0"/>
            <a:t> avec les champs fournissuer, cout et cout prev.</a:t>
          </a:r>
        </a:p>
        <a:p>
          <a:r>
            <a:rPr lang="fr-FR" sz="1100" baseline="0"/>
            <a:t>2/ Clic droit sur le TCD : Inserer champ calculé.</a:t>
          </a:r>
        </a:p>
        <a:p>
          <a:r>
            <a:rPr lang="fr-FR" sz="1100" baseline="0"/>
            <a:t>3/ Donne un nom au champ, puis selectionne les champs</a:t>
          </a:r>
        </a:p>
        <a:p>
          <a:r>
            <a:rPr lang="fr-FR" sz="1100" baseline="0"/>
            <a:t>4/ mise en forme pour afficher le %age</a:t>
          </a:r>
          <a:endParaRPr lang="fr-FR" sz="1100"/>
        </a:p>
      </xdr:txBody>
    </xdr:sp>
    <xdr:clientData/>
  </xdr:twoCellAnchor>
  <xdr:twoCellAnchor>
    <xdr:from>
      <xdr:col>17</xdr:col>
      <xdr:colOff>84665</xdr:colOff>
      <xdr:row>12</xdr:row>
      <xdr:rowOff>63500</xdr:rowOff>
    </xdr:from>
    <xdr:to>
      <xdr:col>18</xdr:col>
      <xdr:colOff>920749</xdr:colOff>
      <xdr:row>14</xdr:row>
      <xdr:rowOff>169333</xdr:rowOff>
    </xdr:to>
    <xdr:sp macro="" textlink="">
      <xdr:nvSpPr>
        <xdr:cNvPr id="3" name="ZoneTexte 2"/>
        <xdr:cNvSpPr txBox="1"/>
      </xdr:nvSpPr>
      <xdr:spPr>
        <a:xfrm>
          <a:off x="23484415" y="2349500"/>
          <a:ext cx="2592917" cy="48683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rgbClr val="FF0000"/>
              </a:solidFill>
            </a:rPr>
            <a:t>Je</a:t>
          </a:r>
          <a:r>
            <a:rPr lang="fr-FR" sz="1100" b="1" baseline="0">
              <a:solidFill>
                <a:srgbClr val="FF0000"/>
              </a:solidFill>
            </a:rPr>
            <a:t> souhaiterais calculer ceci en champs calculé (automatiser)</a:t>
          </a:r>
          <a:endParaRPr lang="fr-FR" sz="1100" b="1">
            <a:solidFill>
              <a:srgbClr val="FF0000"/>
            </a:solidFill>
          </a:endParaRPr>
        </a:p>
      </xdr:txBody>
    </xdr:sp>
    <xdr:clientData/>
  </xdr:twoCellAnchor>
  <xdr:twoCellAnchor>
    <xdr:from>
      <xdr:col>17</xdr:col>
      <xdr:colOff>1566334</xdr:colOff>
      <xdr:row>8</xdr:row>
      <xdr:rowOff>137583</xdr:rowOff>
    </xdr:from>
    <xdr:to>
      <xdr:col>18</xdr:col>
      <xdr:colOff>169334</xdr:colOff>
      <xdr:row>11</xdr:row>
      <xdr:rowOff>127000</xdr:rowOff>
    </xdr:to>
    <xdr:cxnSp macro="">
      <xdr:nvCxnSpPr>
        <xdr:cNvPr id="5" name="Connecteur droit avec flèche 4"/>
        <xdr:cNvCxnSpPr/>
      </xdr:nvCxnSpPr>
      <xdr:spPr>
        <a:xfrm flipH="1" flipV="1">
          <a:off x="24966084" y="1661583"/>
          <a:ext cx="359833" cy="560917"/>
        </a:xfrm>
        <a:prstGeom prst="straightConnector1">
          <a:avLst/>
        </a:prstGeom>
        <a:ln w="38100"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S:\salvetat\administration\2016\Laurine\01_suivi%20d&#233;penses%202016\02_Co&#251;t%20cmd%20annuelles.xlsx" TargetMode="External"/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LEMAIRE Laurine" refreshedDate="42556.575920023148" createdVersion="4" refreshedVersion="4" minRefreshableVersion="3" recordCount="9">
  <cacheSource type="worksheet">
    <worksheetSource ref="A5:F14" sheet="Feuil1" r:id="rId2"/>
  </cacheSource>
  <cacheFields count="6">
    <cacheField name="Fournisseur" numFmtId="0">
      <sharedItems count="4">
        <s v="Italie"/>
        <s v="Espagne"/>
        <s v="Allemagne"/>
        <s v="France"/>
      </sharedItems>
    </cacheField>
    <cacheField name="n°" numFmtId="0">
      <sharedItems containsSemiMixedTypes="0" containsString="0" containsNumber="1" containsInteger="1" minValue="1" maxValue="4" count="4">
        <n v="1"/>
        <n v="2"/>
        <n v="3"/>
        <n v="4"/>
      </sharedItems>
    </cacheField>
    <cacheField name="coût prev annuel" numFmtId="0">
      <sharedItems containsSemiMixedTypes="0" containsString="0" containsNumber="1" containsInteger="1" minValue="100" maxValue="500"/>
    </cacheField>
    <cacheField name="coût" numFmtId="0">
      <sharedItems containsSemiMixedTypes="0" containsString="0" containsNumber="1" containsInteger="1" minValue="5" maxValue="50"/>
    </cacheField>
    <cacheField name="date " numFmtId="16">
      <sharedItems containsSemiMixedTypes="0" containsNonDate="0" containsDate="1" containsString="0" minDate="2016-01-15T00:00:00" maxDate="2016-03-26T00:00:00" count="9">
        <d v="2016-01-15T00:00:00"/>
        <d v="2016-01-17T00:00:00"/>
        <d v="2016-01-25T00:00:00"/>
        <d v="2016-02-15T00:00:00"/>
        <d v="2016-02-17T00:00:00"/>
        <d v="2016-02-25T00:00:00"/>
        <d v="2016-03-15T00:00:00"/>
        <d v="2016-03-17T00:00:00"/>
        <d v="2016-03-25T00:00:00"/>
      </sharedItems>
    </cacheField>
    <cacheField name="mois" numFmtId="0">
      <sharedItems containsSemiMixedTypes="0" containsString="0" containsNumber="1" containsInteger="1" minValue="1" maxValue="3" count="3">
        <n v="1"/>
        <n v="2"/>
        <n v="3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Utilisateur de Microsoft Office" refreshedDate="42556.737856250002" createdVersion="4" refreshedVersion="4" minRefreshableVersion="3" recordCount="9">
  <cacheSource type="worksheet">
    <worksheetSource ref="A5:F14" sheet="Feuil1"/>
  </cacheSource>
  <cacheFields count="7">
    <cacheField name="Fournisseur" numFmtId="0">
      <sharedItems count="4">
        <s v="Italie"/>
        <s v="Espagne"/>
        <s v="Allemagne"/>
        <s v="France"/>
      </sharedItems>
    </cacheField>
    <cacheField name="n°" numFmtId="0">
      <sharedItems containsSemiMixedTypes="0" containsString="0" containsNumber="1" containsInteger="1" minValue="1" maxValue="4"/>
    </cacheField>
    <cacheField name="coût prev annuel" numFmtId="0">
      <sharedItems containsSemiMixedTypes="0" containsString="0" containsNumber="1" containsInteger="1" minValue="100" maxValue="500" count="4">
        <n v="500"/>
        <n v="100"/>
        <n v="250"/>
        <n v="340"/>
      </sharedItems>
    </cacheField>
    <cacheField name="coût" numFmtId="0">
      <sharedItems containsSemiMixedTypes="0" containsString="0" containsNumber="1" containsInteger="1" minValue="5" maxValue="50" count="6">
        <n v="40"/>
        <n v="10"/>
        <n v="5"/>
        <n v="50"/>
        <n v="25"/>
        <n v="20"/>
      </sharedItems>
    </cacheField>
    <cacheField name="date " numFmtId="16">
      <sharedItems containsSemiMixedTypes="0" containsNonDate="0" containsDate="1" containsString="0" minDate="2016-01-15T00:00:00" maxDate="2016-03-26T00:00:00"/>
    </cacheField>
    <cacheField name="mois" numFmtId="0">
      <sharedItems containsSemiMixedTypes="0" containsString="0" containsNumber="1" containsInteger="1" minValue="1" maxValue="3"/>
    </cacheField>
    <cacheField name="%age" numFmtId="0" formula="coût/'coût prev annuel'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9">
  <r>
    <x v="0"/>
    <x v="0"/>
    <n v="500"/>
    <n v="40"/>
    <x v="0"/>
    <x v="0"/>
  </r>
  <r>
    <x v="1"/>
    <x v="1"/>
    <n v="100"/>
    <n v="10"/>
    <x v="1"/>
    <x v="0"/>
  </r>
  <r>
    <x v="2"/>
    <x v="2"/>
    <n v="250"/>
    <n v="5"/>
    <x v="2"/>
    <x v="0"/>
  </r>
  <r>
    <x v="3"/>
    <x v="3"/>
    <n v="340"/>
    <n v="40"/>
    <x v="3"/>
    <x v="1"/>
  </r>
  <r>
    <x v="1"/>
    <x v="1"/>
    <n v="100"/>
    <n v="50"/>
    <x v="4"/>
    <x v="1"/>
  </r>
  <r>
    <x v="2"/>
    <x v="2"/>
    <n v="250"/>
    <n v="25"/>
    <x v="5"/>
    <x v="1"/>
  </r>
  <r>
    <x v="2"/>
    <x v="2"/>
    <n v="250"/>
    <n v="5"/>
    <x v="6"/>
    <x v="2"/>
  </r>
  <r>
    <x v="3"/>
    <x v="3"/>
    <n v="340"/>
    <n v="10"/>
    <x v="7"/>
    <x v="2"/>
  </r>
  <r>
    <x v="1"/>
    <x v="1"/>
    <n v="100"/>
    <n v="20"/>
    <x v="8"/>
    <x v="2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9">
  <r>
    <x v="0"/>
    <n v="1"/>
    <x v="0"/>
    <x v="0"/>
    <d v="2016-01-15T00:00:00"/>
    <n v="1"/>
  </r>
  <r>
    <x v="1"/>
    <n v="2"/>
    <x v="1"/>
    <x v="1"/>
    <d v="2016-01-17T00:00:00"/>
    <n v="1"/>
  </r>
  <r>
    <x v="2"/>
    <n v="3"/>
    <x v="2"/>
    <x v="2"/>
    <d v="2016-01-25T00:00:00"/>
    <n v="1"/>
  </r>
  <r>
    <x v="3"/>
    <n v="4"/>
    <x v="3"/>
    <x v="0"/>
    <d v="2016-02-15T00:00:00"/>
    <n v="2"/>
  </r>
  <r>
    <x v="1"/>
    <n v="2"/>
    <x v="1"/>
    <x v="3"/>
    <d v="2016-02-17T00:00:00"/>
    <n v="2"/>
  </r>
  <r>
    <x v="2"/>
    <n v="3"/>
    <x v="2"/>
    <x v="4"/>
    <d v="2016-02-25T00:00:00"/>
    <n v="2"/>
  </r>
  <r>
    <x v="2"/>
    <n v="3"/>
    <x v="2"/>
    <x v="2"/>
    <d v="2016-03-15T00:00:00"/>
    <n v="3"/>
  </r>
  <r>
    <x v="3"/>
    <n v="4"/>
    <x v="3"/>
    <x v="1"/>
    <d v="2016-03-17T00:00:00"/>
    <n v="3"/>
  </r>
  <r>
    <x v="1"/>
    <n v="2"/>
    <x v="1"/>
    <x v="5"/>
    <d v="2016-03-25T00:00:00"/>
    <n v="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5" cacheId="8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28:D33" firstHeaderRow="0" firstDataRow="1" firstDataCol="1"/>
  <pivotFields count="7">
    <pivotField axis="axisRow" showAll="0">
      <items count="5">
        <item x="2"/>
        <item x="1"/>
        <item x="3"/>
        <item x="0"/>
        <item t="default"/>
      </items>
    </pivotField>
    <pivotField showAll="0"/>
    <pivotField dataField="1" showAll="0">
      <items count="5">
        <item x="1"/>
        <item x="2"/>
        <item x="3"/>
        <item x="0"/>
        <item t="default"/>
      </items>
    </pivotField>
    <pivotField dataField="1" showAll="0">
      <items count="7">
        <item x="2"/>
        <item x="1"/>
        <item x="5"/>
        <item x="4"/>
        <item x="0"/>
        <item x="3"/>
        <item t="default"/>
      </items>
    </pivotField>
    <pivotField numFmtId="16" showAll="0"/>
    <pivotField showAll="0"/>
    <pivotField dataField="1" dragToRow="0" dragToCol="0" dragToPage="0" showAll="0" defaultSubtotal="0"/>
  </pivotFields>
  <rowFields count="1">
    <field x="0"/>
  </rowFields>
  <rowItems count="5">
    <i>
      <x/>
    </i>
    <i>
      <x v="1"/>
    </i>
    <i>
      <x v="2"/>
    </i>
    <i>
      <x v="3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Somme de coût" fld="3" baseField="0" baseItem="0"/>
    <dataField name="Somme de coût prev annuel" fld="2" baseField="0" baseItem="0"/>
    <dataField name="Somme de %age" fld="6" baseField="0" baseItem="0" numFmtId="9"/>
  </dataFields>
  <formats count="3">
    <format dxfId="2">
      <pivotArea outline="0" collapsedLevelsAreSubtotals="1" fieldPosition="0">
        <references count="1">
          <reference field="4294967294" count="1" selected="0">
            <x v="2"/>
          </reference>
        </references>
      </pivotArea>
    </format>
    <format dxfId="1">
      <pivotArea dataOnly="0" labelOnly="1" outline="0" fieldPosition="0">
        <references count="1">
          <reference field="4294967294" count="1">
            <x v="2"/>
          </reference>
        </references>
      </pivotArea>
    </format>
    <format dxfId="0">
      <pivotArea type="all" dataOnly="0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2" cacheId="7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compact="0" compactData="0" gridDropZones="1" multipleFieldFilters="0">
  <location ref="H4:Q11" firstHeaderRow="1" firstDataRow="3" firstDataCol="2"/>
  <pivotFields count="6">
    <pivotField axis="axisRow" compact="0" outline="0" showAll="0" defaultSubtotal="0">
      <items count="4">
        <item x="2"/>
        <item x="1"/>
        <item x="3"/>
        <item x="0"/>
      </items>
    </pivotField>
    <pivotField axis="axisRow" compact="0" outline="0" showAll="0">
      <items count="5">
        <item x="0"/>
        <item x="1"/>
        <item x="2"/>
        <item x="3"/>
        <item t="default"/>
      </items>
    </pivotField>
    <pivotField dataField="1" compact="0" outline="0" showAll="0"/>
    <pivotField dataField="1" compact="0" outline="0" showAll="0"/>
    <pivotField compact="0" numFmtId="16" outline="0" showAll="0">
      <items count="10">
        <item x="2"/>
        <item x="7"/>
        <item x="0"/>
        <item x="1"/>
        <item x="3"/>
        <item x="4"/>
        <item x="5"/>
        <item x="6"/>
        <item x="8"/>
        <item t="default"/>
      </items>
    </pivotField>
    <pivotField axis="axisCol" compact="0" outline="0" showAll="0" defaultSubtotal="0">
      <items count="3">
        <item x="0"/>
        <item x="1"/>
        <item x="2"/>
      </items>
    </pivotField>
  </pivotFields>
  <rowFields count="2">
    <field x="0"/>
    <field x="1"/>
  </rowFields>
  <rowItems count="5">
    <i>
      <x/>
      <x v="2"/>
    </i>
    <i>
      <x v="1"/>
      <x v="1"/>
    </i>
    <i>
      <x v="2"/>
      <x v="3"/>
    </i>
    <i>
      <x v="3"/>
      <x/>
    </i>
    <i t="grand">
      <x/>
    </i>
  </rowItems>
  <colFields count="2">
    <field x="5"/>
    <field x="-2"/>
  </colFields>
  <colItems count="8">
    <i>
      <x/>
      <x/>
    </i>
    <i r="1" i="1">
      <x v="1"/>
    </i>
    <i>
      <x v="1"/>
      <x/>
    </i>
    <i r="1" i="1">
      <x v="1"/>
    </i>
    <i>
      <x v="2"/>
      <x/>
    </i>
    <i r="1" i="1">
      <x v="1"/>
    </i>
    <i t="grand">
      <x/>
    </i>
    <i t="grand" i="1">
      <x/>
    </i>
  </colItems>
  <dataFields count="2">
    <dataField name="Moyenne de coût prev annuel" fld="2" subtotal="average" baseField="1" baseItem="2"/>
    <dataField name="Somme de coût" fld="3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R42"/>
  <sheetViews>
    <sheetView tabSelected="1" zoomScale="90" zoomScaleNormal="90" zoomScalePageLayoutView="90" workbookViewId="0">
      <selection activeCell="E29" sqref="E29"/>
    </sheetView>
  </sheetViews>
  <sheetFormatPr baseColWidth="10" defaultRowHeight="15" x14ac:dyDescent="0.25"/>
  <cols>
    <col min="1" max="1" width="19.140625" customWidth="1"/>
    <col min="2" max="2" width="13.140625" bestFit="1" customWidth="1"/>
    <col min="3" max="3" width="24.42578125" customWidth="1"/>
    <col min="4" max="4" width="13.85546875" customWidth="1"/>
    <col min="8" max="8" width="21.85546875" bestFit="1" customWidth="1"/>
    <col min="9" max="9" width="5.42578125" customWidth="1"/>
    <col min="10" max="10" width="28" customWidth="1"/>
    <col min="11" max="15" width="28" bestFit="1" customWidth="1"/>
    <col min="16" max="16" width="33" bestFit="1" customWidth="1"/>
    <col min="17" max="17" width="19.7109375" bestFit="1" customWidth="1"/>
    <col min="18" max="18" width="26.28515625" customWidth="1"/>
    <col min="19" max="19" width="31.140625" customWidth="1"/>
    <col min="20" max="20" width="20" customWidth="1"/>
    <col min="21" max="21" width="20.140625" customWidth="1"/>
    <col min="22" max="24" width="7.42578125" customWidth="1"/>
    <col min="25" max="26" width="8.28515625" customWidth="1"/>
    <col min="27" max="27" width="15.140625" customWidth="1"/>
    <col min="28" max="28" width="8.28515625" customWidth="1"/>
    <col min="29" max="30" width="7.7109375" customWidth="1"/>
    <col min="31" max="33" width="7.42578125" customWidth="1"/>
    <col min="34" max="35" width="8.28515625" customWidth="1"/>
    <col min="36" max="36" width="31.140625" bestFit="1" customWidth="1"/>
    <col min="37" max="37" width="20" bestFit="1" customWidth="1"/>
    <col min="38" max="38" width="20.140625" bestFit="1" customWidth="1"/>
  </cols>
  <sheetData>
    <row r="4" spans="1:18" x14ac:dyDescent="0.25">
      <c r="J4" s="6" t="s">
        <v>0</v>
      </c>
      <c r="K4" s="6" t="s">
        <v>1</v>
      </c>
      <c r="R4" s="9" t="s">
        <v>19</v>
      </c>
    </row>
    <row r="5" spans="1:18" x14ac:dyDescent="0.25">
      <c r="A5" s="1" t="s">
        <v>2</v>
      </c>
      <c r="B5" s="1" t="s">
        <v>3</v>
      </c>
      <c r="C5" s="1" t="s">
        <v>4</v>
      </c>
      <c r="D5" s="1" t="s">
        <v>5</v>
      </c>
      <c r="E5" s="1" t="s">
        <v>6</v>
      </c>
      <c r="F5" s="2" t="s">
        <v>0</v>
      </c>
      <c r="G5" s="8"/>
      <c r="J5">
        <v>1</v>
      </c>
      <c r="L5">
        <v>2</v>
      </c>
      <c r="N5">
        <v>3</v>
      </c>
      <c r="P5" t="s">
        <v>17</v>
      </c>
      <c r="Q5" t="s">
        <v>7</v>
      </c>
      <c r="R5" s="9"/>
    </row>
    <row r="6" spans="1:18" x14ac:dyDescent="0.25">
      <c r="A6" s="3" t="s">
        <v>8</v>
      </c>
      <c r="B6" s="3">
        <v>1</v>
      </c>
      <c r="C6" s="3">
        <v>500</v>
      </c>
      <c r="D6" s="3">
        <v>40</v>
      </c>
      <c r="E6" s="4">
        <f ca="1">DATE(2016,1,15)</f>
        <v>42384</v>
      </c>
      <c r="F6" s="3">
        <f t="shared" ref="F6:F11" ca="1" si="0">MONTH(E6)</f>
        <v>1</v>
      </c>
      <c r="H6" s="6" t="s">
        <v>2</v>
      </c>
      <c r="I6" s="6" t="s">
        <v>3</v>
      </c>
      <c r="J6" t="s">
        <v>18</v>
      </c>
      <c r="K6" t="s">
        <v>10</v>
      </c>
      <c r="L6" t="s">
        <v>18</v>
      </c>
      <c r="M6" t="s">
        <v>10</v>
      </c>
      <c r="N6" t="s">
        <v>18</v>
      </c>
      <c r="O6" t="s">
        <v>10</v>
      </c>
      <c r="R6" s="9"/>
    </row>
    <row r="7" spans="1:18" x14ac:dyDescent="0.25">
      <c r="A7" s="3" t="s">
        <v>11</v>
      </c>
      <c r="B7" s="3">
        <v>2</v>
      </c>
      <c r="C7" s="3">
        <v>100</v>
      </c>
      <c r="D7" s="3">
        <v>10</v>
      </c>
      <c r="E7" s="4">
        <f ca="1">DATE(2016,1,17)</f>
        <v>42386</v>
      </c>
      <c r="F7" s="3">
        <f t="shared" ca="1" si="0"/>
        <v>1</v>
      </c>
      <c r="H7" t="s">
        <v>12</v>
      </c>
      <c r="I7">
        <v>3</v>
      </c>
      <c r="J7" s="5">
        <v>250</v>
      </c>
      <c r="K7" s="5">
        <v>5</v>
      </c>
      <c r="L7" s="5">
        <v>250</v>
      </c>
      <c r="M7" s="5">
        <v>25</v>
      </c>
      <c r="N7" s="5">
        <v>250</v>
      </c>
      <c r="O7" s="5">
        <v>5</v>
      </c>
      <c r="P7" s="5">
        <v>250</v>
      </c>
      <c r="Q7" s="5">
        <v>35</v>
      </c>
      <c r="R7" s="10">
        <f ca="1">35/250</f>
        <v>0.14000000000000001</v>
      </c>
    </row>
    <row r="8" spans="1:18" x14ac:dyDescent="0.25">
      <c r="A8" s="3" t="s">
        <v>12</v>
      </c>
      <c r="B8" s="3">
        <v>3</v>
      </c>
      <c r="C8" s="3">
        <v>250</v>
      </c>
      <c r="D8" s="3">
        <v>5</v>
      </c>
      <c r="E8" s="4">
        <f ca="1">DATE(2016,1,25)</f>
        <v>42394</v>
      </c>
      <c r="F8" s="3">
        <f t="shared" ca="1" si="0"/>
        <v>1</v>
      </c>
      <c r="H8" t="s">
        <v>11</v>
      </c>
      <c r="I8">
        <v>2</v>
      </c>
      <c r="J8" s="5">
        <v>100</v>
      </c>
      <c r="K8" s="5">
        <v>10</v>
      </c>
      <c r="L8" s="5">
        <v>100</v>
      </c>
      <c r="M8" s="5">
        <v>50</v>
      </c>
      <c r="N8" s="5">
        <v>100</v>
      </c>
      <c r="O8" s="5">
        <v>20</v>
      </c>
      <c r="P8" s="5">
        <v>100</v>
      </c>
      <c r="Q8" s="5">
        <v>80</v>
      </c>
      <c r="R8" s="10">
        <f ca="1">80/100</f>
        <v>0.8</v>
      </c>
    </row>
    <row r="9" spans="1:18" x14ac:dyDescent="0.25">
      <c r="A9" s="3" t="s">
        <v>13</v>
      </c>
      <c r="B9" s="3">
        <v>4</v>
      </c>
      <c r="C9" s="3">
        <v>340</v>
      </c>
      <c r="D9" s="3">
        <v>40</v>
      </c>
      <c r="E9" s="4">
        <f ca="1">DATE(2016,2,15)</f>
        <v>42415</v>
      </c>
      <c r="F9" s="3">
        <f t="shared" ca="1" si="0"/>
        <v>2</v>
      </c>
      <c r="H9" t="s">
        <v>13</v>
      </c>
      <c r="I9">
        <v>4</v>
      </c>
      <c r="J9" s="5"/>
      <c r="K9" s="5"/>
      <c r="L9" s="5">
        <v>340</v>
      </c>
      <c r="M9" s="5">
        <v>40</v>
      </c>
      <c r="N9" s="5">
        <v>340</v>
      </c>
      <c r="O9" s="5">
        <v>10</v>
      </c>
      <c r="P9" s="5">
        <v>340</v>
      </c>
      <c r="Q9" s="5">
        <v>50</v>
      </c>
    </row>
    <row r="10" spans="1:18" x14ac:dyDescent="0.25">
      <c r="A10" s="3" t="s">
        <v>11</v>
      </c>
      <c r="B10" s="3">
        <v>2</v>
      </c>
      <c r="C10" s="3">
        <v>100</v>
      </c>
      <c r="D10" s="3">
        <v>50</v>
      </c>
      <c r="E10" s="4">
        <f ca="1">DATE(2016,2,17)</f>
        <v>42417</v>
      </c>
      <c r="F10" s="3">
        <f t="shared" ca="1" si="0"/>
        <v>2</v>
      </c>
      <c r="H10" t="s">
        <v>8</v>
      </c>
      <c r="I10">
        <v>1</v>
      </c>
      <c r="J10" s="5">
        <v>500</v>
      </c>
      <c r="K10" s="5">
        <v>40</v>
      </c>
      <c r="L10" s="5"/>
      <c r="M10" s="5"/>
      <c r="N10" s="5"/>
      <c r="O10" s="5"/>
      <c r="P10" s="5">
        <v>500</v>
      </c>
      <c r="Q10" s="5">
        <v>40</v>
      </c>
    </row>
    <row r="11" spans="1:18" x14ac:dyDescent="0.25">
      <c r="A11" s="3" t="s">
        <v>12</v>
      </c>
      <c r="B11" s="3">
        <v>3</v>
      </c>
      <c r="C11" s="3">
        <v>250</v>
      </c>
      <c r="D11" s="3">
        <v>25</v>
      </c>
      <c r="E11" s="4">
        <f ca="1">DATE(2016,2,25)</f>
        <v>42425</v>
      </c>
      <c r="F11" s="3">
        <f t="shared" ca="1" si="0"/>
        <v>2</v>
      </c>
      <c r="H11" t="s">
        <v>14</v>
      </c>
      <c r="J11" s="5">
        <v>283.33333333333331</v>
      </c>
      <c r="K11" s="5">
        <v>55</v>
      </c>
      <c r="L11" s="5">
        <v>230</v>
      </c>
      <c r="M11" s="5">
        <v>115</v>
      </c>
      <c r="N11" s="5">
        <v>230</v>
      </c>
      <c r="O11" s="5">
        <v>35</v>
      </c>
      <c r="P11" s="5">
        <v>247.77777777777777</v>
      </c>
      <c r="Q11" s="5">
        <v>205</v>
      </c>
    </row>
    <row r="12" spans="1:18" x14ac:dyDescent="0.25">
      <c r="A12" s="3" t="s">
        <v>12</v>
      </c>
      <c r="B12" s="3">
        <v>3</v>
      </c>
      <c r="C12" s="3">
        <v>250</v>
      </c>
      <c r="D12" s="3">
        <v>5</v>
      </c>
      <c r="E12" s="4">
        <f ca="1">DATE(2016,3,15)</f>
        <v>42444</v>
      </c>
      <c r="F12" s="3">
        <f t="shared" ref="F12:F13" ca="1" si="1">MONTH(E12)</f>
        <v>3</v>
      </c>
    </row>
    <row r="13" spans="1:18" x14ac:dyDescent="0.25">
      <c r="A13" s="3" t="s">
        <v>13</v>
      </c>
      <c r="B13" s="3">
        <v>4</v>
      </c>
      <c r="C13" s="3">
        <v>340</v>
      </c>
      <c r="D13" s="3">
        <v>10</v>
      </c>
      <c r="E13" s="4">
        <f ca="1">DATE(2016,3,17)</f>
        <v>42446</v>
      </c>
      <c r="F13" s="3">
        <f t="shared" ca="1" si="1"/>
        <v>3</v>
      </c>
    </row>
    <row r="14" spans="1:18" x14ac:dyDescent="0.25">
      <c r="A14" s="3" t="s">
        <v>11</v>
      </c>
      <c r="B14" s="3">
        <v>2</v>
      </c>
      <c r="C14" s="3">
        <v>100</v>
      </c>
      <c r="D14" s="3">
        <v>20</v>
      </c>
      <c r="E14" s="4">
        <f ca="1">DATE(2016,3,25)</f>
        <v>42454</v>
      </c>
      <c r="F14" s="3">
        <f ca="1">MONTH(E14)</f>
        <v>3</v>
      </c>
    </row>
    <row r="18" spans="1:10" x14ac:dyDescent="0.25">
      <c r="J18" s="7"/>
    </row>
    <row r="23" spans="1:10" ht="15.75" thickBot="1" x14ac:dyDescent="0.3"/>
    <row r="24" spans="1:10" x14ac:dyDescent="0.25">
      <c r="A24" s="11"/>
      <c r="B24" s="12"/>
      <c r="C24" s="12"/>
      <c r="D24" s="12"/>
      <c r="E24" s="12"/>
      <c r="F24" s="12"/>
      <c r="G24" s="12"/>
      <c r="H24" s="13"/>
    </row>
    <row r="25" spans="1:10" x14ac:dyDescent="0.25">
      <c r="A25" s="26" t="s">
        <v>20</v>
      </c>
      <c r="B25" s="15"/>
      <c r="C25" s="15"/>
      <c r="D25" s="15"/>
      <c r="E25" s="15"/>
      <c r="F25" s="15"/>
      <c r="G25" s="15"/>
      <c r="H25" s="16"/>
    </row>
    <row r="26" spans="1:10" x14ac:dyDescent="0.25">
      <c r="A26" s="14"/>
      <c r="B26" s="17"/>
      <c r="C26" s="15"/>
      <c r="D26" s="15"/>
      <c r="E26" s="15"/>
      <c r="F26" s="15"/>
      <c r="G26" s="15"/>
      <c r="H26" s="16"/>
    </row>
    <row r="27" spans="1:10" x14ac:dyDescent="0.25">
      <c r="A27" s="14"/>
      <c r="B27" s="15"/>
      <c r="C27" s="18" t="s">
        <v>21</v>
      </c>
      <c r="D27" s="15"/>
      <c r="E27" s="15"/>
      <c r="F27" s="15"/>
      <c r="G27" s="15"/>
      <c r="H27" s="16"/>
    </row>
    <row r="28" spans="1:10" x14ac:dyDescent="0.25">
      <c r="A28" s="19" t="s">
        <v>15</v>
      </c>
      <c r="B28" s="15" t="s">
        <v>10</v>
      </c>
      <c r="C28" s="15" t="s">
        <v>9</v>
      </c>
      <c r="D28" s="20" t="s">
        <v>16</v>
      </c>
      <c r="E28" s="15"/>
      <c r="F28" s="15"/>
      <c r="G28" s="15"/>
      <c r="H28" s="16"/>
    </row>
    <row r="29" spans="1:10" x14ac:dyDescent="0.25">
      <c r="A29" s="21" t="s">
        <v>12</v>
      </c>
      <c r="B29" s="22">
        <v>35</v>
      </c>
      <c r="C29" s="22">
        <v>750</v>
      </c>
      <c r="D29" s="20">
        <v>4.6666666666666669E-2</v>
      </c>
      <c r="E29" s="15"/>
      <c r="F29" s="15"/>
      <c r="G29" s="15"/>
      <c r="H29" s="16"/>
    </row>
    <row r="30" spans="1:10" x14ac:dyDescent="0.25">
      <c r="A30" s="21" t="s">
        <v>11</v>
      </c>
      <c r="B30" s="22">
        <v>80</v>
      </c>
      <c r="C30" s="22">
        <v>300</v>
      </c>
      <c r="D30" s="20">
        <v>0.26666666666666666</v>
      </c>
      <c r="E30" s="15"/>
      <c r="F30" s="15"/>
      <c r="G30" s="15"/>
      <c r="H30" s="16"/>
    </row>
    <row r="31" spans="1:10" x14ac:dyDescent="0.25">
      <c r="A31" s="21" t="s">
        <v>13</v>
      </c>
      <c r="B31" s="22">
        <v>50</v>
      </c>
      <c r="C31" s="22">
        <v>680</v>
      </c>
      <c r="D31" s="20">
        <v>7.3529411764705885E-2</v>
      </c>
      <c r="E31" s="15"/>
      <c r="F31" s="15"/>
      <c r="G31" s="15"/>
      <c r="H31" s="16"/>
    </row>
    <row r="32" spans="1:10" x14ac:dyDescent="0.25">
      <c r="A32" s="21" t="s">
        <v>8</v>
      </c>
      <c r="B32" s="22">
        <v>40</v>
      </c>
      <c r="C32" s="22">
        <v>500</v>
      </c>
      <c r="D32" s="20">
        <v>0.08</v>
      </c>
      <c r="E32" s="15"/>
      <c r="F32" s="15"/>
      <c r="G32" s="15"/>
      <c r="H32" s="16"/>
    </row>
    <row r="33" spans="1:8" x14ac:dyDescent="0.25">
      <c r="A33" s="21" t="s">
        <v>14</v>
      </c>
      <c r="B33" s="22">
        <v>205</v>
      </c>
      <c r="C33" s="22">
        <v>2230</v>
      </c>
      <c r="D33" s="20">
        <v>9.1928251121076235E-2</v>
      </c>
      <c r="E33" s="15"/>
      <c r="F33" s="15"/>
      <c r="G33" s="15"/>
      <c r="H33" s="16"/>
    </row>
    <row r="34" spans="1:8" x14ac:dyDescent="0.25">
      <c r="A34" s="14"/>
      <c r="B34" s="15"/>
      <c r="C34" s="15"/>
      <c r="D34" s="15"/>
      <c r="E34" s="15"/>
      <c r="F34" s="15"/>
      <c r="G34" s="15"/>
      <c r="H34" s="16"/>
    </row>
    <row r="35" spans="1:8" x14ac:dyDescent="0.25">
      <c r="A35" s="14"/>
      <c r="B35" s="15"/>
      <c r="C35" s="15"/>
      <c r="D35" s="15"/>
      <c r="E35" s="15"/>
      <c r="F35" s="15"/>
      <c r="G35" s="15"/>
      <c r="H35" s="16"/>
    </row>
    <row r="36" spans="1:8" x14ac:dyDescent="0.25">
      <c r="A36" s="14"/>
      <c r="B36" s="15"/>
      <c r="C36" s="15"/>
      <c r="D36" s="15"/>
      <c r="E36" s="15"/>
      <c r="F36" s="15"/>
      <c r="G36" s="15"/>
      <c r="H36" s="16"/>
    </row>
    <row r="37" spans="1:8" x14ac:dyDescent="0.25">
      <c r="A37" s="14"/>
      <c r="B37" s="15"/>
      <c r="C37" s="15"/>
      <c r="D37" s="15"/>
      <c r="E37" s="15"/>
      <c r="F37" s="15"/>
      <c r="G37" s="15"/>
      <c r="H37" s="16"/>
    </row>
    <row r="38" spans="1:8" x14ac:dyDescent="0.25">
      <c r="A38" s="14"/>
      <c r="B38" s="15"/>
      <c r="C38" s="15"/>
      <c r="D38" s="15"/>
      <c r="E38" s="15"/>
      <c r="F38" s="15"/>
      <c r="G38" s="15"/>
      <c r="H38" s="16"/>
    </row>
    <row r="39" spans="1:8" x14ac:dyDescent="0.25">
      <c r="A39" s="14"/>
      <c r="B39" s="15"/>
      <c r="C39" s="15"/>
      <c r="D39" s="15"/>
      <c r="E39" s="15"/>
      <c r="F39" s="15"/>
      <c r="G39" s="15"/>
      <c r="H39" s="16"/>
    </row>
    <row r="40" spans="1:8" x14ac:dyDescent="0.25">
      <c r="A40" s="14"/>
      <c r="B40" s="15"/>
      <c r="C40" s="15"/>
      <c r="D40" s="15"/>
      <c r="E40" s="15"/>
      <c r="F40" s="15"/>
      <c r="G40" s="15"/>
      <c r="H40" s="16"/>
    </row>
    <row r="41" spans="1:8" x14ac:dyDescent="0.25">
      <c r="A41" s="14"/>
      <c r="B41" s="15"/>
      <c r="C41" s="15"/>
      <c r="D41" s="15"/>
      <c r="E41" s="15"/>
      <c r="F41" s="15"/>
      <c r="G41" s="15"/>
      <c r="H41" s="16"/>
    </row>
    <row r="42" spans="1:8" ht="15.75" thickBot="1" x14ac:dyDescent="0.3">
      <c r="A42" s="23"/>
      <c r="B42" s="24"/>
      <c r="C42" s="24"/>
      <c r="D42" s="24"/>
      <c r="E42" s="24"/>
      <c r="F42" s="24"/>
      <c r="G42" s="24"/>
      <c r="H42" s="25"/>
    </row>
  </sheetData>
  <mergeCells count="1">
    <mergeCell ref="R4:R6"/>
  </mergeCells>
  <pageMargins left="0.7" right="0.7" top="0.75" bottom="0.75" header="0.3" footer="0.3"/>
  <pageSetup paperSize="9" orientation="portrait" r:id="rId3"/>
  <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Danone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LEMAIRE Laurine</dc:creator>
  <cp:lastModifiedBy>LEMAIRE Laurine</cp:lastModifiedBy>
  <dcterms:created xsi:type="dcterms:W3CDTF">2016-07-05T11:52:29Z</dcterms:created>
  <dcterms:modified xsi:type="dcterms:W3CDTF">2016-07-06T14:24:25Z</dcterms:modified>
</cp:coreProperties>
</file>