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codeName="ThisWorkbook"/>
  <bookViews>
    <workbookView xWindow="-3645" yWindow="1530" windowWidth="23040" windowHeight="7305" tabRatio="758" firstSheet="6" activeTab="6"/>
  </bookViews>
  <sheets>
    <sheet name="1. Work" sheetId="14" state="hidden" r:id="rId1"/>
    <sheet name="1-PPT Project Review" sheetId="1" state="hidden" r:id="rId2"/>
    <sheet name="2-Progress" sheetId="2" state="hidden" r:id="rId3"/>
    <sheet name="3-Financials" sheetId="3" state="hidden" r:id="rId4"/>
    <sheet name="4-CP Analysis" sheetId="6" state="hidden" r:id="rId5"/>
    <sheet name="Reference Data" sheetId="4" state="hidden" r:id="rId6"/>
    <sheet name="4.2 Work progress planned" sheetId="92" r:id="rId7"/>
  </sheets>
  <externalReferences>
    <externalReference r:id="rId8"/>
  </externalReferences>
  <definedNames>
    <definedName name="\A">#REF!</definedName>
    <definedName name="\D">#REF!</definedName>
    <definedName name="\PELLET">#REF!</definedName>
    <definedName name="\S">#REF!</definedName>
    <definedName name="_Fill" hidden="1">#REF!</definedName>
    <definedName name="_Key1" hidden="1">#REF!</definedName>
    <definedName name="_Order1" hidden="1">255</definedName>
    <definedName name="_Sort" hidden="1">#REF!</definedName>
    <definedName name="base">#REF!</definedName>
    <definedName name="bullshit" hidden="1">#REF!</definedName>
    <definedName name="CHOLINE">#REF!</definedName>
    <definedName name="dbo">#REF!</definedName>
    <definedName name="dd_primary">#REF!</definedName>
    <definedName name="Doc">'[1]Summary Report'!#REF!</definedName>
    <definedName name="Documentation_register">#REF!</definedName>
    <definedName name="f">#REF!</definedName>
    <definedName name="FAT">#REF!</definedName>
    <definedName name="Financials_EAV" hidden="1">#REF!</definedName>
    <definedName name="Hello">#REF!</definedName>
    <definedName name="Hello2">#REF!</definedName>
    <definedName name="IQ_ADDIN" hidden="1">"AUTO"</definedName>
    <definedName name="IQ_CH" hidden="1">110000</definedName>
    <definedName name="IQ_CQ" hidden="1">5000</definedName>
    <definedName name="IQ_CY" hidden="1">10000</definedName>
    <definedName name="IQ_DAILY" hidden="1">500000</definedName>
    <definedName name="IQ_FH" hidden="1">100000</definedName>
    <definedName name="IQ_FQ" hidden="1">500</definedName>
    <definedName name="IQ_FWD_CY" hidden="1">10001</definedName>
    <definedName name="IQ_FWD_CY1" hidden="1">10002</definedName>
    <definedName name="IQ_FWD_CY2" hidden="1">10003</definedName>
    <definedName name="IQ_FWD_FY" hidden="1">1001</definedName>
    <definedName name="IQ_FWD_FY1" hidden="1">1002</definedName>
    <definedName name="IQ_FWD_FY2" hidden="1">1003</definedName>
    <definedName name="IQ_FWD_Q" hidden="1">501</definedName>
    <definedName name="IQ_FWD_Q1" hidden="1">502</definedName>
    <definedName name="IQ_FWD_Q2" hidden="1">503</definedName>
    <definedName name="IQ_FY" hidden="1">1000</definedName>
    <definedName name="IQ_LATESTK" hidden="1">1000</definedName>
    <definedName name="IQ_LATESTQ" hidden="1">500</definedName>
    <definedName name="IQ_LTM" hidden="1">2000</definedName>
    <definedName name="IQ_LTMMONTH" hidden="1">120000</definedName>
    <definedName name="IQ_MONTH" hidden="1">15000</definedName>
    <definedName name="IQ_NAMES_REVISION_DATE_" hidden="1">40736.3217708333</definedName>
    <definedName name="IQ_NTM" hidden="1">6000</definedName>
    <definedName name="IQ_TODAY" hidden="1">0</definedName>
    <definedName name="IQ_WEEK" hidden="1">50000</definedName>
    <definedName name="IQ_YTD" hidden="1">3000</definedName>
    <definedName name="IQ_YTDMONTH" hidden="1">130000</definedName>
    <definedName name="JuniorLimit">#REF!</definedName>
    <definedName name="JuniorSweep_switch">#REF!</definedName>
    <definedName name="lb">#REF!</definedName>
    <definedName name="List_PricePath">#REF!</definedName>
    <definedName name="ljb">#REF!</definedName>
    <definedName name="Medium">'1-PPT Project Review'!$H$63</definedName>
    <definedName name="Platform">INDIRECT(#REF!)</definedName>
    <definedName name="Solar">#REF!</definedName>
    <definedName name="STARTUP">#REF!</definedName>
    <definedName name="STATUS">#REF!</definedName>
    <definedName name="Storage">#REF!</definedName>
  </definedNames>
  <calcPr calcId="145621"/>
</workbook>
</file>

<file path=xl/calcChain.xml><?xml version="1.0" encoding="utf-8"?>
<calcChain xmlns="http://schemas.openxmlformats.org/spreadsheetml/2006/main">
  <c r="J39" i="92" l="1"/>
  <c r="K39" i="92"/>
  <c r="L39" i="92"/>
  <c r="M39" i="92"/>
  <c r="J40" i="92"/>
  <c r="K40" i="92"/>
  <c r="L40" i="92"/>
  <c r="M40" i="92"/>
  <c r="J41" i="92"/>
  <c r="K41" i="92"/>
  <c r="L41" i="92"/>
  <c r="M41" i="92"/>
  <c r="K38" i="92"/>
  <c r="L38" i="92"/>
  <c r="M38" i="92"/>
  <c r="J38" i="92"/>
  <c r="E43" i="92" l="1"/>
  <c r="O21" i="92"/>
  <c r="N41" i="92"/>
  <c r="N40" i="92"/>
  <c r="N39" i="92"/>
  <c r="N38" i="92"/>
  <c r="G39" i="92" l="1"/>
  <c r="AT41" i="92"/>
  <c r="AM41" i="92"/>
  <c r="AG41" i="92"/>
  <c r="AA41" i="92"/>
  <c r="T41" i="92"/>
  <c r="AT40" i="92"/>
  <c r="AM40" i="92"/>
  <c r="AG40" i="92"/>
  <c r="AA40" i="92"/>
  <c r="T40" i="92"/>
  <c r="AT39" i="92"/>
  <c r="AM39" i="92"/>
  <c r="AG39" i="92"/>
  <c r="AA39" i="92"/>
  <c r="T39" i="92"/>
  <c r="AT38" i="92"/>
  <c r="AM38" i="92"/>
  <c r="AG38" i="92"/>
  <c r="AA38" i="92"/>
  <c r="T38" i="92"/>
  <c r="G14" i="92"/>
  <c r="G15" i="92"/>
  <c r="G16" i="92"/>
  <c r="G17" i="92"/>
  <c r="G18" i="92"/>
  <c r="G20" i="92"/>
  <c r="G21" i="92"/>
  <c r="G22" i="92"/>
  <c r="G23" i="92"/>
  <c r="G24" i="92"/>
  <c r="G27" i="92"/>
  <c r="G28" i="92"/>
  <c r="G29" i="92"/>
  <c r="G30" i="92"/>
  <c r="G32" i="92"/>
  <c r="G33" i="92"/>
  <c r="G34" i="92"/>
  <c r="G35" i="92"/>
  <c r="G13" i="92"/>
  <c r="H20" i="92" l="1"/>
  <c r="I20" i="92" s="1"/>
  <c r="H27" i="92"/>
  <c r="I27" i="92" s="1"/>
  <c r="H13" i="92"/>
  <c r="I13" i="92" s="1"/>
  <c r="H14" i="92"/>
  <c r="I14" i="92" s="1"/>
  <c r="H15" i="92"/>
  <c r="I15" i="92" s="1"/>
  <c r="H16" i="92"/>
  <c r="I16" i="92" s="1"/>
  <c r="H17" i="92"/>
  <c r="I17" i="92" s="1"/>
  <c r="H18" i="92"/>
  <c r="I18" i="92" s="1"/>
  <c r="H21" i="92"/>
  <c r="I21" i="92" s="1"/>
  <c r="H22" i="92"/>
  <c r="I22" i="92" s="1"/>
  <c r="H23" i="92"/>
  <c r="I23" i="92" s="1"/>
  <c r="H24" i="92"/>
  <c r="I24" i="92" s="1"/>
  <c r="H33" i="92"/>
  <c r="I33" i="92" s="1"/>
  <c r="H34" i="92"/>
  <c r="I34" i="92" s="1"/>
  <c r="H28" i="92" l="1"/>
  <c r="I28" i="92" s="1"/>
  <c r="H29" i="92"/>
  <c r="I29" i="92" s="1"/>
  <c r="H30" i="92"/>
  <c r="I30" i="92" s="1"/>
  <c r="H32" i="92"/>
  <c r="I32" i="92" s="1"/>
  <c r="H35" i="92"/>
  <c r="I35" i="92" s="1"/>
  <c r="N23" i="92"/>
  <c r="T23" i="92"/>
  <c r="U23" i="92" s="1"/>
  <c r="AA23" i="92"/>
  <c r="AG23" i="92"/>
  <c r="AH23" i="92" s="1"/>
  <c r="AM23" i="92"/>
  <c r="AN23" i="92" s="1"/>
  <c r="AT23" i="92"/>
  <c r="AU23" i="92" s="1"/>
  <c r="N24" i="92"/>
  <c r="T24" i="92"/>
  <c r="U24" i="92" s="1"/>
  <c r="AA24" i="92"/>
  <c r="AG24" i="92"/>
  <c r="AH24" i="92" s="1"/>
  <c r="AM24" i="92"/>
  <c r="AT24" i="92"/>
  <c r="AU24" i="92" s="1"/>
  <c r="N27" i="92"/>
  <c r="O27" i="92" s="1"/>
  <c r="T27" i="92"/>
  <c r="U27" i="92" s="1"/>
  <c r="AA27" i="92"/>
  <c r="AB27" i="92" s="1"/>
  <c r="AG27" i="92"/>
  <c r="AH27" i="92" s="1"/>
  <c r="AM27" i="92"/>
  <c r="AN27" i="92" s="1"/>
  <c r="AT27" i="92"/>
  <c r="AU27" i="92" s="1"/>
  <c r="N28" i="92"/>
  <c r="T28" i="92"/>
  <c r="AA28" i="92"/>
  <c r="AG28" i="92"/>
  <c r="AH28" i="92" s="1"/>
  <c r="AM28" i="92"/>
  <c r="AT28" i="92"/>
  <c r="N29" i="92"/>
  <c r="T29" i="92"/>
  <c r="AA29" i="92"/>
  <c r="AG29" i="92"/>
  <c r="AM29" i="92"/>
  <c r="AT29" i="92"/>
  <c r="N30" i="92"/>
  <c r="O30" i="92" s="1"/>
  <c r="T30" i="92"/>
  <c r="U30" i="92" s="1"/>
  <c r="AA30" i="92"/>
  <c r="AB30" i="92" s="1"/>
  <c r="AG30" i="92"/>
  <c r="AH30" i="92"/>
  <c r="AM30" i="92"/>
  <c r="AN30" i="92" s="1"/>
  <c r="AT30" i="92"/>
  <c r="AU30" i="92" s="1"/>
  <c r="N32" i="92"/>
  <c r="T32" i="92"/>
  <c r="AA32" i="92"/>
  <c r="AG32" i="92"/>
  <c r="AM32" i="92"/>
  <c r="AT32" i="92"/>
  <c r="N33" i="92"/>
  <c r="T33" i="92"/>
  <c r="AA33" i="92"/>
  <c r="AG33" i="92"/>
  <c r="AM33" i="92"/>
  <c r="AT33" i="92"/>
  <c r="N34" i="92"/>
  <c r="O34" i="92" s="1"/>
  <c r="T34" i="92"/>
  <c r="U34" i="92" s="1"/>
  <c r="AA34" i="92"/>
  <c r="AB34" i="92" s="1"/>
  <c r="AG34" i="92"/>
  <c r="AH34" i="92" s="1"/>
  <c r="AM34" i="92"/>
  <c r="AN34" i="92" s="1"/>
  <c r="AT34" i="92"/>
  <c r="AU34" i="92" s="1"/>
  <c r="N35" i="92"/>
  <c r="T35" i="92"/>
  <c r="AA35" i="92"/>
  <c r="AG35" i="92"/>
  <c r="AM35" i="92"/>
  <c r="AT35" i="92"/>
  <c r="AT22" i="92"/>
  <c r="AU22" i="92" s="1"/>
  <c r="AM22" i="92"/>
  <c r="AN22" i="92" s="1"/>
  <c r="AG22" i="92"/>
  <c r="AH22" i="92" s="1"/>
  <c r="AA22" i="92"/>
  <c r="AB22" i="92" s="1"/>
  <c r="T22" i="92"/>
  <c r="U22" i="92" s="1"/>
  <c r="N22" i="92"/>
  <c r="O22" i="92" s="1"/>
  <c r="AT21" i="92"/>
  <c r="AM21" i="92"/>
  <c r="AG21" i="92"/>
  <c r="AA21" i="92"/>
  <c r="T21" i="92"/>
  <c r="N21" i="92"/>
  <c r="AT20" i="92"/>
  <c r="AU20" i="92" s="1"/>
  <c r="AM20" i="92"/>
  <c r="AN20" i="92" s="1"/>
  <c r="AG20" i="92"/>
  <c r="AA20" i="92"/>
  <c r="T20" i="92"/>
  <c r="U20" i="92" s="1"/>
  <c r="N20" i="92"/>
  <c r="AT18" i="92"/>
  <c r="AU18" i="92" s="1"/>
  <c r="AM18" i="92"/>
  <c r="AN18" i="92" s="1"/>
  <c r="AG18" i="92"/>
  <c r="AH18" i="92" s="1"/>
  <c r="AA18" i="92"/>
  <c r="AB18" i="92" s="1"/>
  <c r="T18" i="92"/>
  <c r="U18" i="92" s="1"/>
  <c r="N18" i="92"/>
  <c r="O18" i="92" s="1"/>
  <c r="AT17" i="92"/>
  <c r="AM17" i="92"/>
  <c r="AG17" i="92"/>
  <c r="AA17" i="92"/>
  <c r="T17" i="92"/>
  <c r="N17" i="92"/>
  <c r="AT16" i="92"/>
  <c r="AM16" i="92"/>
  <c r="AN16" i="92" s="1"/>
  <c r="AG16" i="92"/>
  <c r="AH16" i="92" s="1"/>
  <c r="AA16" i="92"/>
  <c r="T16" i="92"/>
  <c r="N16" i="92"/>
  <c r="O16" i="92" s="1"/>
  <c r="AT15" i="92"/>
  <c r="AU15" i="92" s="1"/>
  <c r="AM15" i="92"/>
  <c r="AN15" i="92" s="1"/>
  <c r="AG15" i="92"/>
  <c r="AH15" i="92" s="1"/>
  <c r="AA15" i="92"/>
  <c r="AB15" i="92" s="1"/>
  <c r="T15" i="92"/>
  <c r="U15" i="92" s="1"/>
  <c r="N15" i="92"/>
  <c r="O15" i="92" s="1"/>
  <c r="AT14" i="92"/>
  <c r="AU14" i="92" s="1"/>
  <c r="AM14" i="92"/>
  <c r="AN14" i="92" s="1"/>
  <c r="AG14" i="92"/>
  <c r="AH14" i="92" s="1"/>
  <c r="AA14" i="92"/>
  <c r="AB14" i="92" s="1"/>
  <c r="T14" i="92"/>
  <c r="U14" i="92" s="1"/>
  <c r="N14" i="92"/>
  <c r="O14" i="92" s="1"/>
  <c r="AT13" i="92"/>
  <c r="AU13" i="92" s="1"/>
  <c r="AM13" i="92"/>
  <c r="AN13" i="92" s="1"/>
  <c r="AG13" i="92"/>
  <c r="AH13" i="92" s="1"/>
  <c r="AA13" i="92"/>
  <c r="AB13" i="92" s="1"/>
  <c r="T13" i="92"/>
  <c r="U13" i="92" s="1"/>
  <c r="N13" i="92"/>
  <c r="O13" i="92" s="1"/>
  <c r="AB35" i="92" l="1"/>
  <c r="AH35" i="92"/>
  <c r="AU35" i="92"/>
  <c r="U35" i="92"/>
  <c r="AN35" i="92"/>
  <c r="O35" i="92"/>
  <c r="AH32" i="92"/>
  <c r="E39" i="92"/>
  <c r="O39" i="92" s="1"/>
  <c r="E40" i="92"/>
  <c r="O40" i="92" s="1"/>
  <c r="E41" i="92"/>
  <c r="O41" i="92" s="1"/>
  <c r="E38" i="92"/>
  <c r="O38" i="92" s="1"/>
  <c r="U32" i="92"/>
  <c r="AU32" i="92"/>
  <c r="U28" i="92"/>
  <c r="E11" i="92"/>
  <c r="AU28" i="92"/>
  <c r="AU21" i="92"/>
  <c r="U21" i="92"/>
  <c r="U17" i="92"/>
  <c r="AU17" i="92"/>
  <c r="AU33" i="92"/>
  <c r="U33" i="92"/>
  <c r="AH29" i="92"/>
  <c r="U16" i="92"/>
  <c r="AU16" i="92"/>
  <c r="AH17" i="92"/>
  <c r="AB20" i="92"/>
  <c r="O23" i="92"/>
  <c r="AB23" i="92"/>
  <c r="AB17" i="92"/>
  <c r="AB21" i="92"/>
  <c r="AH33" i="92"/>
  <c r="AU29" i="92"/>
  <c r="U29" i="92"/>
  <c r="AB16" i="92"/>
  <c r="O17" i="92"/>
  <c r="AN17" i="92"/>
  <c r="O20" i="92"/>
  <c r="AH20" i="92"/>
  <c r="AN21" i="92"/>
  <c r="AN33" i="92"/>
  <c r="AB33" i="92"/>
  <c r="O33" i="92"/>
  <c r="AN32" i="92"/>
  <c r="AB32" i="92"/>
  <c r="O32" i="92"/>
  <c r="AN29" i="92"/>
  <c r="AB29" i="92"/>
  <c r="O29" i="92"/>
  <c r="AN28" i="92"/>
  <c r="AB28" i="92"/>
  <c r="O28" i="92"/>
  <c r="AN24" i="92"/>
  <c r="AB24" i="92"/>
  <c r="O24" i="92"/>
  <c r="AH21" i="92"/>
  <c r="H11" i="92"/>
  <c r="U11" i="92" l="1"/>
  <c r="AN11" i="92"/>
  <c r="AU11" i="92"/>
  <c r="AH11" i="92"/>
  <c r="AB11" i="92"/>
  <c r="G41" i="92"/>
  <c r="H41" i="92" s="1"/>
  <c r="I41" i="92" s="1"/>
  <c r="AU38" i="92"/>
  <c r="AH38" i="92"/>
  <c r="E37" i="92"/>
  <c r="AN38" i="92"/>
  <c r="U38" i="92"/>
  <c r="AB38" i="92"/>
  <c r="G38" i="92"/>
  <c r="H38" i="92" s="1"/>
  <c r="U39" i="92"/>
  <c r="H39" i="92"/>
  <c r="I39" i="92" s="1"/>
  <c r="AU39" i="92"/>
  <c r="AN39" i="92"/>
  <c r="AB39" i="92"/>
  <c r="AH39" i="92"/>
  <c r="G40" i="92"/>
  <c r="H40" i="92" s="1"/>
  <c r="I40" i="92" s="1"/>
  <c r="U41" i="92"/>
  <c r="AB41" i="92"/>
  <c r="AH41" i="92"/>
  <c r="AN41" i="92"/>
  <c r="AU41" i="92"/>
  <c r="AH40" i="92"/>
  <c r="AN40" i="92"/>
  <c r="AU40" i="92"/>
  <c r="AB40" i="92"/>
  <c r="U40" i="92"/>
  <c r="O11" i="92"/>
  <c r="I11" i="92"/>
  <c r="AV11" i="92" l="1"/>
  <c r="U37" i="92"/>
  <c r="H37" i="92"/>
  <c r="I37" i="92" s="1"/>
  <c r="I38" i="92"/>
  <c r="AB37" i="92"/>
  <c r="O37" i="92"/>
  <c r="AH37" i="92"/>
  <c r="AN37" i="92"/>
  <c r="AU37" i="92"/>
  <c r="AV37" i="92" l="1"/>
  <c r="L64" i="3"/>
  <c r="M64" i="3" s="1"/>
  <c r="N64" i="3"/>
  <c r="O64" i="3" s="1"/>
  <c r="P64" i="3" s="1"/>
  <c r="Q64" i="3" s="1"/>
  <c r="R64" i="3" s="1"/>
  <c r="S64" i="3" s="1"/>
  <c r="T64" i="3" s="1"/>
  <c r="U64" i="3" s="1"/>
  <c r="V64" i="3" s="1"/>
  <c r="W64" i="3" s="1"/>
  <c r="X64" i="3" s="1"/>
  <c r="Y64" i="3" s="1"/>
  <c r="Z64" i="3" s="1"/>
  <c r="AA64" i="3" s="1"/>
  <c r="AB64" i="3" s="1"/>
  <c r="AC64" i="3" s="1"/>
  <c r="AD64" i="3"/>
  <c r="AE64" i="3" s="1"/>
  <c r="AF64" i="3" s="1"/>
  <c r="AG64" i="3" s="1"/>
  <c r="AH64" i="3" s="1"/>
  <c r="AI64" i="3" s="1"/>
  <c r="AJ64" i="3" s="1"/>
  <c r="AJ65" i="3" s="1"/>
  <c r="CI63" i="3"/>
  <c r="D63" i="3" s="1"/>
  <c r="L61" i="3"/>
  <c r="M61" i="3" s="1"/>
  <c r="N61" i="3" s="1"/>
  <c r="O61" i="3" s="1"/>
  <c r="P61" i="3" s="1"/>
  <c r="Q61" i="3" s="1"/>
  <c r="R61" i="3" s="1"/>
  <c r="S61" i="3" s="1"/>
  <c r="T61" i="3" s="1"/>
  <c r="U61" i="3" s="1"/>
  <c r="V61" i="3" s="1"/>
  <c r="W61" i="3" s="1"/>
  <c r="X61" i="3" s="1"/>
  <c r="Y61" i="3" s="1"/>
  <c r="Z61" i="3" s="1"/>
  <c r="AA61" i="3" s="1"/>
  <c r="AB61" i="3" s="1"/>
  <c r="AC61" i="3" s="1"/>
  <c r="AD61" i="3" s="1"/>
  <c r="AE61" i="3" s="1"/>
  <c r="AF61" i="3" s="1"/>
  <c r="AG61" i="3" s="1"/>
  <c r="AH61" i="3" s="1"/>
  <c r="AI61" i="3" s="1"/>
  <c r="AJ61" i="3" s="1"/>
  <c r="AJ62" i="3" s="1"/>
  <c r="CI60" i="3"/>
  <c r="D60" i="3" s="1"/>
  <c r="K59" i="3"/>
  <c r="J59" i="3"/>
  <c r="I59" i="3"/>
  <c r="H59" i="3"/>
  <c r="G59" i="3"/>
  <c r="L58" i="3"/>
  <c r="CI57" i="3"/>
  <c r="D57" i="3" s="1"/>
  <c r="CE55" i="3"/>
  <c r="CA55" i="3"/>
  <c r="BW55" i="3"/>
  <c r="BS55" i="3"/>
  <c r="BO55" i="3"/>
  <c r="BK55" i="3"/>
  <c r="BG55" i="3"/>
  <c r="BC55" i="3"/>
  <c r="AY55" i="3"/>
  <c r="AU55" i="3"/>
  <c r="AQ55" i="3"/>
  <c r="AM55" i="3"/>
  <c r="G53" i="3"/>
  <c r="CI52" i="3"/>
  <c r="D52" i="3" s="1"/>
  <c r="G50" i="3"/>
  <c r="H50" i="3" s="1"/>
  <c r="I50" i="3" s="1"/>
  <c r="J50" i="3" s="1"/>
  <c r="K50" i="3" s="1"/>
  <c r="L50" i="3" s="1"/>
  <c r="M50" i="3" s="1"/>
  <c r="N50" i="3" s="1"/>
  <c r="O50" i="3" s="1"/>
  <c r="P50" i="3" s="1"/>
  <c r="Q50" i="3" s="1"/>
  <c r="R50" i="3" s="1"/>
  <c r="S50" i="3" s="1"/>
  <c r="T50" i="3" s="1"/>
  <c r="U50" i="3" s="1"/>
  <c r="V50" i="3" s="1"/>
  <c r="W50" i="3" s="1"/>
  <c r="X50" i="3" s="1"/>
  <c r="Y50" i="3" s="1"/>
  <c r="Z50" i="3" s="1"/>
  <c r="AA50" i="3" s="1"/>
  <c r="AB50" i="3" s="1"/>
  <c r="AC50" i="3" s="1"/>
  <c r="AD50" i="3" s="1"/>
  <c r="AE50" i="3" s="1"/>
  <c r="AF50" i="3" s="1"/>
  <c r="AG50" i="3" s="1"/>
  <c r="AH50" i="3" s="1"/>
  <c r="AI50" i="3" s="1"/>
  <c r="AJ50" i="3" s="1"/>
  <c r="AJ51" i="3" s="1"/>
  <c r="BG48" i="3"/>
  <c r="BC48" i="3"/>
  <c r="G46" i="3"/>
  <c r="CI45" i="3"/>
  <c r="D45" i="3" s="1"/>
  <c r="O21" i="14"/>
  <c r="CH19" i="14"/>
  <c r="F8" i="14"/>
  <c r="G8" i="14" s="1"/>
  <c r="H8" i="14" s="1"/>
  <c r="CH3" i="14"/>
  <c r="F5" i="14"/>
  <c r="G5" i="14" s="1"/>
  <c r="AI45" i="14"/>
  <c r="AH45" i="14"/>
  <c r="AG45" i="14"/>
  <c r="AF45" i="14"/>
  <c r="AE45" i="14"/>
  <c r="AD45" i="14"/>
  <c r="AC45" i="14"/>
  <c r="AB45" i="14"/>
  <c r="AA45" i="14"/>
  <c r="Z45" i="14"/>
  <c r="Y45" i="14"/>
  <c r="X45" i="14"/>
  <c r="W45" i="14"/>
  <c r="V45" i="14"/>
  <c r="U45" i="14"/>
  <c r="T45" i="14"/>
  <c r="S45" i="14"/>
  <c r="R45" i="14"/>
  <c r="Q45" i="14"/>
  <c r="P45" i="14"/>
  <c r="O45" i="14"/>
  <c r="N45" i="14"/>
  <c r="M45" i="14"/>
  <c r="CH45" i="14" s="1"/>
  <c r="L45" i="14"/>
  <c r="K45" i="14"/>
  <c r="J45" i="14"/>
  <c r="I45" i="14"/>
  <c r="H45" i="14"/>
  <c r="G45" i="14"/>
  <c r="F45" i="14"/>
  <c r="AI42" i="14"/>
  <c r="AH42" i="14"/>
  <c r="AG42" i="14"/>
  <c r="AF42" i="14"/>
  <c r="AE42" i="14"/>
  <c r="AD42" i="14"/>
  <c r="AC42" i="14"/>
  <c r="AB42" i="14"/>
  <c r="AA42" i="14"/>
  <c r="Z42" i="14"/>
  <c r="Y42" i="14"/>
  <c r="X42" i="14"/>
  <c r="W42" i="14"/>
  <c r="V42" i="14"/>
  <c r="U42" i="14"/>
  <c r="T42" i="14"/>
  <c r="S42" i="14"/>
  <c r="R42" i="14"/>
  <c r="Q42" i="14"/>
  <c r="P42" i="14"/>
  <c r="O42" i="14"/>
  <c r="N42" i="14"/>
  <c r="M42" i="14"/>
  <c r="L42" i="14"/>
  <c r="K42" i="14"/>
  <c r="J42" i="14"/>
  <c r="I42" i="14"/>
  <c r="H42" i="14"/>
  <c r="G42" i="14"/>
  <c r="F42" i="14"/>
  <c r="F43" i="14" s="1"/>
  <c r="BE37" i="14"/>
  <c r="BD37" i="14"/>
  <c r="BC37" i="14"/>
  <c r="BB37" i="14"/>
  <c r="BA37" i="14"/>
  <c r="AZ37" i="14"/>
  <c r="AY37" i="14"/>
  <c r="AX37" i="14"/>
  <c r="AW37" i="14"/>
  <c r="AV37" i="14"/>
  <c r="AU37" i="14"/>
  <c r="AT37" i="14"/>
  <c r="AS37" i="14"/>
  <c r="AR37" i="14"/>
  <c r="AQ37" i="14"/>
  <c r="AP37" i="14"/>
  <c r="AO37" i="14"/>
  <c r="AN37" i="14"/>
  <c r="AM37" i="14"/>
  <c r="AL37" i="14"/>
  <c r="AK37" i="14"/>
  <c r="AJ37" i="14"/>
  <c r="AI37" i="14"/>
  <c r="AH37" i="14"/>
  <c r="AG37" i="14"/>
  <c r="AF37" i="14"/>
  <c r="AE37" i="14"/>
  <c r="AD37" i="14"/>
  <c r="AC37" i="14"/>
  <c r="AB37" i="14"/>
  <c r="AA37" i="14"/>
  <c r="Z37" i="14"/>
  <c r="Y37" i="14"/>
  <c r="X37" i="14"/>
  <c r="W37" i="14"/>
  <c r="V37" i="14"/>
  <c r="U37" i="14"/>
  <c r="T37" i="14"/>
  <c r="S37" i="14"/>
  <c r="R37" i="14"/>
  <c r="Q37" i="14"/>
  <c r="P37" i="14"/>
  <c r="O37" i="14"/>
  <c r="N37" i="14"/>
  <c r="M37" i="14"/>
  <c r="L37" i="14"/>
  <c r="K37" i="14"/>
  <c r="J37" i="14"/>
  <c r="I37" i="14"/>
  <c r="H37" i="14"/>
  <c r="G37" i="14"/>
  <c r="F37" i="14"/>
  <c r="AD32" i="14"/>
  <c r="AE32" i="14" s="1"/>
  <c r="AF32" i="14" s="1"/>
  <c r="CH27" i="14"/>
  <c r="CH31" i="14"/>
  <c r="AD29" i="14"/>
  <c r="AE29" i="14" s="1"/>
  <c r="AF29" i="14" s="1"/>
  <c r="CH28" i="14"/>
  <c r="O24" i="14"/>
  <c r="P24" i="14" s="1"/>
  <c r="CH23" i="14"/>
  <c r="CH25" i="14" s="1"/>
  <c r="C25" i="14" s="1"/>
  <c r="CH20" i="14"/>
  <c r="CH22" i="14" s="1"/>
  <c r="C22" i="14"/>
  <c r="F16" i="14"/>
  <c r="G16" i="14"/>
  <c r="CH11" i="14"/>
  <c r="C11" i="14"/>
  <c r="CH15" i="14"/>
  <c r="F13" i="14"/>
  <c r="G13" i="14" s="1"/>
  <c r="CH12" i="14"/>
  <c r="CH14" i="14"/>
  <c r="C14" i="14" s="1"/>
  <c r="CH7" i="14"/>
  <c r="CH4" i="14"/>
  <c r="E12" i="6"/>
  <c r="E11" i="6"/>
  <c r="E10" i="6"/>
  <c r="E9" i="6"/>
  <c r="E8" i="6"/>
  <c r="E7" i="6"/>
  <c r="E6" i="6"/>
  <c r="E5" i="6"/>
  <c r="E4" i="6"/>
  <c r="C38" i="1"/>
  <c r="BG68" i="2"/>
  <c r="BK68" i="2"/>
  <c r="BO68" i="2"/>
  <c r="BS68" i="2"/>
  <c r="BW68" i="2"/>
  <c r="CA68" i="2"/>
  <c r="CE68" i="2"/>
  <c r="BC68" i="2"/>
  <c r="AM68" i="2"/>
  <c r="AQ68" i="2"/>
  <c r="AU68" i="2"/>
  <c r="AY68" i="2"/>
  <c r="BG61" i="2"/>
  <c r="BC61" i="2"/>
  <c r="Q18" i="1"/>
  <c r="O17" i="1"/>
  <c r="Q17" i="1"/>
  <c r="R17" i="1"/>
  <c r="S17" i="1"/>
  <c r="U17" i="1"/>
  <c r="V17" i="1"/>
  <c r="X17" i="1"/>
  <c r="Y17" i="1"/>
  <c r="M17" i="1"/>
  <c r="O16" i="1"/>
  <c r="Q16" i="1"/>
  <c r="R16" i="1"/>
  <c r="S16" i="1"/>
  <c r="U16" i="1"/>
  <c r="V16" i="1"/>
  <c r="X16" i="1"/>
  <c r="Y16" i="1"/>
  <c r="M16" i="1"/>
  <c r="O15" i="1"/>
  <c r="Q15" i="1"/>
  <c r="R15" i="1"/>
  <c r="S15" i="1"/>
  <c r="U15" i="1"/>
  <c r="V15" i="1"/>
  <c r="X15" i="1"/>
  <c r="Y15" i="1"/>
  <c r="M15" i="1"/>
  <c r="O14" i="1"/>
  <c r="Q14" i="1"/>
  <c r="R14" i="1"/>
  <c r="S14" i="1"/>
  <c r="U14" i="1"/>
  <c r="V14" i="1"/>
  <c r="X14" i="1"/>
  <c r="Y14" i="1"/>
  <c r="M14" i="1"/>
  <c r="O13" i="1"/>
  <c r="Q13" i="1"/>
  <c r="R13" i="1"/>
  <c r="S13" i="1"/>
  <c r="U13" i="1"/>
  <c r="V13" i="1"/>
  <c r="X13" i="1"/>
  <c r="Y13" i="1"/>
  <c r="M13" i="1"/>
  <c r="X12" i="1"/>
  <c r="Y12" i="1"/>
  <c r="Z12" i="1"/>
  <c r="U12" i="1"/>
  <c r="V12" i="1"/>
  <c r="W12" i="1"/>
  <c r="Q12" i="1"/>
  <c r="R12" i="1"/>
  <c r="S12" i="1"/>
  <c r="T12" i="1"/>
  <c r="M12" i="1"/>
  <c r="P12" i="1"/>
  <c r="O12" i="1"/>
  <c r="J13" i="1"/>
  <c r="J18" i="1"/>
  <c r="J17" i="1"/>
  <c r="J16" i="1"/>
  <c r="J15" i="1"/>
  <c r="J14" i="1"/>
  <c r="E37" i="3"/>
  <c r="D37" i="3"/>
  <c r="M18" i="1" s="1"/>
  <c r="F35" i="3"/>
  <c r="F34" i="3"/>
  <c r="F33" i="3"/>
  <c r="F32" i="3"/>
  <c r="F31" i="3"/>
  <c r="F30" i="3"/>
  <c r="P17" i="1" s="1"/>
  <c r="F29" i="3"/>
  <c r="F28" i="3"/>
  <c r="F27" i="3"/>
  <c r="F26" i="3"/>
  <c r="F25" i="3"/>
  <c r="F24" i="3"/>
  <c r="P16" i="1" s="1"/>
  <c r="F23" i="3"/>
  <c r="F22" i="3"/>
  <c r="F21" i="3"/>
  <c r="F20" i="3"/>
  <c r="F19" i="3"/>
  <c r="F18" i="3"/>
  <c r="P15" i="1" s="1"/>
  <c r="F17" i="3"/>
  <c r="F16" i="3"/>
  <c r="F15" i="3"/>
  <c r="F14" i="3"/>
  <c r="F13" i="3"/>
  <c r="F12" i="3"/>
  <c r="P14" i="1"/>
  <c r="F11" i="3"/>
  <c r="F10" i="3"/>
  <c r="F9" i="3"/>
  <c r="F8" i="3"/>
  <c r="F7" i="3"/>
  <c r="F6" i="3"/>
  <c r="P13" i="1" s="1"/>
  <c r="Q37" i="3"/>
  <c r="M37" i="3"/>
  <c r="R35" i="3"/>
  <c r="R34" i="3"/>
  <c r="R33" i="3"/>
  <c r="R32" i="3"/>
  <c r="R31" i="3"/>
  <c r="R30" i="3"/>
  <c r="Z17" i="1" s="1"/>
  <c r="R29" i="3"/>
  <c r="R28" i="3"/>
  <c r="R27" i="3"/>
  <c r="R26" i="3"/>
  <c r="R25" i="3"/>
  <c r="R24" i="3"/>
  <c r="Z16" i="1" s="1"/>
  <c r="R23" i="3"/>
  <c r="R22" i="3"/>
  <c r="R21" i="3"/>
  <c r="R20" i="3"/>
  <c r="R19" i="3"/>
  <c r="R18" i="3"/>
  <c r="Z15" i="1"/>
  <c r="R17" i="3"/>
  <c r="R16" i="3"/>
  <c r="R15" i="3"/>
  <c r="R14" i="3"/>
  <c r="R13" i="3"/>
  <c r="R12" i="3"/>
  <c r="Z14" i="1" s="1"/>
  <c r="R11" i="3"/>
  <c r="R10" i="3"/>
  <c r="R9" i="3"/>
  <c r="R8" i="3"/>
  <c r="R7" i="3"/>
  <c r="R6" i="3"/>
  <c r="Z13" i="1" s="1"/>
  <c r="N35" i="3"/>
  <c r="N34" i="3"/>
  <c r="N33" i="3"/>
  <c r="N32" i="3"/>
  <c r="N31" i="3"/>
  <c r="N30" i="3"/>
  <c r="W17" i="1" s="1"/>
  <c r="N29" i="3"/>
  <c r="N28" i="3"/>
  <c r="N27" i="3"/>
  <c r="N26" i="3"/>
  <c r="N25" i="3"/>
  <c r="N24" i="3"/>
  <c r="W16" i="1"/>
  <c r="N23" i="3"/>
  <c r="N22" i="3"/>
  <c r="N21" i="3"/>
  <c r="N20" i="3"/>
  <c r="N19" i="3"/>
  <c r="N18" i="3"/>
  <c r="W15" i="1" s="1"/>
  <c r="N17" i="3"/>
  <c r="N16" i="3"/>
  <c r="N15" i="3"/>
  <c r="N14" i="3"/>
  <c r="N13" i="3"/>
  <c r="N12" i="3"/>
  <c r="W14" i="1" s="1"/>
  <c r="N11" i="3"/>
  <c r="N10" i="3"/>
  <c r="N9" i="3"/>
  <c r="N8" i="3"/>
  <c r="N7" i="3"/>
  <c r="N6" i="3"/>
  <c r="W13" i="1" s="1"/>
  <c r="L37" i="3"/>
  <c r="J7" i="3"/>
  <c r="J8" i="3"/>
  <c r="J9" i="3"/>
  <c r="J10" i="3"/>
  <c r="J11" i="3"/>
  <c r="J12" i="3"/>
  <c r="T14" i="1" s="1"/>
  <c r="J13" i="3"/>
  <c r="J14" i="3"/>
  <c r="J15" i="3"/>
  <c r="J16" i="3"/>
  <c r="J17" i="3"/>
  <c r="J18" i="3"/>
  <c r="T15" i="1" s="1"/>
  <c r="J19" i="3"/>
  <c r="J20" i="3"/>
  <c r="J21" i="3"/>
  <c r="J22" i="3"/>
  <c r="J23" i="3"/>
  <c r="J24" i="3"/>
  <c r="T16" i="1"/>
  <c r="J25" i="3"/>
  <c r="J26" i="3"/>
  <c r="J27" i="3"/>
  <c r="J28" i="3"/>
  <c r="J29" i="3"/>
  <c r="J30" i="3"/>
  <c r="T17" i="1" s="1"/>
  <c r="J31" i="3"/>
  <c r="J32" i="3"/>
  <c r="J33" i="3"/>
  <c r="J34" i="3"/>
  <c r="J35" i="3"/>
  <c r="J6" i="3"/>
  <c r="T13" i="1" s="1"/>
  <c r="I37" i="3"/>
  <c r="J37" i="3"/>
  <c r="T18" i="1" s="1"/>
  <c r="CI73" i="2"/>
  <c r="D73" i="2" s="1"/>
  <c r="P37" i="3"/>
  <c r="H37" i="3"/>
  <c r="R18" i="1" s="1"/>
  <c r="BE43" i="2"/>
  <c r="BF43" i="2"/>
  <c r="L77" i="2"/>
  <c r="M77" i="2" s="1"/>
  <c r="N77" i="2" s="1"/>
  <c r="O77" i="2" s="1"/>
  <c r="P77" i="2" s="1"/>
  <c r="Q77" i="2" s="1"/>
  <c r="R77" i="2" s="1"/>
  <c r="S77" i="2" s="1"/>
  <c r="T77" i="2" s="1"/>
  <c r="U77" i="2" s="1"/>
  <c r="V77" i="2" s="1"/>
  <c r="W77" i="2" s="1"/>
  <c r="X77" i="2" s="1"/>
  <c r="Y77" i="2" s="1"/>
  <c r="Z77" i="2" s="1"/>
  <c r="AA77" i="2" s="1"/>
  <c r="AB77" i="2" s="1"/>
  <c r="AC77" i="2" s="1"/>
  <c r="AD77" i="2" s="1"/>
  <c r="AE77" i="2" s="1"/>
  <c r="AF77" i="2" s="1"/>
  <c r="AG77" i="2" s="1"/>
  <c r="AH77" i="2" s="1"/>
  <c r="AI77" i="2" s="1"/>
  <c r="AJ77" i="2" s="1"/>
  <c r="AJ78" i="2" s="1"/>
  <c r="CI58" i="2"/>
  <c r="D58" i="2" s="1"/>
  <c r="H72" i="2"/>
  <c r="CI76" i="2"/>
  <c r="D76" i="2"/>
  <c r="L74" i="2"/>
  <c r="M74" i="2"/>
  <c r="N74" i="2" s="1"/>
  <c r="O74" i="2" s="1"/>
  <c r="P74" i="2" s="1"/>
  <c r="Q74" i="2" s="1"/>
  <c r="R74" i="2" s="1"/>
  <c r="S74" i="2" s="1"/>
  <c r="T74" i="2" s="1"/>
  <c r="U74" i="2" s="1"/>
  <c r="V74" i="2" s="1"/>
  <c r="W74" i="2" s="1"/>
  <c r="X74" i="2" s="1"/>
  <c r="Y74" i="2" s="1"/>
  <c r="Z74" i="2" s="1"/>
  <c r="AA74" i="2" s="1"/>
  <c r="AB74" i="2" s="1"/>
  <c r="AC74" i="2" s="1"/>
  <c r="AD74" i="2" s="1"/>
  <c r="AE74" i="2" s="1"/>
  <c r="AF74" i="2" s="1"/>
  <c r="AG74" i="2" s="1"/>
  <c r="AH74" i="2" s="1"/>
  <c r="AI74" i="2" s="1"/>
  <c r="AJ74" i="2" s="1"/>
  <c r="AJ75" i="2" s="1"/>
  <c r="L71" i="2"/>
  <c r="CI70" i="2"/>
  <c r="D70" i="2" s="1"/>
  <c r="G59" i="2"/>
  <c r="H59" i="2"/>
  <c r="H60" i="2" s="1"/>
  <c r="CI65" i="2"/>
  <c r="D65" i="2" s="1"/>
  <c r="G66" i="2"/>
  <c r="G68" i="2" s="1"/>
  <c r="G63" i="2"/>
  <c r="H63" i="2" s="1"/>
  <c r="I63" i="2"/>
  <c r="J63" i="2" s="1"/>
  <c r="K63" i="2" s="1"/>
  <c r="L63" i="2" s="1"/>
  <c r="M63" i="2" s="1"/>
  <c r="N63" i="2" s="1"/>
  <c r="O63" i="2" s="1"/>
  <c r="P63" i="2" s="1"/>
  <c r="Q63" i="2" s="1"/>
  <c r="R63" i="2" s="1"/>
  <c r="S63" i="2" s="1"/>
  <c r="T63" i="2" s="1"/>
  <c r="U63" i="2" s="1"/>
  <c r="V63" i="2" s="1"/>
  <c r="W63" i="2" s="1"/>
  <c r="X63" i="2" s="1"/>
  <c r="Y63" i="2" s="1"/>
  <c r="Z63" i="2" s="1"/>
  <c r="AA63" i="2" s="1"/>
  <c r="AB63" i="2" s="1"/>
  <c r="AC63" i="2" s="1"/>
  <c r="AD63" i="2" s="1"/>
  <c r="AE63" i="2" s="1"/>
  <c r="AF63" i="2" s="1"/>
  <c r="AG63" i="2" s="1"/>
  <c r="AH63" i="2" s="1"/>
  <c r="AI63" i="2" s="1"/>
  <c r="AJ63" i="2" s="1"/>
  <c r="AJ64" i="2" s="1"/>
  <c r="B18" i="1"/>
  <c r="B17" i="1"/>
  <c r="B16" i="1"/>
  <c r="B15" i="1"/>
  <c r="B14" i="1"/>
  <c r="X4" i="1"/>
  <c r="X5" i="1"/>
  <c r="X6" i="1"/>
  <c r="X3" i="1"/>
  <c r="R3" i="1"/>
  <c r="R6" i="1"/>
  <c r="R4" i="1"/>
  <c r="R5" i="1"/>
  <c r="K43" i="2"/>
  <c r="J51" i="2"/>
  <c r="K51" i="2"/>
  <c r="L51" i="2"/>
  <c r="G51" i="2"/>
  <c r="G52" i="2" s="1"/>
  <c r="H52" i="2" s="1"/>
  <c r="H51" i="2"/>
  <c r="I51" i="2"/>
  <c r="M51" i="2"/>
  <c r="N51" i="2"/>
  <c r="O51" i="2"/>
  <c r="P51" i="2"/>
  <c r="Q51" i="2"/>
  <c r="R51" i="2"/>
  <c r="S51" i="2"/>
  <c r="T51" i="2"/>
  <c r="U51" i="2"/>
  <c r="V51" i="2"/>
  <c r="W51" i="2"/>
  <c r="X51" i="2"/>
  <c r="Y51" i="2"/>
  <c r="Z51" i="2"/>
  <c r="AA51" i="2"/>
  <c r="AB51" i="2"/>
  <c r="AC51" i="2"/>
  <c r="AD51" i="2"/>
  <c r="AE51" i="2"/>
  <c r="AF51" i="2"/>
  <c r="AG51" i="2"/>
  <c r="AH51" i="2"/>
  <c r="AI51" i="2"/>
  <c r="AJ51" i="2"/>
  <c r="G48" i="2"/>
  <c r="G49" i="2" s="1"/>
  <c r="H48" i="2"/>
  <c r="I48" i="2"/>
  <c r="J48" i="2"/>
  <c r="K48" i="2"/>
  <c r="L48" i="2"/>
  <c r="CI48" i="2" s="1"/>
  <c r="M48" i="2"/>
  <c r="N48" i="2"/>
  <c r="O48" i="2"/>
  <c r="P48" i="2"/>
  <c r="Q48" i="2"/>
  <c r="R48" i="2"/>
  <c r="S48" i="2"/>
  <c r="T48" i="2"/>
  <c r="U48" i="2"/>
  <c r="V48" i="2"/>
  <c r="W48" i="2"/>
  <c r="X48" i="2"/>
  <c r="Y48" i="2"/>
  <c r="Z48" i="2"/>
  <c r="AA48" i="2"/>
  <c r="AB48" i="2"/>
  <c r="AC48" i="2"/>
  <c r="AD48" i="2"/>
  <c r="AE48" i="2"/>
  <c r="AF48" i="2"/>
  <c r="AG48" i="2"/>
  <c r="AH48" i="2"/>
  <c r="AI48" i="2"/>
  <c r="AJ48" i="2"/>
  <c r="H43" i="2"/>
  <c r="I43" i="2"/>
  <c r="J43" i="2"/>
  <c r="L43" i="2"/>
  <c r="M43" i="2"/>
  <c r="N43" i="2"/>
  <c r="O43" i="2"/>
  <c r="P43" i="2"/>
  <c r="Q43" i="2"/>
  <c r="R43" i="2"/>
  <c r="S43" i="2"/>
  <c r="T43" i="2"/>
  <c r="U43" i="2"/>
  <c r="V43" i="2"/>
  <c r="W43" i="2"/>
  <c r="X43" i="2"/>
  <c r="Y43" i="2"/>
  <c r="Z43" i="2"/>
  <c r="AA43" i="2"/>
  <c r="AB43" i="2"/>
  <c r="AC43" i="2"/>
  <c r="AD43" i="2"/>
  <c r="AE43" i="2"/>
  <c r="AF43" i="2"/>
  <c r="AG43" i="2"/>
  <c r="AH43" i="2"/>
  <c r="AI43" i="2"/>
  <c r="AJ43" i="2"/>
  <c r="AK43" i="2"/>
  <c r="AL43" i="2"/>
  <c r="AM43" i="2"/>
  <c r="AN43" i="2"/>
  <c r="AO43" i="2"/>
  <c r="AP43" i="2"/>
  <c r="AQ43" i="2"/>
  <c r="AR43" i="2"/>
  <c r="AS43" i="2"/>
  <c r="AT43" i="2"/>
  <c r="AU43" i="2"/>
  <c r="AV43" i="2"/>
  <c r="AW43" i="2"/>
  <c r="AX43" i="2"/>
  <c r="AY43" i="2"/>
  <c r="AZ43" i="2"/>
  <c r="BA43" i="2"/>
  <c r="BB43" i="2"/>
  <c r="BC43" i="2"/>
  <c r="BD43" i="2"/>
  <c r="G43" i="2"/>
  <c r="G44" i="2" s="1"/>
  <c r="AE39" i="2"/>
  <c r="AF39" i="2" s="1"/>
  <c r="AF40" i="2" s="1"/>
  <c r="AE36" i="2"/>
  <c r="CI38" i="2"/>
  <c r="CI34" i="2"/>
  <c r="D34" i="2" s="1"/>
  <c r="CI35" i="2"/>
  <c r="P31" i="2"/>
  <c r="P28" i="2"/>
  <c r="CI30" i="2"/>
  <c r="CI32" i="2" s="1"/>
  <c r="D32" i="2" s="1"/>
  <c r="G16" i="1"/>
  <c r="CI26" i="2"/>
  <c r="D26" i="2"/>
  <c r="CI27" i="2"/>
  <c r="CI29" i="2" s="1"/>
  <c r="CI22" i="2"/>
  <c r="CI24" i="2" s="1"/>
  <c r="D24" i="2" s="1"/>
  <c r="G15" i="1" s="1"/>
  <c r="CI18" i="2"/>
  <c r="D18" i="2" s="1"/>
  <c r="CI19" i="2"/>
  <c r="CI21" i="2" s="1"/>
  <c r="D21" i="2" s="1"/>
  <c r="D15" i="1" s="1"/>
  <c r="G20" i="2"/>
  <c r="H20" i="2" s="1"/>
  <c r="CI14" i="2"/>
  <c r="G23" i="2"/>
  <c r="CI10" i="2"/>
  <c r="D10" i="2" s="1"/>
  <c r="G13" i="2" s="1"/>
  <c r="G15" i="2"/>
  <c r="H15" i="2" s="1"/>
  <c r="G12" i="2"/>
  <c r="CI11" i="2"/>
  <c r="F4" i="2"/>
  <c r="Y4" i="1" s="1"/>
  <c r="F5" i="2"/>
  <c r="Y5" i="1" s="1"/>
  <c r="F6" i="2"/>
  <c r="Y6" i="1" s="1"/>
  <c r="F3" i="2"/>
  <c r="Y3" i="1" s="1"/>
  <c r="V18" i="1"/>
  <c r="H16" i="14"/>
  <c r="I16" i="14" s="1"/>
  <c r="H12" i="2"/>
  <c r="P21" i="14"/>
  <c r="D29" i="2"/>
  <c r="D16" i="1" s="1"/>
  <c r="AF36" i="2"/>
  <c r="H66" i="2"/>
  <c r="I66" i="2" s="1"/>
  <c r="J66" i="2" s="1"/>
  <c r="K66" i="2" s="1"/>
  <c r="K68" i="2" s="1"/>
  <c r="Q21" i="14"/>
  <c r="I59" i="2"/>
  <c r="J59" i="2" s="1"/>
  <c r="K72" i="2"/>
  <c r="S18" i="1"/>
  <c r="CH17" i="14"/>
  <c r="C17" i="14"/>
  <c r="G61" i="2"/>
  <c r="I60" i="2"/>
  <c r="Q24" i="14"/>
  <c r="R24" i="14" s="1"/>
  <c r="O18" i="1"/>
  <c r="F37" i="3"/>
  <c r="P18" i="1" s="1"/>
  <c r="I12" i="2"/>
  <c r="H13" i="2"/>
  <c r="G21" i="2"/>
  <c r="P29" i="2"/>
  <c r="Q28" i="2"/>
  <c r="Q29" i="2" s="1"/>
  <c r="J16" i="14"/>
  <c r="K16" i="14" s="1"/>
  <c r="L16" i="14" s="1"/>
  <c r="M16" i="14" s="1"/>
  <c r="C3" i="14"/>
  <c r="CH9" i="14"/>
  <c r="C9" i="14" s="1"/>
  <c r="CH6" i="14"/>
  <c r="C6" i="14" s="1"/>
  <c r="G16" i="2"/>
  <c r="G24" i="2"/>
  <c r="H23" i="2"/>
  <c r="I23" i="2" s="1"/>
  <c r="F46" i="14"/>
  <c r="G48" i="3"/>
  <c r="G47" i="3"/>
  <c r="H46" i="3"/>
  <c r="H49" i="2"/>
  <c r="I49" i="2" s="1"/>
  <c r="X18" i="1"/>
  <c r="CH33" i="14"/>
  <c r="C33" i="14" s="1"/>
  <c r="C19" i="14"/>
  <c r="P25" i="14" s="1"/>
  <c r="M58" i="3"/>
  <c r="N58" i="3" s="1"/>
  <c r="L59" i="3"/>
  <c r="C27" i="14"/>
  <c r="AF30" i="14" s="1"/>
  <c r="CH30" i="14"/>
  <c r="C30" i="14"/>
  <c r="AE37" i="2"/>
  <c r="AE40" i="2"/>
  <c r="M71" i="2"/>
  <c r="N71" i="2" s="1"/>
  <c r="M59" i="3"/>
  <c r="I13" i="2"/>
  <c r="J12" i="2"/>
  <c r="K12" i="2" s="1"/>
  <c r="L12" i="2" s="1"/>
  <c r="L13" i="2" s="1"/>
  <c r="M72" i="2"/>
  <c r="O25" i="14"/>
  <c r="P22" i="14"/>
  <c r="O22" i="14"/>
  <c r="AG29" i="14"/>
  <c r="AH29" i="14" s="1"/>
  <c r="Q25" i="14"/>
  <c r="I46" i="3"/>
  <c r="H47" i="3"/>
  <c r="H24" i="2"/>
  <c r="F9" i="14"/>
  <c r="G9" i="14"/>
  <c r="R28" i="2"/>
  <c r="R29" i="2" s="1"/>
  <c r="J13" i="2"/>
  <c r="S28" i="2"/>
  <c r="S29" i="2" s="1"/>
  <c r="O71" i="2"/>
  <c r="O72" i="2" s="1"/>
  <c r="N72" i="2"/>
  <c r="J49" i="2"/>
  <c r="K49" i="2"/>
  <c r="L49" i="2" s="1"/>
  <c r="M49" i="2" s="1"/>
  <c r="N49" i="2" s="1"/>
  <c r="O49" i="2" s="1"/>
  <c r="P49" i="2" s="1"/>
  <c r="Q49" i="2" s="1"/>
  <c r="R49" i="2" s="1"/>
  <c r="P71" i="2"/>
  <c r="P72" i="2" s="1"/>
  <c r="Q71" i="2"/>
  <c r="R71" i="2" s="1"/>
  <c r="S71" i="2" s="1"/>
  <c r="T71" i="2" s="1"/>
  <c r="T72" i="2" l="1"/>
  <c r="U71" i="2"/>
  <c r="O58" i="3"/>
  <c r="N59" i="3"/>
  <c r="H5" i="14"/>
  <c r="G6" i="14"/>
  <c r="G14" i="14"/>
  <c r="H13" i="14"/>
  <c r="I13" i="14" s="1"/>
  <c r="J23" i="2"/>
  <c r="I24" i="2"/>
  <c r="S24" i="14"/>
  <c r="R25" i="14"/>
  <c r="K59" i="2"/>
  <c r="J60" i="2"/>
  <c r="Q72" i="2"/>
  <c r="F6" i="14"/>
  <c r="AD33" i="14"/>
  <c r="L72" i="2"/>
  <c r="N37" i="3"/>
  <c r="W18" i="1" s="1"/>
  <c r="T28" i="2"/>
  <c r="AD30" i="14"/>
  <c r="AE33" i="14"/>
  <c r="K13" i="2"/>
  <c r="AE30" i="14"/>
  <c r="AG30" i="14"/>
  <c r="L66" i="2"/>
  <c r="M66" i="2" s="1"/>
  <c r="N66" i="2" s="1"/>
  <c r="O66" i="2" s="1"/>
  <c r="CI40" i="2"/>
  <c r="D40" i="2" s="1"/>
  <c r="G17" i="1" s="1"/>
  <c r="S72" i="2"/>
  <c r="R72" i="2"/>
  <c r="AG39" i="2"/>
  <c r="CI16" i="2"/>
  <c r="D16" i="2" s="1"/>
  <c r="G14" i="1" s="1"/>
  <c r="H53" i="3"/>
  <c r="I53" i="3" s="1"/>
  <c r="J53" i="3" s="1"/>
  <c r="K53" i="3" s="1"/>
  <c r="G55" i="3"/>
  <c r="J72" i="2"/>
  <c r="G72" i="2"/>
  <c r="CI13" i="2"/>
  <c r="D13" i="2" s="1"/>
  <c r="D14" i="1" s="1"/>
  <c r="R21" i="14"/>
  <c r="Q22" i="14"/>
  <c r="S49" i="2"/>
  <c r="AH30" i="14"/>
  <c r="AI29" i="14"/>
  <c r="AI30" i="14" s="1"/>
  <c r="M12" i="2"/>
  <c r="I47" i="3"/>
  <c r="J46" i="3"/>
  <c r="T24" i="14"/>
  <c r="S25" i="14"/>
  <c r="N16" i="14"/>
  <c r="M17" i="14"/>
  <c r="G46" i="14"/>
  <c r="AG32" i="14"/>
  <c r="AF33" i="14"/>
  <c r="Q31" i="2"/>
  <c r="P32" i="2"/>
  <c r="H14" i="14"/>
  <c r="G17" i="14"/>
  <c r="F14" i="14"/>
  <c r="F17" i="14"/>
  <c r="H17" i="14"/>
  <c r="I17" i="14"/>
  <c r="K17" i="14"/>
  <c r="L17" i="14"/>
  <c r="J13" i="14"/>
  <c r="I14" i="14"/>
  <c r="AF37" i="2"/>
  <c r="AG36" i="2"/>
  <c r="I15" i="2"/>
  <c r="H16" i="2"/>
  <c r="L50" i="2"/>
  <c r="J50" i="2"/>
  <c r="H44" i="2"/>
  <c r="G45" i="2"/>
  <c r="CI43" i="2"/>
  <c r="D43" i="2" s="1"/>
  <c r="P50" i="2" s="1"/>
  <c r="Y18" i="1"/>
  <c r="R37" i="3"/>
  <c r="Z18" i="1" s="1"/>
  <c r="F38" i="14"/>
  <c r="G38" i="14" s="1"/>
  <c r="CH37" i="14"/>
  <c r="C37" i="14" s="1"/>
  <c r="F44" i="14" s="1"/>
  <c r="H9" i="14"/>
  <c r="I8" i="14"/>
  <c r="L53" i="3"/>
  <c r="M53" i="3" s="1"/>
  <c r="N53" i="3" s="1"/>
  <c r="O53" i="3" s="1"/>
  <c r="K55" i="3"/>
  <c r="J17" i="14"/>
  <c r="I52" i="2"/>
  <c r="CI51" i="2"/>
  <c r="AG40" i="2"/>
  <c r="AH39" i="2"/>
  <c r="I20" i="2"/>
  <c r="H21" i="2"/>
  <c r="CI37" i="2"/>
  <c r="D37" i="2" s="1"/>
  <c r="D17" i="1" s="1"/>
  <c r="CH42" i="14"/>
  <c r="G43" i="14"/>
  <c r="I72" i="2"/>
  <c r="U18" i="1"/>
  <c r="G60" i="2"/>
  <c r="J24" i="2" l="1"/>
  <c r="K23" i="2"/>
  <c r="O59" i="3"/>
  <c r="P58" i="3"/>
  <c r="U28" i="2"/>
  <c r="T29" i="2"/>
  <c r="U72" i="2"/>
  <c r="V71" i="2"/>
  <c r="O68" i="2"/>
  <c r="P66" i="2"/>
  <c r="Q66" i="2" s="1"/>
  <c r="R66" i="2" s="1"/>
  <c r="S66" i="2" s="1"/>
  <c r="K61" i="2"/>
  <c r="L59" i="2"/>
  <c r="K60" i="2"/>
  <c r="I5" i="14"/>
  <c r="H6" i="14"/>
  <c r="J52" i="2"/>
  <c r="I53" i="2"/>
  <c r="G44" i="14"/>
  <c r="H43" i="14"/>
  <c r="J20" i="2"/>
  <c r="I21" i="2"/>
  <c r="G47" i="14"/>
  <c r="H46" i="14"/>
  <c r="CH44" i="14"/>
  <c r="C44" i="14" s="1"/>
  <c r="G39" i="14"/>
  <c r="H38" i="14"/>
  <c r="P53" i="3"/>
  <c r="Q53" i="3" s="1"/>
  <c r="R53" i="3" s="1"/>
  <c r="S53" i="3" s="1"/>
  <c r="O55" i="3"/>
  <c r="F39" i="14"/>
  <c r="G50" i="2"/>
  <c r="H53" i="2"/>
  <c r="M50" i="2"/>
  <c r="K50" i="2"/>
  <c r="N50" i="2"/>
  <c r="H50" i="2"/>
  <c r="G53" i="2"/>
  <c r="I50" i="2"/>
  <c r="O50" i="2"/>
  <c r="Q32" i="2"/>
  <c r="R31" i="2"/>
  <c r="AG33" i="14"/>
  <c r="AH32" i="14"/>
  <c r="F47" i="14"/>
  <c r="N17" i="14"/>
  <c r="O16" i="14"/>
  <c r="T49" i="2"/>
  <c r="S50" i="2"/>
  <c r="AH40" i="2"/>
  <c r="AI39" i="2"/>
  <c r="H45" i="2"/>
  <c r="I44" i="2"/>
  <c r="J47" i="3"/>
  <c r="K46" i="3"/>
  <c r="CI53" i="2"/>
  <c r="D53" i="2" s="1"/>
  <c r="G18" i="1" s="1"/>
  <c r="I9" i="14"/>
  <c r="J8" i="14"/>
  <c r="AH36" i="2"/>
  <c r="AG37" i="2"/>
  <c r="CI50" i="2"/>
  <c r="D50" i="2" s="1"/>
  <c r="D18" i="1" s="1"/>
  <c r="N12" i="2"/>
  <c r="M13" i="2"/>
  <c r="Q50" i="2"/>
  <c r="R50" i="2"/>
  <c r="J15" i="2"/>
  <c r="I16" i="2"/>
  <c r="J14" i="14"/>
  <c r="K13" i="14"/>
  <c r="T25" i="14"/>
  <c r="U24" i="14"/>
  <c r="CH47" i="14"/>
  <c r="C47" i="14" s="1"/>
  <c r="S21" i="14"/>
  <c r="R22" i="14"/>
  <c r="M59" i="2" l="1"/>
  <c r="L60" i="2"/>
  <c r="W71" i="2"/>
  <c r="V72" i="2"/>
  <c r="J5" i="14"/>
  <c r="I6" i="14"/>
  <c r="V28" i="2"/>
  <c r="U29" i="2"/>
  <c r="T66" i="2"/>
  <c r="U66" i="2" s="1"/>
  <c r="V66" i="2" s="1"/>
  <c r="W66" i="2" s="1"/>
  <c r="S68" i="2"/>
  <c r="Q58" i="3"/>
  <c r="P59" i="3"/>
  <c r="K24" i="2"/>
  <c r="L23" i="2"/>
  <c r="J16" i="2"/>
  <c r="K15" i="2"/>
  <c r="K8" i="14"/>
  <c r="J9" i="14"/>
  <c r="R32" i="2"/>
  <c r="S31" i="2"/>
  <c r="K47" i="3"/>
  <c r="L46" i="3"/>
  <c r="K48" i="3"/>
  <c r="I45" i="2"/>
  <c r="J44" i="2"/>
  <c r="T21" i="14"/>
  <c r="S22" i="14"/>
  <c r="K14" i="14"/>
  <c r="L13" i="14"/>
  <c r="AH37" i="2"/>
  <c r="AI36" i="2"/>
  <c r="AI40" i="2"/>
  <c r="AJ39" i="2"/>
  <c r="AJ40" i="2" s="1"/>
  <c r="J53" i="2"/>
  <c r="K52" i="2"/>
  <c r="V24" i="14"/>
  <c r="U25" i="14"/>
  <c r="N13" i="2"/>
  <c r="O12" i="2"/>
  <c r="AH33" i="14"/>
  <c r="AI32" i="14"/>
  <c r="AI33" i="14" s="1"/>
  <c r="I43" i="14"/>
  <c r="H44" i="14"/>
  <c r="T50" i="2"/>
  <c r="U49" i="2"/>
  <c r="P16" i="14"/>
  <c r="O17" i="14"/>
  <c r="T53" i="3"/>
  <c r="U53" i="3" s="1"/>
  <c r="V53" i="3" s="1"/>
  <c r="W53" i="3" s="1"/>
  <c r="S55" i="3"/>
  <c r="H39" i="14"/>
  <c r="I38" i="14"/>
  <c r="I46" i="14"/>
  <c r="H47" i="14"/>
  <c r="K20" i="2"/>
  <c r="J21" i="2"/>
  <c r="R58" i="3" l="1"/>
  <c r="Q59" i="3"/>
  <c r="W72" i="2"/>
  <c r="X71" i="2"/>
  <c r="X66" i="2"/>
  <c r="Y66" i="2" s="1"/>
  <c r="Z66" i="2" s="1"/>
  <c r="AA66" i="2" s="1"/>
  <c r="W68" i="2"/>
  <c r="V29" i="2"/>
  <c r="W28" i="2"/>
  <c r="K5" i="14"/>
  <c r="J6" i="14"/>
  <c r="N59" i="2"/>
  <c r="M60" i="2"/>
  <c r="M23" i="2"/>
  <c r="L24" i="2"/>
  <c r="J38" i="14"/>
  <c r="I39" i="14"/>
  <c r="I47" i="14"/>
  <c r="J46" i="14"/>
  <c r="O13" i="2"/>
  <c r="P12" i="2"/>
  <c r="W24" i="14"/>
  <c r="V25" i="14"/>
  <c r="AJ36" i="2"/>
  <c r="AJ37" i="2" s="1"/>
  <c r="AI37" i="2"/>
  <c r="L47" i="3"/>
  <c r="M46" i="3"/>
  <c r="J43" i="14"/>
  <c r="I44" i="14"/>
  <c r="L52" i="2"/>
  <c r="K53" i="2"/>
  <c r="J45" i="2"/>
  <c r="K44" i="2"/>
  <c r="L20" i="2"/>
  <c r="K21" i="2"/>
  <c r="X53" i="3"/>
  <c r="Y53" i="3" s="1"/>
  <c r="Z53" i="3" s="1"/>
  <c r="AA53" i="3" s="1"/>
  <c r="W55" i="3"/>
  <c r="Q16" i="14"/>
  <c r="P17" i="14"/>
  <c r="U50" i="2"/>
  <c r="V49" i="2"/>
  <c r="L14" i="14"/>
  <c r="M13" i="14"/>
  <c r="T22" i="14"/>
  <c r="U21" i="14"/>
  <c r="T31" i="2"/>
  <c r="S32" i="2"/>
  <c r="L8" i="14"/>
  <c r="K9" i="14"/>
  <c r="L15" i="2"/>
  <c r="K16" i="2"/>
  <c r="N23" i="2" l="1"/>
  <c r="M24" i="2"/>
  <c r="O59" i="2"/>
  <c r="N60" i="2"/>
  <c r="K6" i="14"/>
  <c r="L5" i="14"/>
  <c r="Y71" i="2"/>
  <c r="X72" i="2"/>
  <c r="AA68" i="2"/>
  <c r="AB66" i="2"/>
  <c r="AC66" i="2" s="1"/>
  <c r="AD66" i="2" s="1"/>
  <c r="AE66" i="2" s="1"/>
  <c r="W29" i="2"/>
  <c r="X28" i="2"/>
  <c r="S58" i="3"/>
  <c r="R59" i="3"/>
  <c r="L16" i="2"/>
  <c r="M15" i="2"/>
  <c r="V21" i="14"/>
  <c r="U22" i="14"/>
  <c r="N13" i="14"/>
  <c r="M14" i="14"/>
  <c r="Q17" i="14"/>
  <c r="R16" i="14"/>
  <c r="M20" i="2"/>
  <c r="L21" i="2"/>
  <c r="U31" i="2"/>
  <c r="T32" i="2"/>
  <c r="V50" i="2"/>
  <c r="W49" i="2"/>
  <c r="L53" i="2"/>
  <c r="M52" i="2"/>
  <c r="K43" i="14"/>
  <c r="J44" i="14"/>
  <c r="X24" i="14"/>
  <c r="W25" i="14"/>
  <c r="J47" i="14"/>
  <c r="K46" i="14"/>
  <c r="L9" i="14"/>
  <c r="M8" i="14"/>
  <c r="AA55" i="3"/>
  <c r="AB53" i="3"/>
  <c r="AC53" i="3" s="1"/>
  <c r="AD53" i="3" s="1"/>
  <c r="AE53" i="3" s="1"/>
  <c r="K45" i="2"/>
  <c r="L44" i="2"/>
  <c r="N46" i="3"/>
  <c r="M47" i="3"/>
  <c r="Q12" i="2"/>
  <c r="P13" i="2"/>
  <c r="J39" i="14"/>
  <c r="K38" i="14"/>
  <c r="AF66" i="2" l="1"/>
  <c r="AG66" i="2" s="1"/>
  <c r="AH66" i="2" s="1"/>
  <c r="AI66" i="2" s="1"/>
  <c r="AE68" i="2"/>
  <c r="Z71" i="2"/>
  <c r="Y72" i="2"/>
  <c r="S59" i="3"/>
  <c r="T58" i="3"/>
  <c r="X29" i="2"/>
  <c r="Y28" i="2"/>
  <c r="M5" i="14"/>
  <c r="L6" i="14"/>
  <c r="O61" i="2"/>
  <c r="O60" i="2"/>
  <c r="P59" i="2"/>
  <c r="N24" i="2"/>
  <c r="O23" i="2"/>
  <c r="X49" i="2"/>
  <c r="W50" i="2"/>
  <c r="M16" i="2"/>
  <c r="N15" i="2"/>
  <c r="L46" i="14"/>
  <c r="K47" i="14"/>
  <c r="N52" i="2"/>
  <c r="M53" i="2"/>
  <c r="M21" i="2"/>
  <c r="N20" i="2"/>
  <c r="N14" i="14"/>
  <c r="O13" i="14"/>
  <c r="N47" i="3"/>
  <c r="O46" i="3"/>
  <c r="L45" i="2"/>
  <c r="M44" i="2"/>
  <c r="Y24" i="14"/>
  <c r="X25" i="14"/>
  <c r="S16" i="14"/>
  <c r="R17" i="14"/>
  <c r="AF53" i="3"/>
  <c r="AG53" i="3" s="1"/>
  <c r="AH53" i="3" s="1"/>
  <c r="AI53" i="3" s="1"/>
  <c r="AE55" i="3"/>
  <c r="K44" i="14"/>
  <c r="L43" i="14"/>
  <c r="L38" i="14"/>
  <c r="K39" i="14"/>
  <c r="R12" i="2"/>
  <c r="Q13" i="2"/>
  <c r="N8" i="14"/>
  <c r="M9" i="14"/>
  <c r="U32" i="2"/>
  <c r="V31" i="2"/>
  <c r="W21" i="14"/>
  <c r="V22" i="14"/>
  <c r="N5" i="14" l="1"/>
  <c r="M6" i="14"/>
  <c r="AI68" i="2"/>
  <c r="AJ66" i="2"/>
  <c r="AJ67" i="2" s="1"/>
  <c r="P23" i="2"/>
  <c r="O24" i="2"/>
  <c r="Y29" i="2"/>
  <c r="Z28" i="2"/>
  <c r="P60" i="2"/>
  <c r="Q59" i="2"/>
  <c r="T59" i="3"/>
  <c r="U58" i="3"/>
  <c r="Z72" i="2"/>
  <c r="AA71" i="2"/>
  <c r="L39" i="14"/>
  <c r="M38" i="14"/>
  <c r="O14" i="14"/>
  <c r="P13" i="14"/>
  <c r="W22" i="14"/>
  <c r="X21" i="14"/>
  <c r="L44" i="14"/>
  <c r="M43" i="14"/>
  <c r="O15" i="2"/>
  <c r="N16" i="2"/>
  <c r="M45" i="2"/>
  <c r="N44" i="2"/>
  <c r="V32" i="2"/>
  <c r="W31" i="2"/>
  <c r="S12" i="2"/>
  <c r="R13" i="2"/>
  <c r="O48" i="3"/>
  <c r="O47" i="3"/>
  <c r="P46" i="3"/>
  <c r="N21" i="2"/>
  <c r="O20" i="2"/>
  <c r="M46" i="14"/>
  <c r="L47" i="14"/>
  <c r="X50" i="2"/>
  <c r="Y49" i="2"/>
  <c r="AI55" i="3"/>
  <c r="AJ53" i="3"/>
  <c r="AJ54" i="3" s="1"/>
  <c r="N9" i="14"/>
  <c r="O8" i="14"/>
  <c r="T16" i="14"/>
  <c r="S17" i="14"/>
  <c r="Y25" i="14"/>
  <c r="Z24" i="14"/>
  <c r="N53" i="2"/>
  <c r="O52" i="2"/>
  <c r="AA28" i="2" l="1"/>
  <c r="Z29" i="2"/>
  <c r="AB71" i="2"/>
  <c r="AA72" i="2"/>
  <c r="P24" i="2"/>
  <c r="Q23" i="2"/>
  <c r="V58" i="3"/>
  <c r="U59" i="3"/>
  <c r="R59" i="2"/>
  <c r="Q60" i="2"/>
  <c r="N6" i="14"/>
  <c r="O5" i="14"/>
  <c r="O53" i="2"/>
  <c r="P52" i="2"/>
  <c r="T17" i="14"/>
  <c r="U16" i="14"/>
  <c r="P20" i="2"/>
  <c r="O21" i="2"/>
  <c r="X22" i="14"/>
  <c r="Y21" i="14"/>
  <c r="P14" i="14"/>
  <c r="Q13" i="14"/>
  <c r="Z25" i="14"/>
  <c r="AA24" i="14"/>
  <c r="N46" i="14"/>
  <c r="M47" i="14"/>
  <c r="O44" i="2"/>
  <c r="N45" i="2"/>
  <c r="P8" i="14"/>
  <c r="O9" i="14"/>
  <c r="Y50" i="2"/>
  <c r="Z49" i="2"/>
  <c r="Q46" i="3"/>
  <c r="P47" i="3"/>
  <c r="T12" i="2"/>
  <c r="S13" i="2"/>
  <c r="O16" i="2"/>
  <c r="P15" i="2"/>
  <c r="N38" i="14"/>
  <c r="M39" i="14"/>
  <c r="X31" i="2"/>
  <c r="W32" i="2"/>
  <c r="M44" i="14"/>
  <c r="N43" i="14"/>
  <c r="V59" i="3" l="1"/>
  <c r="W58" i="3"/>
  <c r="R23" i="2"/>
  <c r="Q24" i="2"/>
  <c r="O6" i="14"/>
  <c r="P5" i="14"/>
  <c r="AC71" i="2"/>
  <c r="AB72" i="2"/>
  <c r="R60" i="2"/>
  <c r="S59" i="2"/>
  <c r="AB28" i="2"/>
  <c r="AA29" i="2"/>
  <c r="P16" i="2"/>
  <c r="Q15" i="2"/>
  <c r="Y31" i="2"/>
  <c r="X32" i="2"/>
  <c r="Q47" i="3"/>
  <c r="R46" i="3"/>
  <c r="P9" i="14"/>
  <c r="Q8" i="14"/>
  <c r="Z21" i="14"/>
  <c r="Y22" i="14"/>
  <c r="O38" i="14"/>
  <c r="N39" i="14"/>
  <c r="O43" i="14"/>
  <c r="N44" i="14"/>
  <c r="AA49" i="2"/>
  <c r="Z50" i="2"/>
  <c r="P44" i="2"/>
  <c r="O45" i="2"/>
  <c r="AB24" i="14"/>
  <c r="AA25" i="14"/>
  <c r="P21" i="2"/>
  <c r="Q20" i="2"/>
  <c r="P53" i="2"/>
  <c r="Q52" i="2"/>
  <c r="O46" i="14"/>
  <c r="N47" i="14"/>
  <c r="U12" i="2"/>
  <c r="U13" i="2" s="1"/>
  <c r="T13" i="2"/>
  <c r="R13" i="14"/>
  <c r="Q14" i="14"/>
  <c r="V16" i="14"/>
  <c r="U17" i="14"/>
  <c r="S60" i="2" l="1"/>
  <c r="T59" i="2"/>
  <c r="S61" i="2"/>
  <c r="AD71" i="2"/>
  <c r="AC72" i="2"/>
  <c r="Q5" i="14"/>
  <c r="P6" i="14"/>
  <c r="AC28" i="2"/>
  <c r="AB29" i="2"/>
  <c r="S23" i="2"/>
  <c r="R24" i="2"/>
  <c r="X58" i="3"/>
  <c r="W59" i="3"/>
  <c r="R52" i="2"/>
  <c r="Q53" i="2"/>
  <c r="P38" i="14"/>
  <c r="O39" i="14"/>
  <c r="R47" i="3"/>
  <c r="S46" i="3"/>
  <c r="O47" i="14"/>
  <c r="P46" i="14"/>
  <c r="Q44" i="2"/>
  <c r="P45" i="2"/>
  <c r="AA50" i="2"/>
  <c r="AB49" i="2"/>
  <c r="O44" i="14"/>
  <c r="P43" i="14"/>
  <c r="AA21" i="14"/>
  <c r="Z22" i="14"/>
  <c r="Q9" i="14"/>
  <c r="R8" i="14"/>
  <c r="R15" i="2"/>
  <c r="Q16" i="2"/>
  <c r="R20" i="2"/>
  <c r="Q21" i="2"/>
  <c r="AB25" i="14"/>
  <c r="AC24" i="14"/>
  <c r="W16" i="14"/>
  <c r="V17" i="14"/>
  <c r="R14" i="14"/>
  <c r="S13" i="14"/>
  <c r="Y32" i="2"/>
  <c r="Z31" i="2"/>
  <c r="AD28" i="2" l="1"/>
  <c r="AC29" i="2"/>
  <c r="Q6" i="14"/>
  <c r="R5" i="14"/>
  <c r="AD72" i="2"/>
  <c r="AE71" i="2"/>
  <c r="S24" i="2"/>
  <c r="T23" i="2"/>
  <c r="Y58" i="3"/>
  <c r="X59" i="3"/>
  <c r="T60" i="2"/>
  <c r="U59" i="2"/>
  <c r="AD24" i="14"/>
  <c r="AC25" i="14"/>
  <c r="P44" i="14"/>
  <c r="Q43" i="14"/>
  <c r="Z32" i="2"/>
  <c r="AA31" i="2"/>
  <c r="R16" i="2"/>
  <c r="S15" i="2"/>
  <c r="R44" i="2"/>
  <c r="Q45" i="2"/>
  <c r="Q46" i="14"/>
  <c r="P47" i="14"/>
  <c r="P39" i="14"/>
  <c r="Q38" i="14"/>
  <c r="R53" i="2"/>
  <c r="S52" i="2"/>
  <c r="S14" i="14"/>
  <c r="T13" i="14"/>
  <c r="R9" i="14"/>
  <c r="S8" i="14"/>
  <c r="AB50" i="2"/>
  <c r="AC49" i="2"/>
  <c r="S47" i="3"/>
  <c r="T46" i="3"/>
  <c r="S48" i="3"/>
  <c r="W17" i="14"/>
  <c r="X16" i="14"/>
  <c r="S20" i="2"/>
  <c r="R21" i="2"/>
  <c r="AB21" i="14"/>
  <c r="AA22" i="14"/>
  <c r="U23" i="2" l="1"/>
  <c r="T24" i="2"/>
  <c r="V59" i="2"/>
  <c r="U60" i="2"/>
  <c r="S5" i="14"/>
  <c r="R6" i="14"/>
  <c r="AF71" i="2"/>
  <c r="AE72" i="2"/>
  <c r="Z58" i="3"/>
  <c r="Y59" i="3"/>
  <c r="AD29" i="2"/>
  <c r="AE28" i="2"/>
  <c r="S16" i="2"/>
  <c r="T15" i="2"/>
  <c r="AD49" i="2"/>
  <c r="AC50" i="2"/>
  <c r="Q47" i="14"/>
  <c r="R46" i="14"/>
  <c r="AC21" i="14"/>
  <c r="AB22" i="14"/>
  <c r="AB31" i="2"/>
  <c r="AA32" i="2"/>
  <c r="T14" i="14"/>
  <c r="U13" i="14"/>
  <c r="Q44" i="14"/>
  <c r="R43" i="14"/>
  <c r="U46" i="3"/>
  <c r="T47" i="3"/>
  <c r="R38" i="14"/>
  <c r="Q39" i="14"/>
  <c r="S21" i="2"/>
  <c r="T20" i="2"/>
  <c r="Y16" i="14"/>
  <c r="X17" i="14"/>
  <c r="T8" i="14"/>
  <c r="S9" i="14"/>
  <c r="S53" i="2"/>
  <c r="T52" i="2"/>
  <c r="R45" i="2"/>
  <c r="S44" i="2"/>
  <c r="AE24" i="14"/>
  <c r="AD25" i="14"/>
  <c r="AF72" i="2" l="1"/>
  <c r="AG71" i="2"/>
  <c r="T5" i="14"/>
  <c r="T6" i="14" s="1"/>
  <c r="S6" i="14"/>
  <c r="AE29" i="2"/>
  <c r="AF28" i="2"/>
  <c r="W59" i="2"/>
  <c r="V60" i="2"/>
  <c r="AA58" i="3"/>
  <c r="Z59" i="3"/>
  <c r="U24" i="2"/>
  <c r="V23" i="2"/>
  <c r="U52" i="2"/>
  <c r="T53" i="2"/>
  <c r="U47" i="3"/>
  <c r="V46" i="3"/>
  <c r="AE25" i="14"/>
  <c r="AF24" i="14"/>
  <c r="U15" i="2"/>
  <c r="T16" i="2"/>
  <c r="AD21" i="14"/>
  <c r="AC22" i="14"/>
  <c r="S45" i="2"/>
  <c r="T44" i="2"/>
  <c r="Y17" i="14"/>
  <c r="Z16" i="14"/>
  <c r="R39" i="14"/>
  <c r="S38" i="14"/>
  <c r="U14" i="14"/>
  <c r="V13" i="14"/>
  <c r="AB32" i="2"/>
  <c r="AC31" i="2"/>
  <c r="S46" i="14"/>
  <c r="R47" i="14"/>
  <c r="R44" i="14"/>
  <c r="S43" i="14"/>
  <c r="U8" i="14"/>
  <c r="T9" i="14"/>
  <c r="U20" i="2"/>
  <c r="T21" i="2"/>
  <c r="AD50" i="2"/>
  <c r="AE49" i="2"/>
  <c r="W60" i="2" l="1"/>
  <c r="W61" i="2"/>
  <c r="X59" i="2"/>
  <c r="AF29" i="2"/>
  <c r="AG28" i="2"/>
  <c r="W23" i="2"/>
  <c r="V24" i="2"/>
  <c r="AH71" i="2"/>
  <c r="AG72" i="2"/>
  <c r="AA59" i="3"/>
  <c r="AB58" i="3"/>
  <c r="S44" i="14"/>
  <c r="T43" i="14"/>
  <c r="AC32" i="2"/>
  <c r="AD31" i="2"/>
  <c r="T45" i="2"/>
  <c r="U44" i="2"/>
  <c r="V47" i="3"/>
  <c r="W46" i="3"/>
  <c r="V8" i="14"/>
  <c r="V9" i="14" s="1"/>
  <c r="U9" i="14"/>
  <c r="T38" i="14"/>
  <c r="S39" i="14"/>
  <c r="V15" i="2"/>
  <c r="U16" i="2"/>
  <c r="AF49" i="2"/>
  <c r="AE50" i="2"/>
  <c r="AG24" i="14"/>
  <c r="AF25" i="14"/>
  <c r="V20" i="2"/>
  <c r="U21" i="2"/>
  <c r="T46" i="14"/>
  <c r="S47" i="14"/>
  <c r="W13" i="14"/>
  <c r="V14" i="14"/>
  <c r="Z17" i="14"/>
  <c r="AA16" i="14"/>
  <c r="AE21" i="14"/>
  <c r="AD22" i="14"/>
  <c r="U53" i="2"/>
  <c r="V52" i="2"/>
  <c r="AI71" i="2" l="1"/>
  <c r="AH72" i="2"/>
  <c r="W24" i="2"/>
  <c r="X23" i="2"/>
  <c r="AG29" i="2"/>
  <c r="AH28" i="2"/>
  <c r="AC58" i="3"/>
  <c r="AB59" i="3"/>
  <c r="Y59" i="2"/>
  <c r="X60" i="2"/>
  <c r="T47" i="14"/>
  <c r="U46" i="14"/>
  <c r="W52" i="2"/>
  <c r="V53" i="2"/>
  <c r="AA17" i="14"/>
  <c r="AB16" i="14"/>
  <c r="AF50" i="2"/>
  <c r="AG49" i="2"/>
  <c r="T39" i="14"/>
  <c r="U38" i="14"/>
  <c r="T44" i="14"/>
  <c r="U43" i="14"/>
  <c r="V16" i="2"/>
  <c r="W15" i="2"/>
  <c r="W16" i="2" s="1"/>
  <c r="AE31" i="2"/>
  <c r="AD32" i="2"/>
  <c r="V21" i="2"/>
  <c r="W20" i="2"/>
  <c r="AE22" i="14"/>
  <c r="AF21" i="14"/>
  <c r="X13" i="14"/>
  <c r="W14" i="14"/>
  <c r="AH24" i="14"/>
  <c r="AG25" i="14"/>
  <c r="W47" i="3"/>
  <c r="X46" i="3"/>
  <c r="W48" i="3"/>
  <c r="V44" i="2"/>
  <c r="U45" i="2"/>
  <c r="AC59" i="3" l="1"/>
  <c r="AD58" i="3"/>
  <c r="AH29" i="2"/>
  <c r="AI28" i="2"/>
  <c r="Y23" i="2"/>
  <c r="X24" i="2"/>
  <c r="Y60" i="2"/>
  <c r="Z59" i="2"/>
  <c r="AJ71" i="2"/>
  <c r="AI72" i="2"/>
  <c r="W53" i="2"/>
  <c r="X52" i="2"/>
  <c r="W44" i="2"/>
  <c r="V45" i="2"/>
  <c r="AG21" i="14"/>
  <c r="AF22" i="14"/>
  <c r="U39" i="14"/>
  <c r="V38" i="14"/>
  <c r="X47" i="3"/>
  <c r="Y46" i="3"/>
  <c r="AE32" i="2"/>
  <c r="AF31" i="2"/>
  <c r="U44" i="14"/>
  <c r="V43" i="14"/>
  <c r="AH49" i="2"/>
  <c r="AG50" i="2"/>
  <c r="AC16" i="14"/>
  <c r="AB17" i="14"/>
  <c r="V46" i="14"/>
  <c r="U47" i="14"/>
  <c r="AI24" i="14"/>
  <c r="AI25" i="14" s="1"/>
  <c r="AH25" i="14"/>
  <c r="X14" i="14"/>
  <c r="Y13" i="14"/>
  <c r="W21" i="2"/>
  <c r="X20" i="2"/>
  <c r="Y24" i="2" l="1"/>
  <c r="Z23" i="2"/>
  <c r="AI29" i="2"/>
  <c r="AJ28" i="2"/>
  <c r="AJ29" i="2" s="1"/>
  <c r="AJ72" i="2"/>
  <c r="AK71" i="2"/>
  <c r="AA59" i="2"/>
  <c r="Z60" i="2"/>
  <c r="AD59" i="3"/>
  <c r="AE58" i="3"/>
  <c r="AC17" i="14"/>
  <c r="AD16" i="14"/>
  <c r="Y20" i="2"/>
  <c r="X21" i="2"/>
  <c r="Y14" i="14"/>
  <c r="Z13" i="14"/>
  <c r="W43" i="14"/>
  <c r="V44" i="14"/>
  <c r="AH21" i="14"/>
  <c r="AG22" i="14"/>
  <c r="W38" i="14"/>
  <c r="V39" i="14"/>
  <c r="AF32" i="2"/>
  <c r="AG31" i="2"/>
  <c r="W45" i="2"/>
  <c r="X44" i="2"/>
  <c r="Z46" i="3"/>
  <c r="Y47" i="3"/>
  <c r="W46" i="14"/>
  <c r="V47" i="14"/>
  <c r="AI49" i="2"/>
  <c r="AH50" i="2"/>
  <c r="Y52" i="2"/>
  <c r="X53" i="2"/>
  <c r="AA60" i="2" l="1"/>
  <c r="AB59" i="2"/>
  <c r="AA61" i="2"/>
  <c r="AK72" i="2"/>
  <c r="AL71" i="2"/>
  <c r="AE59" i="3"/>
  <c r="AF58" i="3"/>
  <c r="Z24" i="2"/>
  <c r="AA23" i="2"/>
  <c r="AH31" i="2"/>
  <c r="AG32" i="2"/>
  <c r="AJ49" i="2"/>
  <c r="AJ50" i="2" s="1"/>
  <c r="AI50" i="2"/>
  <c r="AI21" i="14"/>
  <c r="AI22" i="14" s="1"/>
  <c r="AH22" i="14"/>
  <c r="W44" i="14"/>
  <c r="X43" i="14"/>
  <c r="Z20" i="2"/>
  <c r="Y21" i="2"/>
  <c r="AA46" i="3"/>
  <c r="Z47" i="3"/>
  <c r="AA13" i="14"/>
  <c r="Z14" i="14"/>
  <c r="AE16" i="14"/>
  <c r="AD17" i="14"/>
  <c r="Y53" i="2"/>
  <c r="Z52" i="2"/>
  <c r="W47" i="14"/>
  <c r="X46" i="14"/>
  <c r="X45" i="2"/>
  <c r="Y44" i="2"/>
  <c r="X38" i="14"/>
  <c r="W39" i="14"/>
  <c r="AG58" i="3" l="1"/>
  <c r="AF59" i="3"/>
  <c r="AL72" i="2"/>
  <c r="AM71" i="2"/>
  <c r="AB60" i="2"/>
  <c r="AC59" i="2"/>
  <c r="AA24" i="2"/>
  <c r="AB23" i="2"/>
  <c r="Y45" i="2"/>
  <c r="Z44" i="2"/>
  <c r="Z21" i="2"/>
  <c r="AA20" i="2"/>
  <c r="AB13" i="14"/>
  <c r="AA14" i="14"/>
  <c r="Y43" i="14"/>
  <c r="X44" i="14"/>
  <c r="Z53" i="2"/>
  <c r="AA52" i="2"/>
  <c r="Y46" i="14"/>
  <c r="X47" i="14"/>
  <c r="Y38" i="14"/>
  <c r="X39" i="14"/>
  <c r="AF16" i="14"/>
  <c r="AE17" i="14"/>
  <c r="AA47" i="3"/>
  <c r="AB46" i="3"/>
  <c r="AA48" i="3"/>
  <c r="AH32" i="2"/>
  <c r="AI31" i="2"/>
  <c r="AB24" i="2" l="1"/>
  <c r="AC23" i="2"/>
  <c r="AD59" i="2"/>
  <c r="AC60" i="2"/>
  <c r="AN71" i="2"/>
  <c r="AM72" i="2"/>
  <c r="AG59" i="3"/>
  <c r="AH58" i="3"/>
  <c r="AA21" i="2"/>
  <c r="AB20" i="2"/>
  <c r="AF17" i="14"/>
  <c r="AG16" i="14"/>
  <c r="AB52" i="2"/>
  <c r="AA53" i="2"/>
  <c r="Z43" i="14"/>
  <c r="Y44" i="14"/>
  <c r="AB47" i="3"/>
  <c r="AC46" i="3"/>
  <c r="Y47" i="14"/>
  <c r="Z46" i="14"/>
  <c r="AA44" i="2"/>
  <c r="Z45" i="2"/>
  <c r="AJ31" i="2"/>
  <c r="AJ32" i="2" s="1"/>
  <c r="AI32" i="2"/>
  <c r="Y39" i="14"/>
  <c r="Z38" i="14"/>
  <c r="AC13" i="14"/>
  <c r="AB14" i="14"/>
  <c r="AI58" i="3" l="1"/>
  <c r="AH59" i="3"/>
  <c r="AN72" i="2"/>
  <c r="AO71" i="2"/>
  <c r="AD60" i="2"/>
  <c r="AE59" i="2"/>
  <c r="AC24" i="2"/>
  <c r="AD23" i="2"/>
  <c r="AA45" i="2"/>
  <c r="AB44" i="2"/>
  <c r="AH16" i="14"/>
  <c r="AG17" i="14"/>
  <c r="AD13" i="14"/>
  <c r="AC14" i="14"/>
  <c r="AA38" i="14"/>
  <c r="Z39" i="14"/>
  <c r="Z47" i="14"/>
  <c r="AA46" i="14"/>
  <c r="AA43" i="14"/>
  <c r="Z44" i="14"/>
  <c r="AB53" i="2"/>
  <c r="AC52" i="2"/>
  <c r="AC47" i="3"/>
  <c r="AD46" i="3"/>
  <c r="AC20" i="2"/>
  <c r="AB21" i="2"/>
  <c r="AE23" i="2" l="1"/>
  <c r="AD24" i="2"/>
  <c r="AE61" i="2"/>
  <c r="AF59" i="2"/>
  <c r="AE60" i="2"/>
  <c r="AO72" i="2"/>
  <c r="AP71" i="2"/>
  <c r="AI59" i="3"/>
  <c r="AJ58" i="3"/>
  <c r="AA44" i="14"/>
  <c r="AB43" i="14"/>
  <c r="AB38" i="14"/>
  <c r="AA39" i="14"/>
  <c r="AH17" i="14"/>
  <c r="AI16" i="14"/>
  <c r="AI17" i="14" s="1"/>
  <c r="AB46" i="14"/>
  <c r="AA47" i="14"/>
  <c r="AB45" i="2"/>
  <c r="AC44" i="2"/>
  <c r="AD20" i="2"/>
  <c r="AC21" i="2"/>
  <c r="AD47" i="3"/>
  <c r="AE46" i="3"/>
  <c r="AC53" i="2"/>
  <c r="AD52" i="2"/>
  <c r="AD14" i="14"/>
  <c r="AE13" i="14"/>
  <c r="AQ71" i="2" l="1"/>
  <c r="AP72" i="2"/>
  <c r="AF60" i="2"/>
  <c r="AG59" i="2"/>
  <c r="AK58" i="3"/>
  <c r="AJ59" i="3"/>
  <c r="AE24" i="2"/>
  <c r="AF23" i="2"/>
  <c r="AB44" i="14"/>
  <c r="AC43" i="14"/>
  <c r="AE14" i="14"/>
  <c r="AF13" i="14"/>
  <c r="AE48" i="3"/>
  <c r="AE47" i="3"/>
  <c r="AF46" i="3"/>
  <c r="AD44" i="2"/>
  <c r="AC45" i="2"/>
  <c r="AD53" i="2"/>
  <c r="AE52" i="2"/>
  <c r="AC38" i="14"/>
  <c r="AB39" i="14"/>
  <c r="AD21" i="2"/>
  <c r="AE20" i="2"/>
  <c r="AC46" i="14"/>
  <c r="AB47" i="14"/>
  <c r="AF24" i="2" l="1"/>
  <c r="AG23" i="2"/>
  <c r="AK59" i="3"/>
  <c r="AL58" i="3"/>
  <c r="AG60" i="2"/>
  <c r="AH59" i="2"/>
  <c r="AR71" i="2"/>
  <c r="AQ72" i="2"/>
  <c r="AD45" i="2"/>
  <c r="AE44" i="2"/>
  <c r="AF14" i="14"/>
  <c r="AG13" i="14"/>
  <c r="AC39" i="14"/>
  <c r="AD38" i="14"/>
  <c r="AF47" i="3"/>
  <c r="AG46" i="3"/>
  <c r="AC47" i="14"/>
  <c r="AD46" i="14"/>
  <c r="AF52" i="2"/>
  <c r="AE53" i="2"/>
  <c r="AD43" i="14"/>
  <c r="AC44" i="14"/>
  <c r="AF20" i="2"/>
  <c r="AE21" i="2"/>
  <c r="AS71" i="2" l="1"/>
  <c r="AR72" i="2"/>
  <c r="AH60" i="2"/>
  <c r="AI59" i="2"/>
  <c r="AL59" i="3"/>
  <c r="AM58" i="3"/>
  <c r="AG24" i="2"/>
  <c r="AH23" i="2"/>
  <c r="AF21" i="2"/>
  <c r="AG20" i="2"/>
  <c r="AD47" i="14"/>
  <c r="AE46" i="14"/>
  <c r="AD39" i="14"/>
  <c r="AE38" i="14"/>
  <c r="AF44" i="2"/>
  <c r="AE45" i="2"/>
  <c r="AD44" i="14"/>
  <c r="AE43" i="14"/>
  <c r="AG47" i="3"/>
  <c r="AH46" i="3"/>
  <c r="AG14" i="14"/>
  <c r="AH13" i="14"/>
  <c r="AF53" i="2"/>
  <c r="AG52" i="2"/>
  <c r="AH24" i="2" l="1"/>
  <c r="AI23" i="2"/>
  <c r="AM59" i="3"/>
  <c r="AN58" i="3"/>
  <c r="AI61" i="2"/>
  <c r="AI60" i="2"/>
  <c r="AJ59" i="2"/>
  <c r="AS72" i="2"/>
  <c r="AT71" i="2"/>
  <c r="AI13" i="14"/>
  <c r="AI14" i="14" s="1"/>
  <c r="AH14" i="14"/>
  <c r="AG44" i="2"/>
  <c r="AF45" i="2"/>
  <c r="AI46" i="3"/>
  <c r="AH47" i="3"/>
  <c r="AF43" i="14"/>
  <c r="AE44" i="14"/>
  <c r="AF38" i="14"/>
  <c r="AE39" i="14"/>
  <c r="AG21" i="2"/>
  <c r="AH20" i="2"/>
  <c r="AF46" i="14"/>
  <c r="AE47" i="14"/>
  <c r="AG53" i="2"/>
  <c r="AH52" i="2"/>
  <c r="AK59" i="2" l="1"/>
  <c r="AJ60" i="2"/>
  <c r="AO58" i="3"/>
  <c r="AN59" i="3"/>
  <c r="AI24" i="2"/>
  <c r="AJ23" i="2"/>
  <c r="AJ24" i="2" s="1"/>
  <c r="AU71" i="2"/>
  <c r="AT72" i="2"/>
  <c r="AG45" i="2"/>
  <c r="AH44" i="2"/>
  <c r="AF44" i="14"/>
  <c r="AG43" i="14"/>
  <c r="AG46" i="14"/>
  <c r="AF47" i="14"/>
  <c r="AF39" i="14"/>
  <c r="AG38" i="14"/>
  <c r="AJ46" i="3"/>
  <c r="AI48" i="3"/>
  <c r="AI47" i="3"/>
  <c r="AH53" i="2"/>
  <c r="AI52" i="2"/>
  <c r="AI20" i="2"/>
  <c r="AH21" i="2"/>
  <c r="AU72" i="2" l="1"/>
  <c r="AV71" i="2"/>
  <c r="AO59" i="3"/>
  <c r="AP58" i="3"/>
  <c r="AL59" i="2"/>
  <c r="AK60" i="2"/>
  <c r="AJ47" i="3"/>
  <c r="AK46" i="3"/>
  <c r="AH46" i="14"/>
  <c r="AG47" i="14"/>
  <c r="AJ20" i="2"/>
  <c r="AJ21" i="2" s="1"/>
  <c r="AI21" i="2"/>
  <c r="AG39" i="14"/>
  <c r="AH38" i="14"/>
  <c r="AH43" i="14"/>
  <c r="AG44" i="14"/>
  <c r="AH45" i="2"/>
  <c r="AI44" i="2"/>
  <c r="AI53" i="2"/>
  <c r="AJ52" i="2"/>
  <c r="AJ53" i="2" s="1"/>
  <c r="AM59" i="2" l="1"/>
  <c r="AL60" i="2"/>
  <c r="AP59" i="3"/>
  <c r="AQ58" i="3"/>
  <c r="AW71" i="2"/>
  <c r="AV72" i="2"/>
  <c r="AI43" i="14"/>
  <c r="AI44" i="14" s="1"/>
  <c r="AH44" i="14"/>
  <c r="AI45" i="2"/>
  <c r="AJ44" i="2"/>
  <c r="AH47" i="14"/>
  <c r="AI46" i="14"/>
  <c r="AI47" i="14" s="1"/>
  <c r="AK47" i="3"/>
  <c r="AL46" i="3"/>
  <c r="AH39" i="14"/>
  <c r="AI38" i="14"/>
  <c r="AW72" i="2" l="1"/>
  <c r="AX71" i="2"/>
  <c r="AQ59" i="3"/>
  <c r="AR58" i="3"/>
  <c r="AM60" i="2"/>
  <c r="AM61" i="2"/>
  <c r="AN59" i="2"/>
  <c r="AL47" i="3"/>
  <c r="AM46" i="3"/>
  <c r="AJ38" i="14"/>
  <c r="AI39" i="14"/>
  <c r="AJ45" i="2"/>
  <c r="AK44" i="2"/>
  <c r="AO59" i="2" l="1"/>
  <c r="AN60" i="2"/>
  <c r="AS58" i="3"/>
  <c r="AR59" i="3"/>
  <c r="AY71" i="2"/>
  <c r="AX72" i="2"/>
  <c r="AK45" i="2"/>
  <c r="AL44" i="2"/>
  <c r="AJ39" i="14"/>
  <c r="AK38" i="14"/>
  <c r="AN46" i="3"/>
  <c r="AM48" i="3"/>
  <c r="AM47" i="3"/>
  <c r="AZ71" i="2" l="1"/>
  <c r="AY72" i="2"/>
  <c r="AS59" i="3"/>
  <c r="AT58" i="3"/>
  <c r="AP59" i="2"/>
  <c r="AO60" i="2"/>
  <c r="AK39" i="14"/>
  <c r="AL38" i="14"/>
  <c r="AM44" i="2"/>
  <c r="AL45" i="2"/>
  <c r="AN47" i="3"/>
  <c r="AO46" i="3"/>
  <c r="AQ59" i="2" l="1"/>
  <c r="AP60" i="2"/>
  <c r="AT59" i="3"/>
  <c r="AU58" i="3"/>
  <c r="BA71" i="2"/>
  <c r="AZ72" i="2"/>
  <c r="AN44" i="2"/>
  <c r="AM45" i="2"/>
  <c r="AL39" i="14"/>
  <c r="AM38" i="14"/>
  <c r="AO47" i="3"/>
  <c r="AP46" i="3"/>
  <c r="AU59" i="3" l="1"/>
  <c r="AV58" i="3"/>
  <c r="BB71" i="2"/>
  <c r="BA72" i="2"/>
  <c r="AQ60" i="2"/>
  <c r="AR59" i="2"/>
  <c r="AQ61" i="2"/>
  <c r="AN45" i="2"/>
  <c r="AO44" i="2"/>
  <c r="AQ46" i="3"/>
  <c r="AP47" i="3"/>
  <c r="AN38" i="14"/>
  <c r="AM39" i="14"/>
  <c r="BC71" i="2" l="1"/>
  <c r="BB72" i="2"/>
  <c r="AV59" i="3"/>
  <c r="AW58" i="3"/>
  <c r="AR60" i="2"/>
  <c r="AS59" i="2"/>
  <c r="AR46" i="3"/>
  <c r="AQ48" i="3"/>
  <c r="AQ47" i="3"/>
  <c r="AO45" i="2"/>
  <c r="AP44" i="2"/>
  <c r="AN39" i="14"/>
  <c r="AO38" i="14"/>
  <c r="AW59" i="3" l="1"/>
  <c r="AX58" i="3"/>
  <c r="AS60" i="2"/>
  <c r="AT59" i="2"/>
  <c r="BD71" i="2"/>
  <c r="BC72" i="2"/>
  <c r="AP38" i="14"/>
  <c r="AO39" i="14"/>
  <c r="AP45" i="2"/>
  <c r="AQ44" i="2"/>
  <c r="AS46" i="3"/>
  <c r="AR47" i="3"/>
  <c r="BE71" i="2" l="1"/>
  <c r="BD72" i="2"/>
  <c r="AT60" i="2"/>
  <c r="AU59" i="2"/>
  <c r="AY58" i="3"/>
  <c r="AX59" i="3"/>
  <c r="AT46" i="3"/>
  <c r="AS47" i="3"/>
  <c r="AQ45" i="2"/>
  <c r="AR44" i="2"/>
  <c r="AQ38" i="14"/>
  <c r="AP39" i="14"/>
  <c r="AY59" i="3" l="1"/>
  <c r="AZ58" i="3"/>
  <c r="AU60" i="2"/>
  <c r="AV59" i="2"/>
  <c r="AU61" i="2"/>
  <c r="BF71" i="2"/>
  <c r="BF72" i="2" s="1"/>
  <c r="BE72" i="2"/>
  <c r="AU46" i="3"/>
  <c r="AT47" i="3"/>
  <c r="AS44" i="2"/>
  <c r="AR45" i="2"/>
  <c r="AR38" i="14"/>
  <c r="AQ39" i="14"/>
  <c r="BA58" i="3" l="1"/>
  <c r="AZ59" i="3"/>
  <c r="AW59" i="2"/>
  <c r="AV60" i="2"/>
  <c r="AT44" i="2"/>
  <c r="AS45" i="2"/>
  <c r="AV46" i="3"/>
  <c r="AU48" i="3"/>
  <c r="AU47" i="3"/>
  <c r="AR39" i="14"/>
  <c r="AS38" i="14"/>
  <c r="AX59" i="2" l="1"/>
  <c r="AW60" i="2"/>
  <c r="BB58" i="3"/>
  <c r="BA59" i="3"/>
  <c r="AV47" i="3"/>
  <c r="AW46" i="3"/>
  <c r="AT38" i="14"/>
  <c r="AS39" i="14"/>
  <c r="AU44" i="2"/>
  <c r="AT45" i="2"/>
  <c r="BC58" i="3" l="1"/>
  <c r="BB59" i="3"/>
  <c r="AX60" i="2"/>
  <c r="AY59" i="2"/>
  <c r="AT39" i="14"/>
  <c r="AU38" i="14"/>
  <c r="AX46" i="3"/>
  <c r="AW47" i="3"/>
  <c r="AU45" i="2"/>
  <c r="AV44" i="2"/>
  <c r="AY61" i="2" l="1"/>
  <c r="AY60" i="2"/>
  <c r="AZ59" i="2"/>
  <c r="BD58" i="3"/>
  <c r="BC59" i="3"/>
  <c r="AY46" i="3"/>
  <c r="AX47" i="3"/>
  <c r="AV38" i="14"/>
  <c r="AU39" i="14"/>
  <c r="AV45" i="2"/>
  <c r="AW44" i="2"/>
  <c r="BD59" i="3" l="1"/>
  <c r="BE58" i="3"/>
  <c r="BA59" i="2"/>
  <c r="BA60" i="2" s="1"/>
  <c r="AZ60" i="2"/>
  <c r="AV39" i="14"/>
  <c r="AW38" i="14"/>
  <c r="AX44" i="2"/>
  <c r="AW45" i="2"/>
  <c r="AZ46" i="3"/>
  <c r="AY47" i="3"/>
  <c r="AY48" i="3"/>
  <c r="BE59" i="3" l="1"/>
  <c r="BF58" i="3"/>
  <c r="BF59" i="3" s="1"/>
  <c r="BA46" i="3"/>
  <c r="BA47" i="3" s="1"/>
  <c r="AZ47" i="3"/>
  <c r="AX45" i="2"/>
  <c r="AY44" i="2"/>
  <c r="AW39" i="14"/>
  <c r="AX38" i="14"/>
  <c r="AX39" i="14" l="1"/>
  <c r="AY38" i="14"/>
  <c r="AZ44" i="2"/>
  <c r="AY45" i="2"/>
  <c r="AZ38" i="14" l="1"/>
  <c r="AY39" i="14"/>
  <c r="BA44" i="2"/>
  <c r="AZ45" i="2"/>
  <c r="BB44" i="2" l="1"/>
  <c r="BA45" i="2"/>
  <c r="BA38" i="14"/>
  <c r="AZ39" i="14"/>
  <c r="BC44" i="2" l="1"/>
  <c r="BB45" i="2"/>
  <c r="BB38" i="14"/>
  <c r="BA39" i="14"/>
  <c r="BC45" i="2" l="1"/>
  <c r="BD44" i="2"/>
  <c r="BC38" i="14"/>
  <c r="BB39" i="14"/>
  <c r="BD45" i="2" l="1"/>
  <c r="BE44" i="2"/>
  <c r="BC39" i="14"/>
  <c r="BD38" i="14"/>
  <c r="BE45" i="2" l="1"/>
  <c r="BF44" i="2"/>
  <c r="BF45" i="2" s="1"/>
  <c r="BE38" i="14"/>
  <c r="BE39" i="14" s="1"/>
  <c r="BD39" i="14"/>
</calcChain>
</file>

<file path=xl/comments1.xml><?xml version="1.0" encoding="utf-8"?>
<comments xmlns="http://schemas.openxmlformats.org/spreadsheetml/2006/main">
  <authors>
    <author>Auteur</author>
  </authors>
  <commentList>
    <comment ref="R6" authorId="0">
      <text>
        <r>
          <rPr>
            <b/>
            <sz val="8"/>
            <color indexed="81"/>
            <rFont val="Tahoma"/>
            <family val="2"/>
          </rPr>
          <t>Environ. accidents (in#):</t>
        </r>
        <r>
          <rPr>
            <sz val="8"/>
            <color indexed="81"/>
            <rFont val="Tahoma"/>
            <family val="2"/>
          </rPr>
          <t xml:space="preserve">
Accidents that lead to enviroment aderse impact or loss : toxic material spill outside of a containment area, fire, uncrontrolled emission in the atmosphere ….</t>
        </r>
      </text>
    </comment>
    <comment ref="C14" authorId="0">
      <text>
        <r>
          <rPr>
            <b/>
            <sz val="8"/>
            <color indexed="81"/>
            <rFont val="Tahoma"/>
            <family val="2"/>
          </rPr>
          <t>Engineering :</t>
        </r>
        <r>
          <rPr>
            <sz val="8"/>
            <color indexed="81"/>
            <rFont val="Tahoma"/>
            <family val="2"/>
          </rPr>
          <t xml:space="preserve">
All detailed design work leading to Ready For Construction drawings (RFC) during the pre-construction phase or during the erection phase itself, including diagrams, P&amp;IDs, detailed fabrication drawings as described in Gate 3 and any permitting work or documentation required to obtain permit to build or licences to operate the facility.
This is measured by the quantity of work performed against the total amount of work required at completion (For instance : Drawings &amp; Bill Of Quantities issued for construction actually completed against the total number needed at project completion).</t>
        </r>
      </text>
    </comment>
    <comment ref="C15" authorId="0">
      <text>
        <r>
          <rPr>
            <b/>
            <sz val="8"/>
            <color indexed="81"/>
            <rFont val="Tahoma"/>
            <family val="2"/>
          </rPr>
          <t>Procurement :</t>
        </r>
        <r>
          <rPr>
            <sz val="8"/>
            <color indexed="81"/>
            <rFont val="Tahoma"/>
            <family val="2"/>
          </rPr>
          <t xml:space="preserve">
All work related to the purchasing of the equipment parts and services required for the construction and commissionning of the project, measured in quantity of work achieved ( RFP issued/ negociated ) as a % of the total work required at project completion.</t>
        </r>
      </text>
    </comment>
    <comment ref="C17" authorId="0">
      <text>
        <r>
          <rPr>
            <b/>
            <sz val="8"/>
            <color indexed="81"/>
            <rFont val="Tahoma"/>
            <family val="2"/>
          </rPr>
          <t>Commissionning :</t>
        </r>
        <r>
          <rPr>
            <sz val="8"/>
            <color indexed="81"/>
            <rFont val="Tahoma"/>
            <family val="2"/>
          </rPr>
          <t xml:space="preserve">
Actual quantity of equipment/ processes or work sucessfully tested and commissionned against the total number of equipment , processes or work required at project completion, based on the Project Bill of Quantities.</t>
        </r>
      </text>
    </comment>
    <comment ref="A19" authorId="0">
      <text>
        <r>
          <rPr>
            <b/>
            <sz val="8"/>
            <color indexed="81"/>
            <rFont val="Tahoma"/>
            <family val="2"/>
          </rPr>
          <t xml:space="preserve">Overall work Progress in % &amp; Milestones :
</t>
        </r>
        <r>
          <rPr>
            <sz val="8"/>
            <color indexed="81"/>
            <rFont val="Tahoma"/>
            <family val="2"/>
          </rPr>
          <t>Graphical plot representing the total work progress over time up to the date of the report.
Vertical lines represent important milestones for the project such as project approval, on site mobilization, mechanical completion, provisional acceptance or final completion for instance.
Site mobilization :  work crews on site / actual works have started.
Mechanical completion ( MC) : works have been completed, but not commissioned yet.
Substantial Completion (SC) : works have been tested ( commissionned), but a punch list of items to be corrected has been issued.
Final Completion (FC) : all items on the punch list have resolved.
The blue color represents the actual cumulated work progress or completed milestone to date, whereas the red one represents the planned work progress or milestone date, as scheduled at the begining of the project.
such milestones are standard ones for construction projects.Neverthelss each project may decide to define specific milestones that fairly represent the most important phases/ dates of the project.</t>
        </r>
      </text>
    </comment>
    <comment ref="J19" authorId="0">
      <text>
        <r>
          <rPr>
            <b/>
            <sz val="8"/>
            <color indexed="81"/>
            <rFont val="Tahoma"/>
            <family val="2"/>
          </rPr>
          <t>Commitment progress in K$ and % :</t>
        </r>
        <r>
          <rPr>
            <sz val="8"/>
            <color indexed="81"/>
            <rFont val="Tahoma"/>
            <family val="2"/>
          </rPr>
          <t xml:space="preserve">
Graphical plot representing the amount of capitalized expenditure committed  to  date on the project, which equals the total value of signed contratcs for supplies or services on the project.
The blue color represents the actal cumulated committed value or %   to date, whereas the red one represents the planned cumulated committed value or %   to date, as scheduled at the begining of the project.
Both planned and actual are expressed in K$ value or as a percentage of the Total approved Project Budget.
To date the % values show the delay on the project as a percentage of the total project approved Budget, whereas the horizontal gap between the planned and the actual plots gives the delay in number of weeks of the commitment, which roughly equals the delay on the engineering and procurement tasks on the project.</t>
        </r>
      </text>
    </comment>
    <comment ref="S19" authorId="0">
      <text>
        <r>
          <rPr>
            <b/>
            <sz val="8"/>
            <color indexed="81"/>
            <rFont val="Tahoma"/>
            <family val="2"/>
          </rPr>
          <t xml:space="preserve">Spent progress in K$ and % :
</t>
        </r>
        <r>
          <rPr>
            <sz val="8"/>
            <color indexed="81"/>
            <rFont val="Tahoma"/>
            <family val="2"/>
          </rPr>
          <t>Graphical plot representing the amount of capitalized expenditure spent  to  date on the project, which equals the total value of paid invoices to suppliers  per accounting  for supplies or services delivered or completed on the project.
The blue color represents the actal cumulated spent value or %   to date, whereas the red one represents the planned cumulated spent value or %   to date, as scheduled at the begining of the project.
Both planned and actual are expressed in K$ value or as a percentage of the Total approved Project Budget.
To date the % values show the delay on the project as a percentage of the total project approved Budget, whereas the horizontal gap between the planned and the actual plots gives the delay in number of weeks of the spent, which roughly equals the delay on the construction and commissionning of the project.</t>
        </r>
      </text>
    </comment>
    <comment ref="F38" authorId="0">
      <text>
        <r>
          <rPr>
            <b/>
            <sz val="8"/>
            <color indexed="81"/>
            <rFont val="Tahoma"/>
            <family val="2"/>
          </rPr>
          <t>CRITICAL PATH ANALYSIS :</t>
        </r>
        <r>
          <rPr>
            <sz val="8"/>
            <color indexed="81"/>
            <rFont val="Tahoma"/>
            <family val="2"/>
          </rPr>
          <t xml:space="preserve">
This section requires a schematic/ management view of the Critical Path of the project.Critical Path is the longuest sequence of tasks of the project; any delay of 1 day on a critical task will automatically create a one day delay on the whole project ( lack of float in the task duration).
Any task on the critical path shall be colotred in red. Any non critical pasth task shall be colored in blue.
</t>
        </r>
      </text>
    </comment>
    <comment ref="B61" authorId="0">
      <text>
        <r>
          <rPr>
            <b/>
            <sz val="8"/>
            <color indexed="81"/>
            <rFont val="Tahoma"/>
            <family val="2"/>
          </rPr>
          <t xml:space="preserve">RISK ANALYSIS :
</t>
        </r>
        <r>
          <rPr>
            <sz val="8"/>
            <color indexed="81"/>
            <rFont val="Tahoma"/>
            <family val="2"/>
          </rPr>
          <t xml:space="preserve">This section requires to list the various risks identified or that  materialized on the project to date.
Most usual risk are : Schedule delays , Budget overrun, Permitting clearance, Lack of manpower, Technical Performance.
This section constitutes the follow though of the risks identified in the risk analysis section of the project when approved by the Ressource Committee.
The seriousness section ranks the severity of the risk as High, Medium or Low.
The mitigant section shall present the actions put in place to reduce and eliminate each risk, including the owner responsible for eliminating such risk.
The status presents, to date, the materialization of the risk (ongoing) or its elimination (cleared)
</t>
        </r>
        <r>
          <rPr>
            <b/>
            <sz val="8"/>
            <color indexed="81"/>
            <rFont val="Tahoma"/>
            <family val="2"/>
          </rPr>
          <t xml:space="preserve">
</t>
        </r>
      </text>
    </comment>
  </commentList>
</comments>
</file>

<file path=xl/sharedStrings.xml><?xml version="1.0" encoding="utf-8"?>
<sst xmlns="http://schemas.openxmlformats.org/spreadsheetml/2006/main" count="555" uniqueCount="280">
  <si>
    <t>[PROJECT NAME]</t>
  </si>
  <si>
    <t>Region:</t>
  </si>
  <si>
    <t>Country:</t>
  </si>
  <si>
    <t>[Platform]</t>
  </si>
  <si>
    <t>[Region]</t>
  </si>
  <si>
    <t>[Country]</t>
  </si>
  <si>
    <t>[FirstName LASTNAME]</t>
  </si>
  <si>
    <t>[RIMMO Code]</t>
  </si>
  <si>
    <t>[Capacity]</t>
  </si>
  <si>
    <t>Capacity:</t>
  </si>
  <si>
    <t>PROJECT REVIEW REPORT (PRR)</t>
  </si>
  <si>
    <t>Safety:</t>
  </si>
  <si>
    <t>Schedule:</t>
  </si>
  <si>
    <t>Budget:</t>
  </si>
  <si>
    <t>SHE - Safety Log</t>
  </si>
  <si>
    <t>Current Month: MTD</t>
  </si>
  <si>
    <t xml:space="preserve">Previous Month: Kick-off to Date </t>
  </si>
  <si>
    <t xml:space="preserve">Current Month: Kick-off to Date </t>
  </si>
  <si>
    <t>Engineering</t>
  </si>
  <si>
    <t>Procurement</t>
  </si>
  <si>
    <t>Construction</t>
  </si>
  <si>
    <t>Commissioning</t>
  </si>
  <si>
    <t>TOTAL</t>
  </si>
  <si>
    <t>Work-in-progress to date</t>
  </si>
  <si>
    <t>TOTAL Kick-off to date</t>
  </si>
  <si>
    <t>Kick-off toDate
 (weight)</t>
  </si>
  <si>
    <t>Kick-off toDate
 (%)</t>
  </si>
  <si>
    <t>Planned (weight Acc)</t>
  </si>
  <si>
    <t>Realised (weight acc.)</t>
  </si>
  <si>
    <t>Planned MTD (weight grade)</t>
  </si>
  <si>
    <t>Realised MTD (weight Grade)</t>
  </si>
  <si>
    <t>w0</t>
  </si>
  <si>
    <t>Planning to completion (weight acc.)</t>
  </si>
  <si>
    <t>Planning to completion (weight)</t>
  </si>
  <si>
    <t>Realised TD (% completed)</t>
  </si>
  <si>
    <t>Planned TD (% completed)</t>
  </si>
  <si>
    <t>Planning to completion (% completed)</t>
  </si>
  <si>
    <t>DETAILED PROJECT STATUS</t>
  </si>
  <si>
    <t>Near Miss (in #)</t>
  </si>
  <si>
    <t>Lost time (in #)</t>
  </si>
  <si>
    <t>Environ. accidents (in #)</t>
  </si>
  <si>
    <t>MTD</t>
  </si>
  <si>
    <t>Acc. to date</t>
  </si>
  <si>
    <t>Work progress to date</t>
  </si>
  <si>
    <t>Planned</t>
  </si>
  <si>
    <t>Realised</t>
  </si>
  <si>
    <t>Planned to completion</t>
  </si>
  <si>
    <t>Realised TD in KUSD</t>
  </si>
  <si>
    <t>Planned TD in KUSD</t>
  </si>
  <si>
    <t>Planned MTD in KUSD</t>
  </si>
  <si>
    <t>Realised MTD in KUSD</t>
  </si>
  <si>
    <t>Planned to completion MTD in  KUSD</t>
  </si>
  <si>
    <t>Planned to completion TD in  KUSD</t>
  </si>
  <si>
    <t>Committed</t>
  </si>
  <si>
    <t>Spent</t>
  </si>
  <si>
    <t>Full completion</t>
  </si>
  <si>
    <t>Milestones planned</t>
  </si>
  <si>
    <t>Milestones realised</t>
  </si>
  <si>
    <t>Milestones realised (label)</t>
  </si>
  <si>
    <t>RIMMO:</t>
  </si>
  <si>
    <r>
      <t>COMMENTS:</t>
    </r>
    <r>
      <rPr>
        <sz val="10"/>
        <color theme="1"/>
        <rFont val="Calibri"/>
        <family val="2"/>
        <scheme val="minor"/>
      </rPr>
      <t xml:space="preserve"> [comments]</t>
    </r>
  </si>
  <si>
    <t>[YEAR]</t>
  </si>
  <si>
    <t>[MONTH]</t>
  </si>
  <si>
    <t>Project Owner:</t>
  </si>
  <si>
    <t>Project Manager:</t>
  </si>
  <si>
    <t>Current Milestone:</t>
  </si>
  <si>
    <t>Purpose:</t>
  </si>
  <si>
    <t>[Purpose]</t>
  </si>
  <si>
    <t>Storage</t>
  </si>
  <si>
    <t>Port</t>
  </si>
  <si>
    <t>Transformation</t>
  </si>
  <si>
    <t>Agricultural</t>
  </si>
  <si>
    <t>Mobilization</t>
  </si>
  <si>
    <t>1-Mobilization</t>
  </si>
  <si>
    <t>2-Mechanical completion</t>
  </si>
  <si>
    <t>3-Substantial completion</t>
  </si>
  <si>
    <t>4-Final completion</t>
  </si>
  <si>
    <t>0-Approved by rescom</t>
  </si>
  <si>
    <t>[Milestone]</t>
  </si>
  <si>
    <r>
      <t xml:space="preserve">SHE Comments: </t>
    </r>
    <r>
      <rPr>
        <sz val="10"/>
        <color theme="3"/>
        <rFont val="Calibri"/>
        <family val="2"/>
        <scheme val="minor"/>
      </rPr>
      <t>[comments]</t>
    </r>
  </si>
  <si>
    <t>Mechanical completion</t>
  </si>
  <si>
    <t>Substantial completion</t>
  </si>
  <si>
    <t>[Level 2 WBS Name]</t>
  </si>
  <si>
    <t>WBS - Level 1</t>
  </si>
  <si>
    <t>WBS - Level 2</t>
  </si>
  <si>
    <t>Spent YTD</t>
  </si>
  <si>
    <t>Spent TD</t>
  </si>
  <si>
    <t>Spent FY</t>
  </si>
  <si>
    <t>Spent at Full Completion (FC)</t>
  </si>
  <si>
    <t>Δ%</t>
  </si>
  <si>
    <t>in KUSD</t>
  </si>
  <si>
    <t>FINANCIALS</t>
  </si>
  <si>
    <t>In KUSD</t>
  </si>
  <si>
    <t>[Level 1 WBS Name #1]</t>
  </si>
  <si>
    <t>[Level 1 WBS Name #2]</t>
  </si>
  <si>
    <t>[Level 1 WBS Name #3]</t>
  </si>
  <si>
    <t>[Level 1 WBS Name #4]</t>
  </si>
  <si>
    <t>[Level 1 WBS Name #5]</t>
  </si>
  <si>
    <t>Actual</t>
  </si>
  <si>
    <t>Estim.</t>
  </si>
  <si>
    <t>Planned to completion TD in %</t>
  </si>
  <si>
    <t>Planned TD in %</t>
  </si>
  <si>
    <t>Realised TD in %</t>
  </si>
  <si>
    <t>Planned to completion label</t>
  </si>
  <si>
    <t>Realisedto completion label</t>
  </si>
  <si>
    <t>Spent To Date</t>
  </si>
  <si>
    <t>Forecast FY</t>
  </si>
  <si>
    <t>Forecast@ complet°.</t>
  </si>
  <si>
    <t>CRITICAL PATH ANALYSIS</t>
  </si>
  <si>
    <t>PERMITTING</t>
  </si>
  <si>
    <t>Status</t>
  </si>
  <si>
    <t>[Permit A]</t>
  </si>
  <si>
    <t>[Permit B]</t>
  </si>
  <si>
    <t>[Permit C]</t>
  </si>
  <si>
    <t>...</t>
  </si>
  <si>
    <t>Permit Name</t>
  </si>
  <si>
    <t>RISK ANALYSIS</t>
  </si>
  <si>
    <t>Owner</t>
  </si>
  <si>
    <t xml:space="preserve">   PROJECT ID CARD</t>
  </si>
  <si>
    <t>LDC</t>
  </si>
  <si>
    <t>BIODIESEL PLANT CONSTRUCTION</t>
  </si>
  <si>
    <t>WBS</t>
  </si>
  <si>
    <t>Activity Name</t>
  </si>
  <si>
    <t>Start</t>
  </si>
  <si>
    <t>Finish</t>
  </si>
  <si>
    <t>Duration</t>
  </si>
  <si>
    <t>Float</t>
  </si>
  <si>
    <t>Jan</t>
  </si>
  <si>
    <t>Feb</t>
  </si>
  <si>
    <t>Mar</t>
  </si>
  <si>
    <t>Apr</t>
  </si>
  <si>
    <t>May</t>
  </si>
  <si>
    <t>Jun</t>
  </si>
  <si>
    <t>Jul</t>
  </si>
  <si>
    <t>Aug</t>
  </si>
  <si>
    <t>Sep</t>
  </si>
  <si>
    <t>Oct</t>
  </si>
  <si>
    <t>Nov</t>
  </si>
  <si>
    <t>Dec</t>
  </si>
  <si>
    <t>Plant Construction</t>
  </si>
  <si>
    <t>1.1.1</t>
  </si>
  <si>
    <t>Equipment delivery</t>
  </si>
  <si>
    <t>1.1.2</t>
  </si>
  <si>
    <t>Building erection</t>
  </si>
  <si>
    <t>1.1.3</t>
  </si>
  <si>
    <t>Equipment installation</t>
  </si>
  <si>
    <t>1.1.4</t>
  </si>
  <si>
    <t>Equipment Insulation</t>
  </si>
  <si>
    <t>1.1.5</t>
  </si>
  <si>
    <t>Piping</t>
  </si>
  <si>
    <t>1.1.6</t>
  </si>
  <si>
    <t>Electrical</t>
  </si>
  <si>
    <t>1.1.7</t>
  </si>
  <si>
    <t>Instrumentation</t>
  </si>
  <si>
    <t>1.1.8</t>
  </si>
  <si>
    <t>1.1.9</t>
  </si>
  <si>
    <t>Start up</t>
  </si>
  <si>
    <t>PRR</t>
  </si>
  <si>
    <t>#1</t>
  </si>
  <si>
    <t>Risk</t>
  </si>
  <si>
    <t>#2</t>
  </si>
  <si>
    <t>#3</t>
  </si>
  <si>
    <t>#4</t>
  </si>
  <si>
    <t>#5</t>
  </si>
  <si>
    <t>#6</t>
  </si>
  <si>
    <t>#7</t>
  </si>
  <si>
    <t>#8</t>
  </si>
  <si>
    <t>#9</t>
  </si>
  <si>
    <t>#10</t>
  </si>
  <si>
    <t>[Risk Description]</t>
  </si>
  <si>
    <t>[Permit D]</t>
  </si>
  <si>
    <t>[FirstName
LastName]</t>
  </si>
  <si>
    <t>PICTURES</t>
  </si>
  <si>
    <t>Mitigant</t>
  </si>
  <si>
    <t>[Mitigant explanations]</t>
  </si>
  <si>
    <t>Risk Description</t>
  </si>
  <si>
    <t>Seriousness</t>
  </si>
  <si>
    <t>Low</t>
  </si>
  <si>
    <t>High</t>
  </si>
  <si>
    <t>Project</t>
  </si>
  <si>
    <t>SHE LOG</t>
  </si>
  <si>
    <t>OVERALL STATUS</t>
  </si>
  <si>
    <t>[Level]</t>
  </si>
  <si>
    <t>ongoing</t>
  </si>
  <si>
    <t>cleared</t>
  </si>
  <si>
    <t>Platform:</t>
  </si>
  <si>
    <t>Medium</t>
  </si>
  <si>
    <t>Recordable injury (in #)</t>
  </si>
  <si>
    <t>Rescom</t>
  </si>
  <si>
    <t>BUD/RFC</t>
  </si>
  <si>
    <t>1. Work-in-progress to date</t>
  </si>
  <si>
    <t>2. Financial Progress to date</t>
  </si>
  <si>
    <t>SUMMARY</t>
  </si>
  <si>
    <t>Planning to completion</t>
  </si>
  <si>
    <t>Planned Milestones</t>
  </si>
  <si>
    <t>Planning to date</t>
  </si>
  <si>
    <t>Realised to date</t>
  </si>
  <si>
    <t>Realised Milestones</t>
  </si>
  <si>
    <t xml:space="preserve">WORK </t>
  </si>
  <si>
    <t>NO</t>
  </si>
  <si>
    <t>DESCRIPTION</t>
  </si>
  <si>
    <t>Work Unit</t>
  </si>
  <si>
    <t>Total quantity</t>
  </si>
  <si>
    <t>A.</t>
  </si>
  <si>
    <t>Week Number</t>
  </si>
  <si>
    <t>GRAND TOTAL</t>
  </si>
  <si>
    <t>MTD EV</t>
  </si>
  <si>
    <t>YTD Total quantity</t>
  </si>
  <si>
    <t>YTD Total Earned Value</t>
  </si>
  <si>
    <t>SEPTEMBER 2015</t>
  </si>
  <si>
    <t>OCTOBER 2015</t>
  </si>
  <si>
    <t>NOVEMBER 2015</t>
  </si>
  <si>
    <t>1/11/2016</t>
  </si>
  <si>
    <t>1/4/2016</t>
  </si>
  <si>
    <t>1/18/2016</t>
  </si>
  <si>
    <t>1/25/2016</t>
  </si>
  <si>
    <t>DECEMBER 2015</t>
  </si>
  <si>
    <t>JANUARY 2016</t>
  </si>
  <si>
    <t>FEBRUARY 2016</t>
  </si>
  <si>
    <t>PLANNED</t>
  </si>
  <si>
    <t>2.1</t>
  </si>
  <si>
    <t>2.2</t>
  </si>
  <si>
    <t xml:space="preserve">Beginning of pile driving works </t>
  </si>
  <si>
    <t>EPC</t>
  </si>
  <si>
    <t xml:space="preserve">Instruction to proceed </t>
  </si>
  <si>
    <t>P</t>
  </si>
  <si>
    <t>Earthworks - 100%</t>
  </si>
  <si>
    <t xml:space="preserve">50% Structures delivered on Site </t>
  </si>
  <si>
    <t>A.1</t>
  </si>
  <si>
    <t>A.2</t>
  </si>
  <si>
    <t>A.3</t>
  </si>
  <si>
    <t>A.4</t>
  </si>
  <si>
    <t>%</t>
  </si>
  <si>
    <t>MTD Q</t>
  </si>
  <si>
    <t>YTD  Achieved (%)</t>
  </si>
  <si>
    <t>Budget Value €</t>
  </si>
  <si>
    <t>Milestone</t>
  </si>
  <si>
    <t>DESIGN/PREPARATION/TESTS</t>
  </si>
  <si>
    <t>0.1</t>
  </si>
  <si>
    <t>Etudes détaillées du design</t>
  </si>
  <si>
    <t>0.2</t>
  </si>
  <si>
    <t>Installation de la base vie</t>
  </si>
  <si>
    <t>0.3</t>
  </si>
  <si>
    <t>Mise en place des assurances</t>
  </si>
  <si>
    <t>0.4</t>
  </si>
  <si>
    <t>Supervision et sécurité du site</t>
  </si>
  <si>
    <t>Démantélement de la base vie</t>
  </si>
  <si>
    <t>Inspection finale et tests</t>
  </si>
  <si>
    <t>GENIE CIVIL</t>
  </si>
  <si>
    <t>1.1</t>
  </si>
  <si>
    <t>Pistes d'accès, voiries</t>
  </si>
  <si>
    <t>1.2</t>
  </si>
  <si>
    <t>Nettoyage, defrichage, nivellement</t>
  </si>
  <si>
    <t>1.3</t>
  </si>
  <si>
    <t>Tranchées</t>
  </si>
  <si>
    <t>1.4</t>
  </si>
  <si>
    <t>Fondation postes de transformation et poste livraison</t>
  </si>
  <si>
    <t>1.5</t>
  </si>
  <si>
    <t>Clôtures, portail</t>
  </si>
  <si>
    <t>ELECTRICITE</t>
  </si>
  <si>
    <t>Moyenne tension</t>
  </si>
  <si>
    <t xml:space="preserve">2.1.1 </t>
  </si>
  <si>
    <t>Installation du poste de livraison</t>
  </si>
  <si>
    <t xml:space="preserve">2.1.2 </t>
  </si>
  <si>
    <t>Installation des postes de transformation</t>
  </si>
  <si>
    <t xml:space="preserve">2.1.3 </t>
  </si>
  <si>
    <t>Pose câblage partie AC, moyenne tension</t>
  </si>
  <si>
    <t xml:space="preserve">2.1.4 </t>
  </si>
  <si>
    <t>Raccordement câblage AC, moyenne tension</t>
  </si>
  <si>
    <t>Pose câblage partie DC</t>
  </si>
  <si>
    <t xml:space="preserve">2.2.1 </t>
  </si>
  <si>
    <t xml:space="preserve">2.2.2 </t>
  </si>
  <si>
    <t xml:space="preserve">Pose Câbles solaires 6 et 10 mm² </t>
  </si>
  <si>
    <t xml:space="preserve">2.2.3 </t>
  </si>
  <si>
    <t>Pose de câbles DC souterrains</t>
  </si>
  <si>
    <t xml:space="preserve">2.2.4 </t>
  </si>
  <si>
    <t>Pose des boites de jonction DC</t>
  </si>
  <si>
    <t>Interconnexion modules</t>
  </si>
  <si>
    <t>WORK  PROGRESS PLANNED</t>
  </si>
  <si>
    <t>Contrôle</t>
  </si>
</sst>
</file>

<file path=xl/styles.xml><?xml version="1.0" encoding="utf-8"?>
<styleSheet xmlns="http://schemas.openxmlformats.org/spreadsheetml/2006/main" xmlns:mc="http://schemas.openxmlformats.org/markup-compatibility/2006" xmlns:x14ac="http://schemas.microsoft.com/office/spreadsheetml/2009/9/ac" mc:Ignorable="x14ac">
  <numFmts count="109">
    <numFmt numFmtId="44" formatCode="_-* #,##0.00\ &quot;€&quot;_-;\-* #,##0.00\ &quot;€&quot;_-;_-* &quot;-&quot;??\ &quot;€&quot;_-;_-@_-"/>
    <numFmt numFmtId="43" formatCode="_-* #,##0.00\ _€_-;\-* #,##0.00\ _€_-;_-* &quot;-&quot;??\ _€_-;_-@_-"/>
    <numFmt numFmtId="164" formatCode="&quot;$&quot;#,##0.00;[Red]\-&quot;$&quot;#,##0.00"/>
    <numFmt numFmtId="165" formatCode="_-* #,##0_-;\-* #,##0_-;_-* &quot;-&quot;_-;_-@_-"/>
    <numFmt numFmtId="166" formatCode="_-* #,##0.00_-;\-* #,##0.00_-;_-* &quot;-&quot;??_-;_-@_-"/>
    <numFmt numFmtId="167" formatCode="&quot;$&quot;#,##0_);\(&quot;$&quot;#,##0\)"/>
    <numFmt numFmtId="168" formatCode="&quot;$&quot;#,##0.00_);[Red]\(&quot;$&quot;#,##0.00\)"/>
    <numFmt numFmtId="169" formatCode="_(&quot;$&quot;* #,##0_);_(&quot;$&quot;* \(#,##0\);_(&quot;$&quot;* &quot;-&quot;_);_(@_)"/>
    <numFmt numFmtId="170" formatCode="_(* #,##0_);_(* \(#,##0\);_(* &quot;-&quot;_);_(@_)"/>
    <numFmt numFmtId="171" formatCode="_(* #,##0.00_);_(* \(#,##0.00\);_(* &quot;-&quot;??_);_(@_)"/>
    <numFmt numFmtId="172" formatCode="0;0;;"/>
    <numFmt numFmtId="173" formatCode="m/d/yy;@"/>
    <numFmt numFmtId="174" formatCode="_ * #,##0.00_ ;_ * \-#,##0.00_ ;_ * &quot;-&quot;??_ ;_ @_ "/>
    <numFmt numFmtId="175" formatCode="#,##0.00\ &quot;Pts&quot;;[Red]\-#,##0.00\ &quot;Pts&quot;"/>
    <numFmt numFmtId="176" formatCode="_-* #,##0\ _P_t_s_-;\-* #,##0\ _P_t_s_-;_-* &quot;-&quot;\ _P_t_s_-;_-@_-"/>
    <numFmt numFmtId="177" formatCode="_-* #,##0\ &quot;Pts&quot;_-;\-* #,##0\ &quot;Pts&quot;_-;_-* &quot;-&quot;\ &quot;Pts&quot;_-;_-@_-"/>
    <numFmt numFmtId="178" formatCode="_-* #,##0.00\ &quot;Pts&quot;_-;\-* #,##0.00\ &quot;Pts&quot;_-;_-* &quot;-&quot;??\ &quot;Pts&quot;_-;_-@_-"/>
    <numFmt numFmtId="179" formatCode="m\o\n\th\ d\,\ yyyy"/>
    <numFmt numFmtId="180" formatCode="_-* #,##0\ _$_-;\-* #,##0\ _$_-;_-* &quot;-&quot;\ _$_-;_-@_-"/>
    <numFmt numFmtId="181" formatCode="_-* #,##0.00\ _$_-;\-* #,##0.00\ _$_-;_-* &quot;-&quot;&quot;?&quot;&quot;?&quot;\ _$_-;_-@_-"/>
    <numFmt numFmtId="182" formatCode="#.00"/>
    <numFmt numFmtId="183" formatCode="General_)"/>
    <numFmt numFmtId="184" formatCode="#."/>
    <numFmt numFmtId="185" formatCode="0.00_)"/>
    <numFmt numFmtId="186" formatCode="_-* #,##0\ &quot;$&quot;_-;\-* #,##0\ &quot;$&quot;_-;_-* &quot;-&quot;\ &quot;$&quot;_-;_-@_-"/>
    <numFmt numFmtId="187" formatCode="_-* #,##0.00\ &quot;$&quot;_-;\-* #,##0.00\ &quot;$&quot;_-;_-* &quot;-&quot;&quot;?&quot;&quot;?&quot;\ &quot;$&quot;_-;_-@_-"/>
    <numFmt numFmtId="188" formatCode="&quot;£&quot;#,##0;\-&quot;£&quot;#,##0"/>
    <numFmt numFmtId="189" formatCode="0.000%"/>
    <numFmt numFmtId="190" formatCode="_(* #,##0_);[Red]_(* \(#,##0\);_(* &quot;&quot;&quot;&quot;&quot;&quot;&quot;&quot;\ \-\ &quot;&quot;&quot;&quot;&quot;&quot;&quot;&quot;_);_(@_)"/>
    <numFmt numFmtId="191" formatCode="_(* #,##0,_);[Red]_(* \(#,##0,\);_(* &quot;&quot;&quot;&quot;&quot;&quot;&quot;&quot;\ \-\ &quot;&quot;&quot;&quot;&quot;&quot;&quot;&quot;_);_(@_)"/>
    <numFmt numFmtId="192" formatCode="0%;\(0%\);;"/>
    <numFmt numFmtId="193" formatCode="0%;\(0%\);&quot;-&quot;"/>
    <numFmt numFmtId="194" formatCode="#,##0_);[Red]\(#,##0\);&quot;-&quot;"/>
    <numFmt numFmtId="195" formatCode="0%;\(0%\)"/>
    <numFmt numFmtId="196" formatCode="*-"/>
    <numFmt numFmtId="197" formatCode="*\&quot;-&quot;"/>
    <numFmt numFmtId="198" formatCode="[$-409]d\-mmm\-yy;@"/>
    <numFmt numFmtId="199" formatCode="[$-409]mmm\-yy;@"/>
    <numFmt numFmtId="200" formatCode="_([$€-2]* #,##0.00_);_([$€-2]* \(#,##0.00\);_([$€-2]* &quot;-&quot;??_)"/>
    <numFmt numFmtId="201" formatCode="0.000"/>
    <numFmt numFmtId="202" formatCode="0.0%"/>
    <numFmt numFmtId="203" formatCode="[$-1C09]dd\ mmmm\ yyyy;@"/>
    <numFmt numFmtId="204" formatCode="[$-409]d\-mmm\-yyyy;@"/>
    <numFmt numFmtId="205" formatCode="&quot;$&quot;#,##0.00"/>
    <numFmt numFmtId="206" formatCode="#,##0_%_);\(#,##0\)_%;#,##0_%_);@_%_)"/>
    <numFmt numFmtId="207" formatCode="&quot;$&quot;#,##0_%_);\(&quot;$&quot;#,##0\)_%;&quot;$&quot;#,##0_%_);@_%_)"/>
    <numFmt numFmtId="208" formatCode="&quot;$&quot;#,##0.00_%_);\(&quot;$&quot;#,##0.00\)_%;&quot;$&quot;#,##0.00_%_);@_%_)"/>
    <numFmt numFmtId="209" formatCode="#,##0.0000_);\(#,##0.0000\)"/>
    <numFmt numFmtId="210" formatCode="m/d/yy_%_)"/>
    <numFmt numFmtId="211" formatCode="0_%_);\(0\)_%;0_%_);@_%_)"/>
    <numFmt numFmtId="212" formatCode="[Blue]#,##0;[Red]\-#,##0"/>
    <numFmt numFmtId="213" formatCode="0.0\%_);\(0.0\%\);0.0\%_);@_%_)"/>
    <numFmt numFmtId="214" formatCode="dd\-mmm\-yy_)"/>
    <numFmt numFmtId="215" formatCode="0.0\x_)_);&quot;NM&quot;_x_)_);0.0\x_)_);@_%_)"/>
    <numFmt numFmtId="216" formatCode="#,###,##?&quot; m2&quot;"/>
    <numFmt numFmtId="217" formatCode="#,###,##?&quot; m&quot;"/>
    <numFmt numFmtId="218" formatCode="mm/dd/yy"/>
    <numFmt numFmtId="219" formatCode="_ * #,##0_ ;_ * \(#,##0\)_ ;_ * &quot;-&quot;??_ ;_ @_ "/>
    <numFmt numFmtId="220" formatCode="_ * #,##0_ ;_ * \-#,##0_ ;_ * &quot;-&quot;_ ;_ @_ "/>
    <numFmt numFmtId="221" formatCode="_(* #,##0.000000_);_(* \(#,##0.000000\);_(* &quot;-&quot;??_);_(@_)"/>
    <numFmt numFmtId="222" formatCode="&quot;£ &quot;#,##0.00;[Red]\-&quot;£ &quot;#,##0.00"/>
    <numFmt numFmtId="223" formatCode="#,##0.00_%_);\(#,##0.00\)_%;#,##0.00_%_);@_%_)"/>
    <numFmt numFmtId="224" formatCode="_ &quot;￥&quot;* #,##0_ ;_ &quot;￥&quot;* \-#,##0_ ;_ &quot;￥&quot;* &quot;-&quot;_ ;_ @_ "/>
    <numFmt numFmtId="225" formatCode="_ &quot;￥&quot;* #,##0.00_ ;_ &quot;￥&quot;* \-#,##0.00_ ;_ &quot;￥&quot;* &quot;-&quot;??_ ;_ @_ "/>
    <numFmt numFmtId="226" formatCode="_-* #,##0.00\ [$€-1]_-;\-* #,##0.00\ [$€-1]_-;_-* &quot;-&quot;??\ [$€-1]_-"/>
    <numFmt numFmtId="227" formatCode="###0.0_);[Red]\(###0.0\)"/>
    <numFmt numFmtId="228" formatCode="[$-410]d\-mmm;@"/>
    <numFmt numFmtId="229" formatCode="[$-40C]mmm\-yy;@"/>
    <numFmt numFmtId="230" formatCode="0.0%;\(0.0\)%"/>
    <numFmt numFmtId="231" formatCode="0%;[Red]\(0%\)"/>
    <numFmt numFmtId="232" formatCode="0.0_)\%;\(0.0\)\%;0.0_)\%;@_)_%"/>
    <numFmt numFmtId="233" formatCode="#,##0.0_)_%;\(#,##0.0\)_%;0.0_)_%;@_)_%"/>
    <numFmt numFmtId="234" formatCode="#,##0.0_);\(#,##0.0\);#,##0.0_);@_)"/>
    <numFmt numFmtId="235" formatCode="&quot;$&quot;_(#,##0.00_);&quot;$&quot;\(#,##0.00\);&quot;$&quot;_(0.00_);@_)"/>
    <numFmt numFmtId="236" formatCode="&quot;€&quot;_(#,##0.00_);&quot;€&quot;\(#,##0.00\);&quot;€&quot;_(0.00_);@_)"/>
    <numFmt numFmtId="237" formatCode="&quot;£&quot;_(#,##0.00_);&quot;£&quot;\(#,##0.00\);&quot;£&quot;_(0.00_);@_)"/>
    <numFmt numFmtId="238" formatCode="#,##0.00_);\(#,##0.00\);0.00_);@_)"/>
    <numFmt numFmtId="239" formatCode="\€_(#,##0.00_);\€\(#,##0.00\);\€_(0.00_);@_)"/>
    <numFmt numFmtId="240" formatCode="#,##0_)\x;\(#,##0\)\x;0_)\x;@_)_x"/>
    <numFmt numFmtId="241" formatCode="#,##0_)_x;\(#,##0\)_x;0_)_x;@_)_x"/>
    <numFmt numFmtId="242" formatCode="0.0"/>
    <numFmt numFmtId="243" formatCode="0.0;\-0.0;\-"/>
    <numFmt numFmtId="244" formatCode="0.00%;[Red]\(0.00%\)"/>
    <numFmt numFmtId="245" formatCode="0.00;\-0.00;\-"/>
    <numFmt numFmtId="246" formatCode="0.000;\-0.000;\-"/>
    <numFmt numFmtId="247" formatCode="_(#,##0.0%_);_)\(#,##0.0%\);_(0.0%_);@_)"/>
    <numFmt numFmtId="248" formatCode="#,##0.00;\(#,##0.00\);&quot; - &quot;"/>
    <numFmt numFmtId="249" formatCode="\$#,##0.00_);[Red]&quot;($&quot;#,##0.00\)"/>
    <numFmt numFmtId="250" formatCode="_-* #,##0.00&quot; €&quot;_-;\-* #,##0.00&quot; €&quot;_-;_-* \-??&quot; €&quot;_-;_-@_-"/>
    <numFmt numFmtId="251" formatCode="#,###;\-#,###;\-"/>
    <numFmt numFmtId="252" formatCode="#,##0_ ;\(#,##0\)_-;\-"/>
    <numFmt numFmtId="253" formatCode="\ ;\ "/>
    <numFmt numFmtId="254" formatCode="#,##0.0%_);\(#,##0.0%\);\-_);@_)"/>
    <numFmt numFmtId="255" formatCode="_-* #,##0_-;\-* #,##0_-;_-* \-_-;_-@_-"/>
    <numFmt numFmtId="256" formatCode="_-* #,##0.00_-;\-* #,##0.00_-;_-* \-??_-;_-@_-"/>
    <numFmt numFmtId="257" formatCode="_-* #,##0\ _F_-;\-* #,##0\ _F_-;_-* &quot;-&quot;??\ _F_-;_-@_-"/>
    <numFmt numFmtId="258" formatCode="#,##0.0,;[Red]\(#,##0.0,\);\-_)"/>
    <numFmt numFmtId="259" formatCode="_-\$* #,##0_-;&quot;-$&quot;* #,##0_-;_-\$* \-_-;_-@_-"/>
    <numFmt numFmtId="260" formatCode="_-\$* #,##0.00_-;&quot;-$&quot;* #,##0.00_-;_-\$* \-??_-;_-@_-"/>
    <numFmt numFmtId="261" formatCode="0.00&quot; x&quot;;\-0.00&quot; x&quot;;&quot;- x&quot;"/>
    <numFmt numFmtId="262" formatCode="#,##0.0\%_);\(#,##0.0&quot;%)&quot;;#,##0.0\%_);@_)"/>
    <numFmt numFmtId="263" formatCode="\$#,##0.00;[Red]&quot;-$&quot;#,##0.00"/>
    <numFmt numFmtId="264" formatCode="0.00&quot;  x&quot;"/>
    <numFmt numFmtId="265" formatCode="#,##0_);_)\(#,##0\);\-_);@_)"/>
    <numFmt numFmtId="266" formatCode="_(* #,##0.00%_);_(* \(#,##0.00%\);_(* #,##0.00%_);_(@_)"/>
    <numFmt numFmtId="267" formatCode="#,##0.00;\(#,##0.00\);&quot;&quot;"/>
    <numFmt numFmtId="268" formatCode="#,##0_);\(#,##0\);\-_);@_)"/>
    <numFmt numFmtId="269" formatCode="_(&quot;$&quot;* #,##0.00_);_(&quot;$&quot;* \(#,##0.00\);_(&quot;$&quot;* &quot;-&quot;??_);_(@_)"/>
    <numFmt numFmtId="270" formatCode="[Red]&quot;chk&quot;;[Red]&quot;chk&quot;;[Green]&quot;ok&quot;"/>
  </numFmts>
  <fonts count="163">
    <font>
      <sz val="11"/>
      <color theme="1"/>
      <name val="Calibri"/>
      <family val="2"/>
      <scheme val="minor"/>
    </font>
    <font>
      <sz val="12"/>
      <color theme="1"/>
      <name val="Calibri"/>
      <family val="2"/>
      <scheme val="minor"/>
    </font>
    <font>
      <sz val="11"/>
      <color theme="1"/>
      <name val="Calibri"/>
      <family val="2"/>
      <scheme val="minor"/>
    </font>
    <font>
      <sz val="8"/>
      <color indexed="81"/>
      <name val="Tahoma"/>
      <family val="2"/>
    </font>
    <font>
      <b/>
      <sz val="8"/>
      <color indexed="81"/>
      <name val="Tahoma"/>
      <family val="2"/>
    </font>
    <font>
      <sz val="10"/>
      <color theme="1"/>
      <name val="Calibri"/>
      <family val="2"/>
      <scheme val="minor"/>
    </font>
    <font>
      <b/>
      <sz val="10"/>
      <color theme="3"/>
      <name val="Calibri"/>
      <family val="2"/>
      <scheme val="minor"/>
    </font>
    <font>
      <b/>
      <sz val="10"/>
      <color theme="1"/>
      <name val="Calibri"/>
      <family val="2"/>
      <scheme val="minor"/>
    </font>
    <font>
      <sz val="11"/>
      <color theme="0"/>
      <name val="Calibri"/>
      <family val="2"/>
      <scheme val="minor"/>
    </font>
    <font>
      <b/>
      <sz val="10"/>
      <color theme="0"/>
      <name val="Calibri"/>
      <family val="2"/>
      <scheme val="minor"/>
    </font>
    <font>
      <sz val="10"/>
      <color theme="0"/>
      <name val="Calibri"/>
      <family val="2"/>
      <scheme val="minor"/>
    </font>
    <font>
      <sz val="10"/>
      <color theme="3"/>
      <name val="Calibri"/>
      <family val="2"/>
      <scheme val="minor"/>
    </font>
    <font>
      <b/>
      <sz val="11"/>
      <color theme="1"/>
      <name val="Calibri"/>
      <family val="2"/>
      <scheme val="minor"/>
    </font>
    <font>
      <b/>
      <sz val="9"/>
      <color theme="1"/>
      <name val="Calibri"/>
      <family val="2"/>
      <scheme val="minor"/>
    </font>
    <font>
      <b/>
      <sz val="8"/>
      <color theme="1"/>
      <name val="Calibri"/>
      <family val="2"/>
      <scheme val="minor"/>
    </font>
    <font>
      <sz val="8"/>
      <color theme="1"/>
      <name val="Calibri"/>
      <family val="2"/>
      <scheme val="minor"/>
    </font>
    <font>
      <sz val="10"/>
      <color theme="1"/>
      <name val="Arial"/>
      <family val="2"/>
    </font>
    <font>
      <b/>
      <sz val="10"/>
      <color theme="1"/>
      <name val="Arial"/>
      <family val="2"/>
    </font>
    <font>
      <b/>
      <sz val="12"/>
      <name val="Arial"/>
      <family val="2"/>
    </font>
    <font>
      <sz val="11"/>
      <name val="Arial"/>
      <family val="2"/>
    </font>
    <font>
      <sz val="10"/>
      <name val="Arial"/>
      <family val="2"/>
    </font>
    <font>
      <b/>
      <sz val="10"/>
      <name val="Arial"/>
      <family val="2"/>
    </font>
    <font>
      <sz val="10"/>
      <color theme="0"/>
      <name val="Arial"/>
      <family val="2"/>
    </font>
    <font>
      <b/>
      <sz val="10"/>
      <color theme="0"/>
      <name val="Arial"/>
      <family val="2"/>
    </font>
    <font>
      <sz val="22"/>
      <name val="Arial"/>
      <family val="2"/>
    </font>
    <font>
      <sz val="20"/>
      <color theme="1"/>
      <name val="Arial"/>
      <family val="2"/>
    </font>
    <font>
      <sz val="10"/>
      <color theme="0" tint="-0.499984740745262"/>
      <name val="Arial"/>
      <family val="2"/>
    </font>
    <font>
      <b/>
      <sz val="20"/>
      <color theme="0"/>
      <name val="Arial"/>
      <family val="2"/>
    </font>
    <font>
      <b/>
      <sz val="9"/>
      <name val="Arial"/>
      <family val="2"/>
    </font>
    <font>
      <i/>
      <sz val="10"/>
      <color indexed="23"/>
      <name val="Arial"/>
      <family val="2"/>
    </font>
    <font>
      <sz val="10"/>
      <color indexed="9"/>
      <name val="Arial"/>
      <family val="2"/>
    </font>
    <font>
      <sz val="8"/>
      <name val="Arial"/>
      <family val="2"/>
    </font>
    <font>
      <b/>
      <sz val="10"/>
      <color indexed="9"/>
      <name val="Arial"/>
      <family val="2"/>
    </font>
    <font>
      <sz val="10"/>
      <name val="Helvetica 45 Light"/>
      <family val="2"/>
    </font>
    <font>
      <sz val="10"/>
      <color indexed="10"/>
      <name val="Arial"/>
      <family val="2"/>
    </font>
    <font>
      <sz val="10"/>
      <name val="Times New Roman"/>
      <family val="1"/>
    </font>
    <font>
      <sz val="10"/>
      <name val="Helv"/>
      <family val="2"/>
    </font>
    <font>
      <sz val="12"/>
      <name val="Times New Roman"/>
      <family val="1"/>
    </font>
    <font>
      <sz val="10"/>
      <color indexed="8"/>
      <name val="Arial"/>
      <family val="2"/>
    </font>
    <font>
      <sz val="12"/>
      <name val="¹ÙÅÁÃ¼"/>
      <charset val="129"/>
    </font>
    <font>
      <sz val="1"/>
      <color indexed="8"/>
      <name val="Courier"/>
      <family val="3"/>
    </font>
    <font>
      <b/>
      <sz val="1"/>
      <color indexed="8"/>
      <name val="Courier"/>
      <family val="3"/>
    </font>
    <font>
      <b/>
      <i/>
      <sz val="16"/>
      <name val="Helv"/>
      <family val="2"/>
    </font>
    <font>
      <b/>
      <sz val="12"/>
      <color indexed="8"/>
      <name val="Arial"/>
      <family val="2"/>
    </font>
    <font>
      <b/>
      <i/>
      <sz val="12"/>
      <color indexed="8"/>
      <name val="Arial"/>
      <family val="2"/>
    </font>
    <font>
      <sz val="12"/>
      <color indexed="8"/>
      <name val="Arial"/>
      <family val="2"/>
    </font>
    <font>
      <i/>
      <sz val="12"/>
      <color indexed="8"/>
      <name val="Arial"/>
      <family val="2"/>
    </font>
    <font>
      <sz val="19"/>
      <color indexed="48"/>
      <name val="Arial"/>
      <family val="2"/>
    </font>
    <font>
      <sz val="12"/>
      <color indexed="14"/>
      <name val="Arial"/>
      <family val="2"/>
    </font>
    <font>
      <sz val="10"/>
      <color indexed="17"/>
      <name val="Arial"/>
      <family val="2"/>
    </font>
    <font>
      <sz val="10"/>
      <color indexed="20"/>
      <name val="Arial"/>
      <family val="2"/>
    </font>
    <font>
      <b/>
      <sz val="18"/>
      <color indexed="56"/>
      <name val="宋体"/>
      <charset val="134"/>
    </font>
    <font>
      <b/>
      <sz val="15"/>
      <color indexed="56"/>
      <name val="Arial"/>
      <family val="2"/>
    </font>
    <font>
      <b/>
      <sz val="13"/>
      <color indexed="56"/>
      <name val="Arial"/>
      <family val="2"/>
    </font>
    <font>
      <b/>
      <sz val="11"/>
      <color indexed="56"/>
      <name val="Arial"/>
      <family val="2"/>
    </font>
    <font>
      <b/>
      <sz val="10"/>
      <color indexed="8"/>
      <name val="Arial"/>
      <family val="2"/>
    </font>
    <font>
      <b/>
      <sz val="10"/>
      <color indexed="52"/>
      <name val="Arial"/>
      <family val="2"/>
    </font>
    <font>
      <sz val="10"/>
      <color indexed="62"/>
      <name val="Arial"/>
      <family val="2"/>
    </font>
    <font>
      <b/>
      <sz val="10"/>
      <color indexed="63"/>
      <name val="Arial"/>
      <family val="2"/>
    </font>
    <font>
      <sz val="10"/>
      <color indexed="60"/>
      <name val="Arial"/>
      <family val="2"/>
    </font>
    <font>
      <sz val="10"/>
      <color indexed="52"/>
      <name val="Arial"/>
      <family val="2"/>
    </font>
    <font>
      <b/>
      <i/>
      <sz val="12"/>
      <color indexed="12"/>
      <name val="Arial"/>
      <family val="2"/>
    </font>
    <font>
      <b/>
      <i/>
      <sz val="10"/>
      <color indexed="8"/>
      <name val="Arial"/>
      <family val="2"/>
    </font>
    <font>
      <b/>
      <sz val="10"/>
      <name val="Helv"/>
    </font>
    <font>
      <sz val="10"/>
      <name val="Helv"/>
    </font>
    <font>
      <sz val="12"/>
      <name val="Helv"/>
    </font>
    <font>
      <sz val="11"/>
      <color indexed="8"/>
      <name val="Calibri"/>
      <family val="2"/>
    </font>
    <font>
      <sz val="12"/>
      <name val="Tms Rmn"/>
    </font>
    <font>
      <b/>
      <sz val="12"/>
      <name val="Helv"/>
    </font>
    <font>
      <b/>
      <sz val="11"/>
      <name val="Helv"/>
    </font>
    <font>
      <b/>
      <i/>
      <sz val="16"/>
      <name val="Helv"/>
    </font>
    <font>
      <b/>
      <i/>
      <sz val="8"/>
      <name val="Arial"/>
      <family val="2"/>
    </font>
    <font>
      <b/>
      <i/>
      <sz val="11"/>
      <color indexed="12"/>
      <name val="Arial"/>
      <family val="2"/>
    </font>
    <font>
      <sz val="10"/>
      <color theme="1"/>
      <name val="Cambria"/>
      <family val="2"/>
      <charset val="1"/>
    </font>
    <font>
      <sz val="10"/>
      <color theme="1"/>
      <name val="Calibri"/>
      <family val="2"/>
      <charset val="1"/>
    </font>
    <font>
      <sz val="10"/>
      <color indexed="8"/>
      <name val="Cambria"/>
      <family val="2"/>
      <charset val="1"/>
    </font>
    <font>
      <sz val="10"/>
      <color indexed="8"/>
      <name val="Calibri"/>
      <family val="2"/>
      <charset val="1"/>
    </font>
    <font>
      <sz val="12"/>
      <color theme="1"/>
      <name val="Calibri"/>
      <family val="2"/>
      <scheme val="minor"/>
    </font>
    <font>
      <b/>
      <sz val="12"/>
      <color theme="1"/>
      <name val="Calibri"/>
      <family val="2"/>
      <scheme val="minor"/>
    </font>
    <font>
      <b/>
      <sz val="72"/>
      <color theme="0"/>
      <name val="Arial"/>
      <family val="2"/>
    </font>
    <font>
      <sz val="12"/>
      <name val="Calibri"/>
      <family val="2"/>
      <scheme val="minor"/>
    </font>
    <font>
      <sz val="12"/>
      <name val="宋体"/>
      <charset val="134"/>
    </font>
    <font>
      <sz val="10"/>
      <name val="FuturaA Bk BT"/>
    </font>
    <font>
      <sz val="9"/>
      <color indexed="10"/>
      <name val="Helv"/>
      <family val="2"/>
    </font>
    <font>
      <sz val="8"/>
      <name val="Times New Roman"/>
      <family val="1"/>
    </font>
    <font>
      <sz val="12"/>
      <name val="Tms Rmn"/>
      <family val="1"/>
    </font>
    <font>
      <b/>
      <sz val="10"/>
      <name val="MS Sans Serif"/>
      <family val="2"/>
    </font>
    <font>
      <sz val="7"/>
      <name val="MS Sans Serif"/>
      <family val="2"/>
    </font>
    <font>
      <b/>
      <sz val="6"/>
      <name val="Arial"/>
      <family val="2"/>
    </font>
    <font>
      <sz val="8"/>
      <name val="Palatino"/>
      <family val="1"/>
    </font>
    <font>
      <sz val="10"/>
      <name val="MS Serif"/>
      <family val="1"/>
    </font>
    <font>
      <sz val="10"/>
      <color indexed="16"/>
      <name val="MS Serif"/>
      <family val="1"/>
    </font>
    <font>
      <b/>
      <sz val="8"/>
      <color indexed="8"/>
      <name val="Arial"/>
      <family val="2"/>
    </font>
    <font>
      <sz val="8"/>
      <color theme="7" tint="-0.24994659260841701"/>
      <name val="Calibri"/>
      <family val="2"/>
      <scheme val="minor"/>
    </font>
    <font>
      <sz val="7"/>
      <name val="Palatino"/>
      <family val="1"/>
    </font>
    <font>
      <b/>
      <sz val="8"/>
      <name val="MS Sans Serif"/>
      <family val="2"/>
    </font>
    <font>
      <sz val="12"/>
      <color indexed="12"/>
      <name val="Arial"/>
      <family val="2"/>
    </font>
    <font>
      <u/>
      <sz val="10"/>
      <color theme="10"/>
      <name val="Arial"/>
      <family val="2"/>
    </font>
    <font>
      <sz val="10"/>
      <color indexed="12"/>
      <name val="Helv"/>
    </font>
    <font>
      <i/>
      <sz val="10"/>
      <color indexed="16"/>
      <name val="Times New Roman"/>
      <family val="1"/>
    </font>
    <font>
      <sz val="7"/>
      <name val="Small Fonts"/>
      <family val="2"/>
    </font>
    <font>
      <i/>
      <sz val="10"/>
      <color indexed="20"/>
      <name val="Arial"/>
      <family val="2"/>
    </font>
    <font>
      <sz val="10"/>
      <name val="Arial MT"/>
    </font>
    <font>
      <sz val="10"/>
      <color indexed="8"/>
      <name val="MS Sans Serif"/>
      <family val="2"/>
    </font>
    <font>
      <sz val="10"/>
      <color indexed="16"/>
      <name val="Helvetica-Black"/>
    </font>
    <font>
      <sz val="8"/>
      <name val="Wingdings"/>
      <charset val="2"/>
    </font>
    <font>
      <sz val="8"/>
      <name val="Helv"/>
    </font>
    <font>
      <b/>
      <i/>
      <sz val="8"/>
      <color indexed="8"/>
      <name val="Arial"/>
      <family val="2"/>
    </font>
    <font>
      <sz val="8"/>
      <name val="MS Sans Serif"/>
      <family val="2"/>
    </font>
    <font>
      <sz val="11"/>
      <name val="FuturaA Bk BT"/>
    </font>
    <font>
      <sz val="9"/>
      <name val="Arial"/>
      <family val="2"/>
    </font>
    <font>
      <sz val="14"/>
      <color theme="7" tint="-0.24994659260841701"/>
      <name val="Calibri"/>
      <family val="2"/>
      <scheme val="minor"/>
    </font>
    <font>
      <b/>
      <sz val="8"/>
      <color indexed="8"/>
      <name val="Helv"/>
    </font>
    <font>
      <b/>
      <sz val="8"/>
      <color theme="7" tint="-0.24994659260841701"/>
      <name val="Cambria"/>
      <family val="1"/>
      <scheme val="major"/>
    </font>
    <font>
      <b/>
      <sz val="9"/>
      <name val="Palatino"/>
      <family val="1"/>
    </font>
    <font>
      <sz val="9"/>
      <color indexed="21"/>
      <name val="Helvetica-Black"/>
    </font>
    <font>
      <sz val="9"/>
      <name val="Helvetica-Black"/>
    </font>
    <font>
      <b/>
      <sz val="18"/>
      <color theme="7" tint="-0.24994659260841701"/>
      <name val="Cambria"/>
      <family val="1"/>
      <scheme val="major"/>
    </font>
    <font>
      <sz val="8"/>
      <color indexed="10"/>
      <name val="Arial Narrow"/>
      <family val="2"/>
    </font>
    <font>
      <sz val="12"/>
      <name val="宋体"/>
      <charset val="134"/>
    </font>
    <font>
      <sz val="12"/>
      <color theme="1"/>
      <name val="Arial"/>
      <family val="2"/>
    </font>
    <font>
      <sz val="8"/>
      <name val="Calibri"/>
      <family val="2"/>
      <scheme val="minor"/>
    </font>
    <font>
      <u/>
      <sz val="11"/>
      <color theme="10"/>
      <name val="Calibri"/>
      <family val="2"/>
      <scheme val="minor"/>
    </font>
    <font>
      <u/>
      <sz val="11"/>
      <color theme="11"/>
      <name val="Calibri"/>
      <family val="2"/>
      <scheme val="minor"/>
    </font>
    <font>
      <b/>
      <sz val="20"/>
      <color theme="9" tint="-0.24994659260841701"/>
      <name val="Arial"/>
      <family val="2"/>
    </font>
    <font>
      <sz val="12"/>
      <name val="Arial"/>
      <family val="2"/>
    </font>
    <font>
      <b/>
      <sz val="14"/>
      <name val="Arial"/>
      <family val="2"/>
    </font>
    <font>
      <u/>
      <sz val="11"/>
      <color theme="10"/>
      <name val="Calibri"/>
      <family val="2"/>
    </font>
    <font>
      <sz val="12"/>
      <name val="宋体"/>
    </font>
    <font>
      <sz val="14"/>
      <name val="AngsanaUPC"/>
      <family val="1"/>
    </font>
    <font>
      <u/>
      <sz val="12"/>
      <color indexed="36"/>
      <name val="宋体"/>
      <charset val="134"/>
    </font>
    <font>
      <sz val="6"/>
      <color indexed="16"/>
      <name val="Palatino"/>
      <family val="1"/>
    </font>
    <font>
      <sz val="18"/>
      <name val="Helvetica-Black"/>
    </font>
    <font>
      <i/>
      <sz val="14"/>
      <name val="Palatino"/>
      <family val="1"/>
    </font>
    <font>
      <u/>
      <sz val="8.4"/>
      <color indexed="12"/>
      <name val="Arial"/>
      <family val="2"/>
    </font>
    <font>
      <sz val="10"/>
      <name val="Trebuchet MS"/>
      <family val="2"/>
    </font>
    <font>
      <sz val="10"/>
      <name val="Calibri"/>
      <family val="2"/>
      <scheme val="minor"/>
    </font>
    <font>
      <sz val="9"/>
      <name val="Helvetica 45 Light"/>
      <family val="2"/>
    </font>
    <font>
      <sz val="10"/>
      <color indexed="12"/>
      <name val="Arial"/>
      <family val="2"/>
    </font>
    <font>
      <b/>
      <sz val="22"/>
      <color indexed="18"/>
      <name val="Arial"/>
      <family val="2"/>
    </font>
    <font>
      <b/>
      <sz val="14"/>
      <color indexed="18"/>
      <name val="Arial"/>
      <family val="2"/>
    </font>
    <font>
      <sz val="9"/>
      <color indexed="8"/>
      <name val="Arial"/>
      <family val="2"/>
    </font>
    <font>
      <b/>
      <sz val="10"/>
      <color indexed="18"/>
      <name val="Arial"/>
      <family val="2"/>
    </font>
    <font>
      <b/>
      <u val="singleAccounting"/>
      <sz val="10"/>
      <color indexed="18"/>
      <name val="Arial"/>
      <family val="2"/>
    </font>
    <font>
      <sz val="9"/>
      <color indexed="12"/>
      <name val="Arial"/>
      <family val="2"/>
    </font>
    <font>
      <sz val="10"/>
      <color indexed="12"/>
      <name val="Palatino"/>
      <family val="1"/>
    </font>
    <font>
      <sz val="10"/>
      <color indexed="23"/>
      <name val="Arial"/>
      <family val="2"/>
    </font>
    <font>
      <sz val="10"/>
      <name val="MS Sans Serif"/>
      <family val="2"/>
    </font>
    <font>
      <sz val="10"/>
      <color indexed="14"/>
      <name val="Arial"/>
      <family val="2"/>
    </font>
    <font>
      <b/>
      <sz val="26"/>
      <name val="Times New Roman"/>
      <family val="1"/>
    </font>
    <font>
      <b/>
      <sz val="18"/>
      <name val="Times New Roman"/>
      <family val="1"/>
    </font>
    <font>
      <b/>
      <sz val="8"/>
      <color indexed="18"/>
      <name val="Times New Roman"/>
      <family val="1"/>
    </font>
    <font>
      <sz val="10"/>
      <name val="Courier New"/>
      <family val="3"/>
    </font>
    <font>
      <b/>
      <sz val="8"/>
      <color indexed="10"/>
      <name val="Sabon"/>
      <family val="1"/>
    </font>
    <font>
      <sz val="8"/>
      <name val="Sabon"/>
    </font>
    <font>
      <sz val="12"/>
      <color indexed="8"/>
      <name val="Arial MT"/>
      <family val="2"/>
    </font>
    <font>
      <b/>
      <sz val="12"/>
      <color theme="0"/>
      <name val="Calibri"/>
      <family val="2"/>
      <scheme val="minor"/>
    </font>
    <font>
      <b/>
      <sz val="12"/>
      <color theme="0"/>
      <name val="Arial"/>
      <family val="2"/>
    </font>
    <font>
      <b/>
      <sz val="12"/>
      <color theme="1"/>
      <name val="Arial"/>
      <family val="2"/>
    </font>
    <font>
      <b/>
      <sz val="18"/>
      <name val="Arial"/>
      <family val="2"/>
    </font>
    <font>
      <sz val="18"/>
      <color theme="1"/>
      <name val="Calibri"/>
      <family val="2"/>
      <scheme val="minor"/>
    </font>
    <font>
      <sz val="11"/>
      <name val="Calibri"/>
      <family val="2"/>
    </font>
    <font>
      <sz val="10"/>
      <color rgb="FF000000"/>
      <name val="Calibri"/>
      <family val="2"/>
      <scheme val="minor"/>
    </font>
  </fonts>
  <fills count="80">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4"/>
        <bgColor indexed="64"/>
      </patternFill>
    </fill>
    <fill>
      <patternFill patternType="solid">
        <fgColor theme="4" tint="-0.249977111117893"/>
        <bgColor indexed="64"/>
      </patternFill>
    </fill>
    <fill>
      <patternFill patternType="solid">
        <fgColor theme="4" tint="0.39997558519241921"/>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0" tint="-0.499984740745262"/>
        <bgColor indexed="64"/>
      </patternFill>
    </fill>
    <fill>
      <patternFill patternType="solid">
        <fgColor theme="4" tint="-0.499984740745262"/>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4F86AF"/>
        <bgColor indexed="64"/>
      </patternFill>
    </fill>
    <fill>
      <patternFill patternType="solid">
        <fgColor rgb="FFFF7575"/>
        <bgColor indexed="64"/>
      </patternFill>
    </fill>
    <fill>
      <patternFill patternType="solid">
        <fgColor rgb="FFD71732"/>
        <bgColor indexed="64"/>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9"/>
        <bgColor indexed="64"/>
      </patternFill>
    </fill>
    <fill>
      <patternFill patternType="gray125">
        <fgColor indexed="8"/>
      </patternFill>
    </fill>
    <fill>
      <patternFill patternType="solid">
        <fgColor indexed="43"/>
        <bgColor indexed="64"/>
      </patternFill>
    </fill>
    <fill>
      <patternFill patternType="solid">
        <fgColor indexed="43"/>
      </patternFill>
    </fill>
    <fill>
      <patternFill patternType="solid">
        <fgColor indexed="26"/>
      </patternFill>
    </fill>
    <fill>
      <patternFill patternType="solid">
        <fgColor indexed="54"/>
        <bgColor indexed="64"/>
      </patternFill>
    </fill>
    <fill>
      <patternFill patternType="solid">
        <fgColor indexed="10"/>
        <bgColor indexed="64"/>
      </patternFill>
    </fill>
    <fill>
      <patternFill patternType="solid">
        <fgColor indexed="45"/>
        <bgColor indexed="64"/>
      </patternFill>
    </fill>
    <fill>
      <patternFill patternType="solid">
        <fgColor indexed="29"/>
        <bgColor indexed="64"/>
      </patternFill>
    </fill>
    <fill>
      <patternFill patternType="solid">
        <fgColor indexed="42"/>
        <bgColor indexed="64"/>
      </patternFill>
    </fill>
    <fill>
      <patternFill patternType="solid">
        <fgColor indexed="51"/>
        <bgColor indexed="64"/>
      </patternFill>
    </fill>
    <fill>
      <patternFill patternType="solid">
        <fgColor indexed="47"/>
        <bgColor indexed="64"/>
      </patternFill>
    </fill>
    <fill>
      <patternFill patternType="solid">
        <fgColor indexed="50"/>
        <bgColor indexed="64"/>
      </patternFill>
    </fill>
    <fill>
      <patternFill patternType="solid">
        <fgColor indexed="57"/>
        <bgColor indexed="64"/>
      </patternFill>
    </fill>
    <fill>
      <patternFill patternType="solid">
        <fgColor indexed="21"/>
        <bgColor indexed="64"/>
      </patternFill>
    </fill>
    <fill>
      <patternFill patternType="lightUp">
        <fgColor indexed="48"/>
        <bgColor indexed="44"/>
      </patternFill>
    </fill>
    <fill>
      <patternFill patternType="solid">
        <fgColor indexed="44"/>
        <bgColor indexed="64"/>
      </patternFill>
    </fill>
    <fill>
      <patternFill patternType="solid">
        <fgColor indexed="41"/>
        <bgColor indexed="64"/>
      </patternFill>
    </fill>
    <fill>
      <patternFill patternType="solid">
        <fgColor indexed="40"/>
        <bgColor indexed="64"/>
      </patternFill>
    </fill>
    <fill>
      <patternFill patternType="solid">
        <fgColor rgb="FF437193"/>
        <bgColor indexed="64"/>
      </patternFill>
    </fill>
    <fill>
      <patternFill patternType="solid">
        <fgColor theme="7" tint="0.79998168889431442"/>
        <bgColor indexed="65"/>
      </patternFill>
    </fill>
    <fill>
      <patternFill patternType="solid">
        <fgColor theme="7" tint="0.79998168889431442"/>
        <bgColor indexed="64"/>
      </patternFill>
    </fill>
    <fill>
      <patternFill patternType="solid">
        <fgColor indexed="22"/>
        <bgColor indexed="64"/>
      </patternFill>
    </fill>
    <fill>
      <patternFill patternType="solid">
        <fgColor indexed="13"/>
        <bgColor indexed="64"/>
      </patternFill>
    </fill>
    <fill>
      <patternFill patternType="lightGray">
        <fgColor indexed="13"/>
      </patternFill>
    </fill>
    <fill>
      <patternFill patternType="darkVertical"/>
    </fill>
    <fill>
      <patternFill patternType="solid">
        <fgColor indexed="11"/>
        <bgColor indexed="64"/>
      </patternFill>
    </fill>
    <fill>
      <patternFill patternType="solid">
        <fgColor indexed="16"/>
        <bgColor indexed="64"/>
      </patternFill>
    </fill>
    <fill>
      <patternFill patternType="solid">
        <fgColor indexed="8"/>
        <bgColor indexed="64"/>
      </patternFill>
    </fill>
    <fill>
      <patternFill patternType="solid">
        <fgColor indexed="9"/>
        <bgColor indexed="8"/>
      </patternFill>
    </fill>
    <fill>
      <patternFill patternType="solid">
        <fgColor indexed="26"/>
        <bgColor indexed="64"/>
      </patternFill>
    </fill>
    <fill>
      <patternFill patternType="solid">
        <fgColor indexed="27"/>
        <bgColor indexed="42"/>
      </patternFill>
    </fill>
    <fill>
      <patternFill patternType="solid">
        <fgColor indexed="42"/>
        <bgColor indexed="27"/>
      </patternFill>
    </fill>
    <fill>
      <patternFill patternType="solid">
        <fgColor indexed="43"/>
        <bgColor indexed="26"/>
      </patternFill>
    </fill>
    <fill>
      <patternFill patternType="solid">
        <fgColor indexed="45"/>
        <bgColor indexed="29"/>
      </patternFill>
    </fill>
    <fill>
      <patternFill patternType="solid">
        <fgColor indexed="31"/>
        <bgColor indexed="41"/>
      </patternFill>
    </fill>
    <fill>
      <patternFill patternType="solid">
        <fgColor indexed="22"/>
        <bgColor indexed="44"/>
      </patternFill>
    </fill>
    <fill>
      <patternFill patternType="solid">
        <fgColor indexed="9"/>
        <bgColor indexed="41"/>
      </patternFill>
    </fill>
    <fill>
      <patternFill patternType="solid">
        <fgColor indexed="63"/>
        <bgColor indexed="59"/>
      </patternFill>
    </fill>
    <fill>
      <patternFill patternType="solid">
        <fgColor indexed="44"/>
        <bgColor indexed="22"/>
      </patternFill>
    </fill>
    <fill>
      <patternFill patternType="solid">
        <fgColor theme="8" tint="0.59999389629810485"/>
        <bgColor indexed="64"/>
      </patternFill>
    </fill>
    <fill>
      <patternFill patternType="solid">
        <fgColor theme="8" tint="-0.249977111117893"/>
        <bgColor indexed="64"/>
      </patternFill>
    </fill>
    <fill>
      <patternFill patternType="solid">
        <fgColor rgb="FFFFFF00"/>
        <bgColor indexed="64"/>
      </patternFill>
    </fill>
  </fills>
  <borders count="240">
    <border>
      <left/>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top/>
      <bottom style="medium">
        <color auto="1"/>
      </bottom>
      <diagonal/>
    </border>
    <border>
      <left/>
      <right/>
      <top/>
      <bottom style="medium">
        <color auto="1"/>
      </bottom>
      <diagonal/>
    </border>
    <border>
      <left style="medium">
        <color auto="1"/>
      </left>
      <right style="medium">
        <color auto="1"/>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style="thin">
        <color indexed="8"/>
      </left>
      <right style="thin">
        <color indexed="8"/>
      </right>
      <top/>
      <bottom/>
      <diagonal/>
    </border>
    <border>
      <left style="thin">
        <color auto="1"/>
      </left>
      <right style="thin">
        <color auto="1"/>
      </right>
      <top style="medium">
        <color auto="1"/>
      </top>
      <bottom style="medium">
        <color auto="1"/>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style="hair">
        <color auto="1"/>
      </left>
      <right style="hair">
        <color auto="1"/>
      </right>
      <top style="thin">
        <color auto="1"/>
      </top>
      <bottom/>
      <diagonal/>
    </border>
    <border>
      <left style="hair">
        <color auto="1"/>
      </left>
      <right style="hair">
        <color auto="1"/>
      </right>
      <top style="double">
        <color auto="1"/>
      </top>
      <bottom/>
      <diagonal/>
    </border>
    <border>
      <left/>
      <right/>
      <top style="thin">
        <color indexed="62"/>
      </top>
      <bottom style="double">
        <color indexed="62"/>
      </bottom>
      <diagonal/>
    </border>
    <border>
      <left style="thin">
        <color indexed="8"/>
      </left>
      <right/>
      <top/>
      <bottom style="thin">
        <color indexed="8"/>
      </bottom>
      <diagonal/>
    </border>
    <border>
      <left style="thin">
        <color auto="1"/>
      </left>
      <right style="thin">
        <color auto="1"/>
      </right>
      <top style="thin">
        <color auto="1"/>
      </top>
      <bottom/>
      <diagonal/>
    </border>
    <border>
      <left/>
      <right/>
      <top style="thin">
        <color auto="1"/>
      </top>
      <bottom/>
      <diagonal/>
    </border>
    <border>
      <left/>
      <right/>
      <top style="thin">
        <color auto="1"/>
      </top>
      <bottom style="thin">
        <color auto="1"/>
      </bottom>
      <diagonal/>
    </border>
    <border>
      <left style="thin">
        <color auto="1"/>
      </left>
      <right/>
      <top/>
      <bottom/>
      <diagonal/>
    </border>
    <border>
      <left/>
      <right/>
      <top/>
      <bottom style="thin">
        <color auto="1"/>
      </bottom>
      <diagonal/>
    </border>
    <border>
      <left/>
      <right/>
      <top style="medium">
        <color auto="1"/>
      </top>
      <bottom style="medium">
        <color auto="1"/>
      </bottom>
      <diagonal/>
    </border>
    <border>
      <left/>
      <right/>
      <top/>
      <bottom style="medium">
        <color auto="1"/>
      </bottom>
      <diagonal/>
    </border>
    <border>
      <left style="medium">
        <color auto="1"/>
      </left>
      <right style="medium">
        <color auto="1"/>
      </right>
      <top style="medium">
        <color auto="1"/>
      </top>
      <bottom style="medium">
        <color auto="1"/>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top style="thin">
        <color theme="0" tint="-0.499984740745262"/>
      </top>
      <bottom/>
      <diagonal/>
    </border>
    <border>
      <left/>
      <right/>
      <top style="thin">
        <color theme="0" tint="-0.499984740745262"/>
      </top>
      <bottom/>
      <diagonal/>
    </border>
    <border>
      <left/>
      <right style="thin">
        <color theme="0" tint="-0.499984740745262"/>
      </right>
      <top style="thin">
        <color theme="0" tint="-0.499984740745262"/>
      </top>
      <bottom/>
      <diagonal/>
    </border>
    <border>
      <left style="thin">
        <color theme="0" tint="-0.499984740745262"/>
      </left>
      <right/>
      <top/>
      <bottom/>
      <diagonal/>
    </border>
    <border>
      <left style="thin">
        <color theme="0" tint="-0.499984740745262"/>
      </left>
      <right style="thin">
        <color theme="0" tint="-0.499984740745262"/>
      </right>
      <top/>
      <bottom/>
      <diagonal/>
    </border>
    <border>
      <left/>
      <right style="thin">
        <color theme="0" tint="-0.499984740745262"/>
      </right>
      <top/>
      <bottom/>
      <diagonal/>
    </border>
    <border>
      <left style="thin">
        <color theme="0" tint="-0.499984740745262"/>
      </left>
      <right/>
      <top/>
      <bottom style="thin">
        <color theme="0" tint="-0.499984740745262"/>
      </bottom>
      <diagonal/>
    </border>
    <border>
      <left/>
      <right/>
      <top/>
      <bottom style="thin">
        <color theme="0" tint="-0.499984740745262"/>
      </bottom>
      <diagonal/>
    </border>
    <border>
      <left/>
      <right style="thin">
        <color theme="0" tint="-0.499984740745262"/>
      </right>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style="thick">
        <color indexed="8"/>
      </left>
      <right style="thick">
        <color indexed="8"/>
      </right>
      <top style="thick">
        <color indexed="8"/>
      </top>
      <bottom style="thick">
        <color indexed="8"/>
      </bottom>
      <diagonal/>
    </border>
    <border>
      <left style="medium">
        <color auto="1"/>
      </left>
      <right style="hair">
        <color auto="1"/>
      </right>
      <top style="hair">
        <color auto="1"/>
      </top>
      <bottom style="hair">
        <color auto="1"/>
      </bottom>
      <diagonal/>
    </border>
    <border>
      <left/>
      <right/>
      <top/>
      <bottom style="dotted">
        <color auto="1"/>
      </bottom>
      <diagonal/>
    </border>
    <border>
      <left style="medium">
        <color indexed="9"/>
      </left>
      <right style="medium">
        <color indexed="9"/>
      </right>
      <top style="medium">
        <color indexed="9"/>
      </top>
      <bottom style="medium">
        <color indexed="9"/>
      </bottom>
      <diagonal/>
    </border>
    <border>
      <left/>
      <right/>
      <top style="thin">
        <color theme="7"/>
      </top>
      <bottom style="thin">
        <color theme="7"/>
      </bottom>
      <diagonal/>
    </border>
    <border>
      <left/>
      <right/>
      <top/>
      <bottom style="thin">
        <color theme="7"/>
      </bottom>
      <diagonal/>
    </border>
    <border>
      <left style="thin">
        <color auto="1"/>
      </left>
      <right style="thin">
        <color theme="0" tint="-0.499984740745262"/>
      </right>
      <top style="thin">
        <color theme="0" tint="-0.499984740745262"/>
      </top>
      <bottom style="thin">
        <color theme="0" tint="-0.499984740745262"/>
      </bottom>
      <diagonal/>
    </border>
    <border>
      <left style="thin">
        <color auto="1"/>
      </left>
      <right/>
      <top style="thin">
        <color theme="0" tint="-0.499984740745262"/>
      </top>
      <bottom/>
      <diagonal/>
    </border>
    <border>
      <left style="thin">
        <color auto="1"/>
      </left>
      <right/>
      <top/>
      <bottom style="thin">
        <color theme="0" tint="-0.499984740745262"/>
      </bottom>
      <diagonal/>
    </border>
    <border>
      <left/>
      <right/>
      <top/>
      <bottom style="medium">
        <color theme="1"/>
      </bottom>
      <diagonal/>
    </border>
    <border>
      <left style="thin">
        <color auto="1"/>
      </left>
      <right style="thin">
        <color auto="1"/>
      </right>
      <top style="thin">
        <color auto="1"/>
      </top>
      <bottom style="thin">
        <color auto="1"/>
      </bottom>
      <diagonal/>
    </border>
    <border>
      <left/>
      <right/>
      <top/>
      <bottom style="thin">
        <color indexed="64"/>
      </bottom>
      <diagonal/>
    </border>
    <border>
      <left style="medium">
        <color indexed="64"/>
      </left>
      <right style="thin">
        <color indexed="64"/>
      </right>
      <top style="thin">
        <color indexed="64"/>
      </top>
      <bottom style="thin">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23"/>
      </left>
      <right style="thin">
        <color indexed="23"/>
      </right>
      <top style="thin">
        <color indexed="23"/>
      </top>
      <bottom style="thin">
        <color indexed="23"/>
      </bottom>
      <diagonal/>
    </border>
    <border>
      <left style="thin">
        <color auto="1"/>
      </left>
      <right style="thin">
        <color auto="1"/>
      </right>
      <top style="medium">
        <color auto="1"/>
      </top>
      <bottom style="medium">
        <color auto="1"/>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right/>
      <top style="hair">
        <color indexed="8"/>
      </top>
      <bottom style="hair">
        <color indexed="8"/>
      </bottom>
      <diagonal/>
    </border>
    <border>
      <left/>
      <right/>
      <top/>
      <bottom style="medium">
        <color indexed="18"/>
      </bottom>
      <diagonal/>
    </border>
    <border>
      <left/>
      <right/>
      <top/>
      <bottom style="medium">
        <color indexed="8"/>
      </bottom>
      <diagonal/>
    </border>
    <border>
      <left/>
      <right/>
      <top/>
      <bottom style="thin">
        <color indexed="44"/>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medium">
        <color indexed="8"/>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auto="1"/>
      </bottom>
      <diagonal/>
    </border>
    <border>
      <left style="medium">
        <color auto="1"/>
      </left>
      <right style="medium">
        <color auto="1"/>
      </right>
      <top style="medium">
        <color auto="1"/>
      </top>
      <bottom/>
      <diagonal/>
    </border>
    <border>
      <left style="thin">
        <color auto="1"/>
      </left>
      <right style="thin">
        <color theme="0" tint="-0.499984740745262"/>
      </right>
      <top style="thin">
        <color theme="0" tint="-0.499984740745262"/>
      </top>
      <bottom/>
      <diagonal/>
    </border>
    <border>
      <left/>
      <right/>
      <top style="thin">
        <color auto="1"/>
      </top>
      <bottom style="thin">
        <color auto="1"/>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style="hair">
        <color auto="1"/>
      </left>
      <right style="hair">
        <color auto="1"/>
      </right>
      <top style="thin">
        <color auto="1"/>
      </top>
      <bottom/>
      <diagonal/>
    </border>
    <border>
      <left/>
      <right/>
      <top style="thin">
        <color indexed="62"/>
      </top>
      <bottom style="double">
        <color indexed="62"/>
      </bottom>
      <diagonal/>
    </border>
    <border>
      <left style="thin">
        <color indexed="8"/>
      </left>
      <right/>
      <top/>
      <bottom style="thin">
        <color indexed="8"/>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thin">
        <color auto="1"/>
      </top>
      <bottom style="thin">
        <color auto="1"/>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auto="1"/>
      </top>
      <bottom style="medium">
        <color auto="1"/>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medium">
        <color auto="1"/>
      </top>
      <bottom style="medium">
        <color auto="1"/>
      </bottom>
      <diagonal/>
    </border>
    <border>
      <left/>
      <right/>
      <top style="medium">
        <color indexed="64"/>
      </top>
      <bottom style="medium">
        <color indexed="64"/>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medium">
        <color auto="1"/>
      </top>
      <bottom style="medium">
        <color auto="1"/>
      </bottom>
      <diagonal/>
    </border>
    <border>
      <left style="thin">
        <color auto="1"/>
      </left>
      <right/>
      <top style="thin">
        <color auto="1"/>
      </top>
      <bottom style="thin">
        <color auto="1"/>
      </bottom>
      <diagonal/>
    </border>
    <border>
      <left/>
      <right/>
      <top/>
      <bottom style="medium">
        <color indexed="30"/>
      </bottom>
      <diagonal/>
    </border>
    <border>
      <left style="medium">
        <color indexed="9"/>
      </left>
      <right style="medium">
        <color indexed="9"/>
      </right>
      <top style="medium">
        <color indexed="9"/>
      </top>
      <bottom style="medium">
        <color indexed="9"/>
      </bottom>
      <diagonal/>
    </border>
    <border>
      <left style="thin">
        <color indexed="41"/>
      </left>
      <right style="thin">
        <color indexed="48"/>
      </right>
      <top style="medium">
        <color indexed="41"/>
      </top>
      <bottom style="thin">
        <color indexed="48"/>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bottom style="thin">
        <color indexed="44"/>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medium">
        <color indexed="8"/>
      </top>
      <bottom/>
      <diagonal/>
    </border>
    <border>
      <left/>
      <right/>
      <top style="thin">
        <color indexed="64"/>
      </top>
      <bottom style="thin">
        <color indexed="64"/>
      </bottom>
      <diagonal/>
    </border>
    <border>
      <left/>
      <right/>
      <top style="thin">
        <color indexed="64"/>
      </top>
      <bottom/>
      <diagonal/>
    </border>
    <border>
      <left style="hair">
        <color auto="1"/>
      </left>
      <right style="hair">
        <color auto="1"/>
      </right>
      <top style="thin">
        <color auto="1"/>
      </top>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indexed="64"/>
      </top>
      <bottom style="medium">
        <color indexed="64"/>
      </bottom>
      <diagonal/>
    </border>
    <border>
      <left style="thin">
        <color auto="1"/>
      </left>
      <right/>
      <top style="thin">
        <color auto="1"/>
      </top>
      <bottom style="thin">
        <color auto="1"/>
      </bottom>
      <diagonal/>
    </border>
    <border>
      <left style="medium">
        <color indexed="9"/>
      </left>
      <right style="medium">
        <color indexed="9"/>
      </right>
      <top style="medium">
        <color indexed="9"/>
      </top>
      <bottom style="medium">
        <color indexed="9"/>
      </bottom>
      <diagonal/>
    </border>
    <border>
      <left style="thin">
        <color indexed="64"/>
      </left>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style="thin">
        <color indexed="8"/>
      </left>
      <right style="thin">
        <color indexed="8"/>
      </right>
      <top/>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bottom style="medium">
        <color indexed="18"/>
      </bottom>
      <diagonal/>
    </border>
    <border>
      <left/>
      <right/>
      <top/>
      <bottom style="medium">
        <color indexed="8"/>
      </bottom>
      <diagonal/>
    </border>
    <border>
      <left/>
      <right/>
      <top/>
      <bottom style="thin">
        <color indexed="44"/>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medium">
        <color indexed="8"/>
      </top>
      <bottom/>
      <diagonal/>
    </border>
    <border>
      <left/>
      <right/>
      <top style="thin">
        <color indexed="64"/>
      </top>
      <bottom style="thin">
        <color indexed="64"/>
      </bottom>
      <diagonal/>
    </border>
    <border>
      <left/>
      <right/>
      <top style="thin">
        <color indexed="64"/>
      </top>
      <bottom/>
      <diagonal/>
    </border>
    <border>
      <left style="hair">
        <color auto="1"/>
      </left>
      <right style="hair">
        <color auto="1"/>
      </right>
      <top style="thin">
        <color auto="1"/>
      </top>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medium">
        <color indexed="9"/>
      </left>
      <right style="medium">
        <color indexed="9"/>
      </right>
      <top style="medium">
        <color indexed="9"/>
      </top>
      <bottom style="medium">
        <color indexed="9"/>
      </bottom>
      <diagonal/>
    </border>
    <border>
      <left style="thin">
        <color indexed="41"/>
      </left>
      <right style="thin">
        <color indexed="48"/>
      </right>
      <top style="medium">
        <color indexed="41"/>
      </top>
      <bottom style="thin">
        <color indexed="48"/>
      </bottom>
      <diagonal/>
    </border>
    <border>
      <left style="medium">
        <color indexed="64"/>
      </left>
      <right style="medium">
        <color rgb="FF000000"/>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auto="1"/>
      </left>
      <right style="thin">
        <color auto="1"/>
      </right>
      <top style="medium">
        <color auto="1"/>
      </top>
      <bottom style="medium">
        <color auto="1"/>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medium">
        <color indexed="64"/>
      </top>
      <bottom style="medium">
        <color indexed="64"/>
      </bottom>
      <diagonal/>
    </border>
    <border>
      <left style="thin">
        <color indexed="64"/>
      </left>
      <right style="thin">
        <color indexed="64"/>
      </right>
      <top/>
      <bottom style="thin">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thin">
        <color indexed="64"/>
      </top>
      <bottom style="thin">
        <color indexed="64"/>
      </bottom>
      <diagonal/>
    </border>
    <border>
      <left/>
      <right/>
      <top style="thin">
        <color indexed="64"/>
      </top>
      <bottom/>
      <diagonal/>
    </border>
    <border>
      <left style="hair">
        <color auto="1"/>
      </left>
      <right style="hair">
        <color auto="1"/>
      </right>
      <top style="thin">
        <color auto="1"/>
      </top>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indexed="64"/>
      </top>
      <bottom style="medium">
        <color indexed="64"/>
      </bottom>
      <diagonal/>
    </border>
    <border>
      <left style="medium">
        <color indexed="9"/>
      </left>
      <right style="medium">
        <color indexed="9"/>
      </right>
      <top style="medium">
        <color indexed="9"/>
      </top>
      <bottom style="medium">
        <color indexed="9"/>
      </bottom>
      <diagonal/>
    </border>
    <border>
      <left/>
      <right style="medium">
        <color rgb="FF000000"/>
      </right>
      <top style="medium">
        <color indexed="64"/>
      </top>
      <bottom style="medium">
        <color indexed="64"/>
      </bottom>
      <diagonal/>
    </border>
    <border>
      <left/>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thin">
        <color indexed="64"/>
      </top>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medium">
        <color auto="1"/>
      </top>
      <bottom style="medium">
        <color auto="1"/>
      </bottom>
      <diagonal/>
    </border>
    <border>
      <left style="thin">
        <color auto="1"/>
      </left>
      <right style="thin">
        <color auto="1"/>
      </right>
      <top style="medium">
        <color auto="1"/>
      </top>
      <bottom style="medium">
        <color auto="1"/>
      </bottom>
      <diagonal/>
    </border>
  </borders>
  <cellStyleXfs count="9556">
    <xf numFmtId="0" fontId="0" fillId="0" borderId="0"/>
    <xf numFmtId="9" fontId="2" fillId="0" borderId="0" applyFont="0" applyFill="0" applyBorder="0" applyAlignment="0" applyProtection="0"/>
    <xf numFmtId="4" fontId="35" fillId="0" borderId="21">
      <alignment horizontal="right"/>
    </xf>
    <xf numFmtId="198" fontId="33" fillId="0" borderId="0" applyFill="0" applyBorder="0" applyAlignment="0" applyProtection="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6"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37" fillId="0" borderId="0"/>
    <xf numFmtId="198" fontId="36" fillId="0" borderId="0"/>
    <xf numFmtId="198" fontId="36" fillId="0" borderId="0"/>
    <xf numFmtId="198" fontId="36"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37" fillId="0" borderId="0"/>
    <xf numFmtId="198" fontId="36" fillId="0" borderId="0"/>
    <xf numFmtId="198" fontId="20" fillId="0" borderId="0"/>
    <xf numFmtId="4" fontId="35" fillId="0" borderId="21">
      <alignment horizontal="right"/>
    </xf>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36"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8" fillId="17" borderId="0" applyNumberFormat="0" applyBorder="0" applyAlignment="0" applyProtection="0">
      <alignment vertical="center"/>
    </xf>
    <xf numFmtId="198" fontId="38" fillId="18" borderId="0" applyNumberFormat="0" applyBorder="0" applyAlignment="0" applyProtection="0">
      <alignment vertical="center"/>
    </xf>
    <xf numFmtId="198" fontId="38" fillId="19" borderId="0" applyNumberFormat="0" applyBorder="0" applyAlignment="0" applyProtection="0">
      <alignment vertical="center"/>
    </xf>
    <xf numFmtId="198" fontId="38" fillId="20" borderId="0" applyNumberFormat="0" applyBorder="0" applyAlignment="0" applyProtection="0">
      <alignment vertical="center"/>
    </xf>
    <xf numFmtId="198" fontId="38" fillId="21" borderId="0" applyNumberFormat="0" applyBorder="0" applyAlignment="0" applyProtection="0">
      <alignment vertical="center"/>
    </xf>
    <xf numFmtId="198" fontId="38" fillId="22" borderId="0" applyNumberFormat="0" applyBorder="0" applyAlignment="0" applyProtection="0">
      <alignment vertical="center"/>
    </xf>
    <xf numFmtId="198" fontId="38" fillId="23" borderId="0" applyNumberFormat="0" applyBorder="0" applyAlignment="0" applyProtection="0">
      <alignment vertical="center"/>
    </xf>
    <xf numFmtId="198" fontId="38" fillId="24" borderId="0" applyNumberFormat="0" applyBorder="0" applyAlignment="0" applyProtection="0">
      <alignment vertical="center"/>
    </xf>
    <xf numFmtId="198" fontId="38" fillId="25" borderId="0" applyNumberFormat="0" applyBorder="0" applyAlignment="0" applyProtection="0">
      <alignment vertical="center"/>
    </xf>
    <xf numFmtId="198" fontId="38" fillId="20" borderId="0" applyNumberFormat="0" applyBorder="0" applyAlignment="0" applyProtection="0">
      <alignment vertical="center"/>
    </xf>
    <xf numFmtId="198" fontId="38" fillId="23" borderId="0" applyNumberFormat="0" applyBorder="0" applyAlignment="0" applyProtection="0">
      <alignment vertical="center"/>
    </xf>
    <xf numFmtId="198" fontId="38" fillId="26" borderId="0" applyNumberFormat="0" applyBorder="0" applyAlignment="0" applyProtection="0">
      <alignment vertical="center"/>
    </xf>
    <xf numFmtId="198" fontId="30" fillId="27" borderId="0" applyNumberFormat="0" applyBorder="0" applyAlignment="0" applyProtection="0">
      <alignment vertical="center"/>
    </xf>
    <xf numFmtId="198" fontId="30" fillId="24" borderId="0" applyNumberFormat="0" applyBorder="0" applyAlignment="0" applyProtection="0">
      <alignment vertical="center"/>
    </xf>
    <xf numFmtId="198" fontId="30" fillId="25" borderId="0" applyNumberFormat="0" applyBorder="0" applyAlignment="0" applyProtection="0">
      <alignment vertical="center"/>
    </xf>
    <xf numFmtId="198" fontId="30" fillId="28" borderId="0" applyNumberFormat="0" applyBorder="0" applyAlignment="0" applyProtection="0">
      <alignment vertical="center"/>
    </xf>
    <xf numFmtId="198" fontId="30" fillId="29" borderId="0" applyNumberFormat="0" applyBorder="0" applyAlignment="0" applyProtection="0">
      <alignment vertical="center"/>
    </xf>
    <xf numFmtId="198" fontId="30" fillId="30" borderId="0" applyNumberFormat="0" applyBorder="0" applyAlignment="0" applyProtection="0">
      <alignment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75" fontId="37" fillId="0" borderId="0" applyFont="0" applyFill="0" applyBorder="0" applyAlignment="0" applyProtection="0"/>
    <xf numFmtId="176" fontId="37" fillId="0" borderId="0" applyFont="0" applyFill="0" applyBorder="0" applyAlignment="0" applyProtection="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77" fontId="37" fillId="0" borderId="0" applyFont="0" applyFill="0" applyBorder="0" applyAlignment="0" applyProtection="0"/>
    <xf numFmtId="178" fontId="37" fillId="0" borderId="0" applyFont="0" applyFill="0" applyBorder="0" applyAlignment="0" applyProtection="0"/>
    <xf numFmtId="198" fontId="39" fillId="0" borderId="0"/>
    <xf numFmtId="189" fontId="20" fillId="0" borderId="0" applyFill="0" applyBorder="0" applyAlignment="0"/>
    <xf numFmtId="190" fontId="20" fillId="0" borderId="0" applyFill="0" applyBorder="0" applyAlignment="0"/>
    <xf numFmtId="191" fontId="20" fillId="0" borderId="0" applyFill="0" applyBorder="0" applyAlignment="0"/>
    <xf numFmtId="192" fontId="20" fillId="0" borderId="0" applyFill="0" applyBorder="0" applyAlignment="0"/>
    <xf numFmtId="193"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198" fontId="63" fillId="0" borderId="0"/>
    <xf numFmtId="198" fontId="64" fillId="0" borderId="0"/>
    <xf numFmtId="198" fontId="64" fillId="0" borderId="0"/>
    <xf numFmtId="198" fontId="64" fillId="0" borderId="0"/>
    <xf numFmtId="198" fontId="64" fillId="0" borderId="0"/>
    <xf numFmtId="198" fontId="64" fillId="0" borderId="0"/>
    <xf numFmtId="198" fontId="64" fillId="0" borderId="0"/>
    <xf numFmtId="198" fontId="64" fillId="0" borderId="0"/>
    <xf numFmtId="198" fontId="64" fillId="0" borderId="0"/>
    <xf numFmtId="198" fontId="65" fillId="0" borderId="0"/>
    <xf numFmtId="198" fontId="65" fillId="0" borderId="0"/>
    <xf numFmtId="198" fontId="65" fillId="0" borderId="0"/>
    <xf numFmtId="198" fontId="65" fillId="0" borderId="0"/>
    <xf numFmtId="198" fontId="65" fillId="0" borderId="0"/>
    <xf numFmtId="198" fontId="65" fillId="0" borderId="0"/>
    <xf numFmtId="198" fontId="65" fillId="0" borderId="0"/>
    <xf numFmtId="198" fontId="65" fillId="0" borderId="0"/>
    <xf numFmtId="170" fontId="20" fillId="0" borderId="0" applyFont="0" applyFill="0" applyBorder="0" applyAlignment="0" applyProtection="0"/>
    <xf numFmtId="170" fontId="20" fillId="0" borderId="0" applyFont="0" applyFill="0" applyBorder="0" applyAlignment="0" applyProtection="0"/>
    <xf numFmtId="170" fontId="38" fillId="0" borderId="0" applyFont="0" applyFill="0" applyBorder="0" applyAlignment="0" applyProtection="0">
      <alignment vertical="top"/>
    </xf>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 fillId="0" borderId="0" applyFont="0" applyFill="0" applyBorder="0" applyAlignment="0" applyProtection="0"/>
    <xf numFmtId="170" fontId="20" fillId="0" borderId="0" applyFont="0" applyFill="0" applyBorder="0" applyAlignment="0" applyProtection="0"/>
    <xf numFmtId="170" fontId="2" fillId="0" borderId="0" applyFont="0" applyFill="0" applyBorder="0" applyAlignment="0" applyProtection="0"/>
    <xf numFmtId="170" fontId="2" fillId="0" borderId="0" applyFont="0" applyFill="0" applyBorder="0" applyAlignment="0" applyProtection="0"/>
    <xf numFmtId="170" fontId="2"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3"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4"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8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98" fontId="20" fillId="0" borderId="0" applyFont="0" applyFill="0" applyBorder="0" applyAlignment="0" applyProtection="0"/>
    <xf numFmtId="198"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98" fontId="20" fillId="0" borderId="0" applyFont="0" applyFill="0" applyBorder="0" applyAlignment="0" applyProtection="0"/>
    <xf numFmtId="198"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 fillId="0" borderId="0" applyFont="0" applyFill="0" applyBorder="0" applyAlignment="0" applyProtection="0"/>
    <xf numFmtId="171"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38" fillId="0" borderId="0" applyFont="0" applyFill="0" applyBorder="0" applyAlignment="0" applyProtection="0">
      <alignment vertical="top"/>
    </xf>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3" fontId="20" fillId="0" borderId="0"/>
    <xf numFmtId="164" fontId="67" fillId="0" borderId="12"/>
    <xf numFmtId="190" fontId="20" fillId="0" borderId="0" applyFont="0" applyFill="0" applyBorder="0" applyAlignment="0" applyProtection="0"/>
    <xf numFmtId="169" fontId="20" fillId="0" borderId="0"/>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4" fontId="38" fillId="0" borderId="0" applyFill="0" applyBorder="0" applyAlignment="0"/>
    <xf numFmtId="188" fontId="35" fillId="0" borderId="0">
      <protection locked="0"/>
    </xf>
    <xf numFmtId="180" fontId="20" fillId="0" borderId="0" applyFont="0" applyFill="0" applyBorder="0" applyAlignment="0" applyProtection="0"/>
    <xf numFmtId="181" fontId="20" fillId="0" borderId="0" applyFont="0" applyFill="0" applyBorder="0" applyAlignment="0" applyProtection="0"/>
    <xf numFmtId="189" fontId="20" fillId="0" borderId="0" applyFill="0" applyBorder="0" applyAlignment="0"/>
    <xf numFmtId="190"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20"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40" fillId="0" borderId="0">
      <protection locked="0"/>
    </xf>
    <xf numFmtId="198" fontId="40" fillId="0" borderId="0">
      <protection locked="0"/>
    </xf>
    <xf numFmtId="198" fontId="40" fillId="0" borderId="0">
      <protection locked="0"/>
    </xf>
    <xf numFmtId="198" fontId="40" fillId="0" borderId="0">
      <protection locked="0"/>
    </xf>
    <xf numFmtId="198" fontId="40" fillId="0" borderId="0">
      <protection locked="0"/>
    </xf>
    <xf numFmtId="198" fontId="40" fillId="0" borderId="0">
      <protection locked="0"/>
    </xf>
    <xf numFmtId="198"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38" fontId="31" fillId="37" borderId="0" applyNumberFormat="0" applyBorder="0" applyAlignment="0" applyProtection="0"/>
    <xf numFmtId="183" fontId="38" fillId="0" borderId="9" applyNumberFormat="0" applyBorder="0" applyAlignment="0"/>
    <xf numFmtId="198" fontId="68" fillId="0" borderId="0">
      <alignment horizontal="left"/>
    </xf>
    <xf numFmtId="198" fontId="68" fillId="38" borderId="24"/>
    <xf numFmtId="198" fontId="18" fillId="0" borderId="15" applyNumberFormat="0" applyAlignment="0" applyProtection="0">
      <alignment horizontal="left" vertical="center"/>
    </xf>
    <xf numFmtId="198" fontId="18" fillId="0" borderId="10">
      <alignment horizontal="left" vertical="center"/>
    </xf>
    <xf numFmtId="198" fontId="21" fillId="39" borderId="25">
      <alignment vertical="center" wrapText="1"/>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0" fontId="31" fillId="37" borderId="12" applyNumberFormat="0" applyBorder="0" applyAlignment="0" applyProtection="0"/>
    <xf numFmtId="198" fontId="20" fillId="0" borderId="0"/>
    <xf numFmtId="189" fontId="20" fillId="0" borderId="0" applyFill="0" applyBorder="0" applyAlignment="0"/>
    <xf numFmtId="190"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198" fontId="69" fillId="0" borderId="20"/>
    <xf numFmtId="183" fontId="19"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98"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98" fontId="73" fillId="0" borderId="0"/>
    <xf numFmtId="181" fontId="20" fillId="0" borderId="0">
      <alignment vertical="center"/>
    </xf>
    <xf numFmtId="181" fontId="20" fillId="0" borderId="0">
      <alignment vertical="center"/>
    </xf>
    <xf numFmtId="181" fontId="20" fillId="0" borderId="0">
      <alignment vertical="center"/>
    </xf>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xf numFmtId="198" fontId="20"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38" fillId="0" borderId="0">
      <alignment vertical="top"/>
    </xf>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xf numFmtId="198" fontId="38" fillId="0" borderId="0">
      <alignment vertical="top"/>
    </xf>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 fillId="0" borderId="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 fillId="0" borderId="0"/>
    <xf numFmtId="198" fontId="2" fillId="0" borderId="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73"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74"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0" fillId="0" borderId="0" applyFill="0" applyBorder="0" applyAlignment="0" applyProtection="0"/>
    <xf numFmtId="193" fontId="20" fillId="0" borderId="0" applyFont="0" applyFill="0" applyBorder="0" applyAlignment="0" applyProtection="0"/>
    <xf numFmtId="195" fontId="20" fillId="0" borderId="0" applyFont="0" applyFill="0" applyBorder="0" applyAlignment="0" applyProtection="0"/>
    <xf numFmtId="10"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0"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189" fontId="20" fillId="0" borderId="0" applyFill="0" applyBorder="0" applyAlignment="0"/>
    <xf numFmtId="190"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4" fontId="43" fillId="39" borderId="32" applyNumberFormat="0" applyProtection="0">
      <alignment vertical="center"/>
    </xf>
    <xf numFmtId="4" fontId="44" fillId="39" borderId="32" applyNumberFormat="0" applyProtection="0">
      <alignment vertical="center"/>
    </xf>
    <xf numFmtId="4" fontId="45" fillId="39" borderId="32" applyNumberFormat="0" applyProtection="0">
      <alignment horizontal="left" vertical="center" indent="1"/>
    </xf>
    <xf numFmtId="4" fontId="45" fillId="42" borderId="0" applyNumberFormat="0" applyProtection="0">
      <alignment horizontal="left" vertical="center" indent="1"/>
    </xf>
    <xf numFmtId="4" fontId="45" fillId="43" borderId="32" applyNumberFormat="0" applyProtection="0">
      <alignment horizontal="right" vertical="center"/>
    </xf>
    <xf numFmtId="4" fontId="45" fillId="44" borderId="32" applyNumberFormat="0" applyProtection="0">
      <alignment horizontal="right" vertical="center"/>
    </xf>
    <xf numFmtId="4" fontId="45" fillId="45" borderId="32" applyNumberFormat="0" applyProtection="0">
      <alignment horizontal="right" vertical="center"/>
    </xf>
    <xf numFmtId="4" fontId="45" fillId="46" borderId="32" applyNumberFormat="0" applyProtection="0">
      <alignment horizontal="right" vertical="center"/>
    </xf>
    <xf numFmtId="4" fontId="45" fillId="47" borderId="32" applyNumberFormat="0" applyProtection="0">
      <alignment horizontal="right" vertical="center"/>
    </xf>
    <xf numFmtId="4" fontId="45" fillId="48" borderId="32" applyNumberFormat="0" applyProtection="0">
      <alignment horizontal="right" vertical="center"/>
    </xf>
    <xf numFmtId="4" fontId="45" fillId="49" borderId="32" applyNumberFormat="0" applyProtection="0">
      <alignment horizontal="right" vertical="center"/>
    </xf>
    <xf numFmtId="4" fontId="45" fillId="50" borderId="32" applyNumberFormat="0" applyProtection="0">
      <alignment horizontal="right" vertical="center"/>
    </xf>
    <xf numFmtId="4" fontId="45" fillId="51" borderId="32" applyNumberFormat="0" applyProtection="0">
      <alignment horizontal="right" vertical="center"/>
    </xf>
    <xf numFmtId="4" fontId="43" fillId="52" borderId="33" applyNumberFormat="0" applyProtection="0">
      <alignment horizontal="left" vertical="center" indent="1"/>
    </xf>
    <xf numFmtId="4" fontId="43" fillId="53" borderId="0" applyNumberFormat="0" applyProtection="0">
      <alignment horizontal="left" vertical="center" indent="1"/>
    </xf>
    <xf numFmtId="4" fontId="43" fillId="42" borderId="0" applyNumberFormat="0" applyProtection="0">
      <alignment horizontal="left" vertical="center" indent="1"/>
    </xf>
    <xf numFmtId="4" fontId="45" fillId="53" borderId="32" applyNumberFormat="0" applyProtection="0">
      <alignment horizontal="right" vertical="center"/>
    </xf>
    <xf numFmtId="4" fontId="38" fillId="53" borderId="0" applyNumberFormat="0" applyProtection="0">
      <alignment horizontal="left" vertical="center" indent="1"/>
    </xf>
    <xf numFmtId="4" fontId="38" fillId="42" borderId="0" applyNumberFormat="0" applyProtection="0">
      <alignment horizontal="left" vertical="center" indent="1"/>
    </xf>
    <xf numFmtId="4" fontId="45" fillId="54" borderId="32" applyNumberFormat="0" applyProtection="0">
      <alignment vertical="center"/>
    </xf>
    <xf numFmtId="4" fontId="46" fillId="54" borderId="32" applyNumberFormat="0" applyProtection="0">
      <alignment vertical="center"/>
    </xf>
    <xf numFmtId="4" fontId="43" fillId="53" borderId="34" applyNumberFormat="0" applyProtection="0">
      <alignment horizontal="left" vertical="center" indent="1"/>
    </xf>
    <xf numFmtId="4" fontId="45" fillId="54" borderId="32" applyNumberFormat="0" applyProtection="0">
      <alignment horizontal="right" vertical="center"/>
    </xf>
    <xf numFmtId="4" fontId="46" fillId="54" borderId="32" applyNumberFormat="0" applyProtection="0">
      <alignment horizontal="right" vertical="center"/>
    </xf>
    <xf numFmtId="4" fontId="43" fillId="53" borderId="32" applyNumberFormat="0" applyProtection="0">
      <alignment horizontal="left" vertical="center" indent="1"/>
    </xf>
    <xf numFmtId="4" fontId="47" fillId="55" borderId="34" applyNumberFormat="0" applyProtection="0">
      <alignment horizontal="left" vertical="center" indent="1"/>
    </xf>
    <xf numFmtId="4" fontId="48" fillId="54" borderId="32" applyNumberFormat="0" applyProtection="0">
      <alignment horizontal="right" vertical="center"/>
    </xf>
    <xf numFmtId="198" fontId="71" fillId="0" borderId="35"/>
    <xf numFmtId="198" fontId="33" fillId="0" borderId="0" applyFill="0" applyBorder="0" applyAlignment="0" applyProtection="0"/>
    <xf numFmtId="198" fontId="38" fillId="0" borderId="0" applyNumberFormat="0" applyBorder="0" applyAlignment="0"/>
    <xf numFmtId="198" fontId="38" fillId="0" borderId="0" applyNumberFormat="0" applyBorder="0" applyAlignment="0"/>
    <xf numFmtId="198" fontId="38" fillId="0" borderId="0" applyNumberFormat="0" applyBorder="0" applyAlignment="0"/>
    <xf numFmtId="198" fontId="44" fillId="0" borderId="0" applyNumberFormat="0" applyBorder="0" applyAlignment="0"/>
    <xf numFmtId="198" fontId="44" fillId="0" borderId="0" applyNumberFormat="0" applyBorder="0" applyAlignment="0"/>
    <xf numFmtId="198" fontId="61" fillId="0" borderId="0" applyNumberFormat="0" applyBorder="0" applyAlignment="0"/>
    <xf numFmtId="198" fontId="55" fillId="0" borderId="0" applyNumberFormat="0" applyBorder="0" applyAlignment="0"/>
    <xf numFmtId="198" fontId="72" fillId="35" borderId="0" applyNumberFormat="0" applyBorder="0" applyAlignment="0"/>
    <xf numFmtId="198" fontId="38" fillId="0" borderId="0" applyNumberFormat="0" applyBorder="0" applyAlignment="0"/>
    <xf numFmtId="198" fontId="61" fillId="35" borderId="0" applyNumberFormat="0" applyBorder="0" applyAlignment="0"/>
    <xf numFmtId="198" fontId="38" fillId="0" borderId="0" applyNumberFormat="0" applyBorder="0" applyAlignment="0"/>
    <xf numFmtId="198" fontId="62" fillId="35" borderId="0" applyNumberFormat="0" applyBorder="0" applyAlignment="0"/>
    <xf numFmtId="198" fontId="69" fillId="0" borderId="0"/>
    <xf numFmtId="198" fontId="28" fillId="0" borderId="36"/>
    <xf numFmtId="3" fontId="20" fillId="0" borderId="12" applyNumberFormat="0" applyFont="0" applyFill="0" applyAlignment="0" applyProtection="0">
      <alignment vertical="center"/>
    </xf>
    <xf numFmtId="49" fontId="38" fillId="0" borderId="0" applyFill="0" applyBorder="0" applyAlignment="0"/>
    <xf numFmtId="196" fontId="20" fillId="0" borderId="0" applyFill="0" applyBorder="0" applyAlignment="0"/>
    <xf numFmtId="197" fontId="20" fillId="0" borderId="0" applyFill="0" applyBorder="0" applyAlignment="0"/>
    <xf numFmtId="4" fontId="64" fillId="0" borderId="0" applyFont="0" applyFill="0" applyBorder="0" applyAlignment="0" applyProtection="0"/>
    <xf numFmtId="168" fontId="64" fillId="0" borderId="0" applyFont="0" applyFill="0" applyBorder="0" applyAlignment="0" applyProtection="0"/>
    <xf numFmtId="186" fontId="20" fillId="0" borderId="0" applyFont="0" applyFill="0" applyBorder="0" applyAlignment="0" applyProtection="0"/>
    <xf numFmtId="187" fontId="20" fillId="0" borderId="0" applyFont="0" applyFill="0" applyBorder="0" applyAlignment="0" applyProtection="0"/>
    <xf numFmtId="198" fontId="65" fillId="0" borderId="38"/>
    <xf numFmtId="198" fontId="38" fillId="0" borderId="12" applyNumberFormat="0" applyBorder="0" applyAlignment="0" applyProtection="0">
      <alignment horizontal="left"/>
    </xf>
    <xf numFmtId="198" fontId="38" fillId="0" borderId="12" applyNumberFormat="0" applyBorder="0" applyAlignment="0" applyProtection="0">
      <alignment horizontal="left"/>
    </xf>
    <xf numFmtId="198" fontId="49" fillId="19" borderId="0" applyNumberFormat="0" applyBorder="0" applyAlignment="0" applyProtection="0">
      <alignment vertical="center"/>
    </xf>
    <xf numFmtId="198" fontId="50" fillId="18" borderId="0" applyNumberFormat="0" applyBorder="0" applyAlignment="0" applyProtection="0">
      <alignment vertical="center"/>
    </xf>
    <xf numFmtId="198" fontId="30" fillId="31" borderId="0" applyNumberFormat="0" applyBorder="0" applyAlignment="0" applyProtection="0">
      <alignment vertical="center"/>
    </xf>
    <xf numFmtId="198" fontId="30" fillId="32" borderId="0" applyNumberFormat="0" applyBorder="0" applyAlignment="0" applyProtection="0">
      <alignment vertical="center"/>
    </xf>
    <xf numFmtId="198" fontId="30" fillId="33" borderId="0" applyNumberFormat="0" applyBorder="0" applyAlignment="0" applyProtection="0">
      <alignment vertical="center"/>
    </xf>
    <xf numFmtId="198" fontId="30" fillId="28" borderId="0" applyNumberFormat="0" applyBorder="0" applyAlignment="0" applyProtection="0">
      <alignment vertical="center"/>
    </xf>
    <xf numFmtId="198" fontId="30" fillId="29" borderId="0" applyNumberFormat="0" applyBorder="0" applyAlignment="0" applyProtection="0">
      <alignment vertical="center"/>
    </xf>
    <xf numFmtId="198" fontId="30" fillId="34" borderId="0" applyNumberFormat="0" applyBorder="0" applyAlignment="0" applyProtection="0">
      <alignment vertical="center"/>
    </xf>
    <xf numFmtId="198" fontId="51" fillId="0" borderId="0" applyNumberFormat="0" applyFill="0" applyBorder="0" applyAlignment="0" applyProtection="0">
      <alignment vertical="center"/>
    </xf>
    <xf numFmtId="198" fontId="52" fillId="0" borderId="26" applyNumberFormat="0" applyFill="0" applyAlignment="0" applyProtection="0">
      <alignment vertical="center"/>
    </xf>
    <xf numFmtId="198" fontId="53" fillId="0" borderId="27" applyNumberFormat="0" applyFill="0" applyAlignment="0" applyProtection="0">
      <alignment vertical="center"/>
    </xf>
    <xf numFmtId="198" fontId="54" fillId="0" borderId="28" applyNumberFormat="0" applyFill="0" applyAlignment="0" applyProtection="0">
      <alignment vertical="center"/>
    </xf>
    <xf numFmtId="198" fontId="54" fillId="0" borderId="0" applyNumberFormat="0" applyFill="0" applyBorder="0" applyAlignment="0" applyProtection="0">
      <alignment vertical="center"/>
    </xf>
    <xf numFmtId="198" fontId="32" fillId="36" borderId="23" applyNumberFormat="0" applyAlignment="0" applyProtection="0">
      <alignment vertical="center"/>
    </xf>
    <xf numFmtId="198" fontId="55" fillId="0" borderId="37" applyNumberFormat="0" applyFill="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9" fillId="0" borderId="0" applyNumberFormat="0" applyFill="0" applyBorder="0" applyAlignment="0" applyProtection="0">
      <alignment vertical="center"/>
    </xf>
    <xf numFmtId="198" fontId="34" fillId="0" borderId="0" applyNumberFormat="0" applyFill="0" applyBorder="0" applyAlignment="0" applyProtection="0">
      <alignment vertical="center"/>
    </xf>
    <xf numFmtId="198" fontId="56" fillId="35" borderId="22" applyNumberFormat="0" applyAlignment="0" applyProtection="0">
      <alignment vertical="center"/>
    </xf>
    <xf numFmtId="198" fontId="57" fillId="22" borderId="22" applyNumberFormat="0" applyAlignment="0" applyProtection="0">
      <alignment vertical="center"/>
    </xf>
    <xf numFmtId="198" fontId="58" fillId="35" borderId="31" applyNumberFormat="0" applyAlignment="0" applyProtection="0">
      <alignment vertical="center"/>
    </xf>
    <xf numFmtId="198" fontId="59" fillId="40" borderId="0" applyNumberFormat="0" applyBorder="0" applyAlignment="0" applyProtection="0">
      <alignment vertical="center"/>
    </xf>
    <xf numFmtId="198" fontId="60" fillId="0" borderId="29" applyNumberFormat="0" applyFill="0" applyAlignment="0" applyProtection="0">
      <alignment vertical="center"/>
    </xf>
    <xf numFmtId="198" fontId="20" fillId="0" borderId="0" applyFill="0" applyBorder="0" applyAlignment="0" applyProtection="0"/>
    <xf numFmtId="166" fontId="20" fillId="0" borderId="0" applyFont="0" applyFill="0" applyBorder="0" applyAlignment="0" applyProtection="0"/>
    <xf numFmtId="9" fontId="20" fillId="0" borderId="0" applyFont="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71" fontId="20" fillId="0" borderId="0" applyFont="0" applyFill="0" applyBorder="0" applyAlignment="0" applyProtection="0"/>
    <xf numFmtId="199"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9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0" fontId="73"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 fillId="0" borderId="0"/>
    <xf numFmtId="0" fontId="2" fillId="0" borderId="0"/>
    <xf numFmtId="0" fontId="2" fillId="0" borderId="0"/>
    <xf numFmtId="0" fontId="2"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20" fillId="0" borderId="0"/>
    <xf numFmtId="0" fontId="20" fillId="0" borderId="0"/>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38" fillId="0" borderId="0">
      <alignment vertical="top"/>
    </xf>
    <xf numFmtId="0" fontId="20" fillId="0" borderId="0"/>
    <xf numFmtId="0" fontId="20" fillId="0" borderId="0"/>
    <xf numFmtId="0" fontId="20" fillId="0" borderId="0"/>
    <xf numFmtId="0" fontId="20" fillId="0" borderId="0"/>
    <xf numFmtId="0" fontId="20" fillId="0" borderId="0"/>
    <xf numFmtId="0" fontId="38" fillId="0" borderId="0">
      <alignment vertical="top"/>
    </xf>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0" fontId="77" fillId="0" borderId="0"/>
    <xf numFmtId="166" fontId="77" fillId="0" borderId="0" applyFont="0" applyFill="0" applyBorder="0" applyAlignment="0" applyProtection="0"/>
    <xf numFmtId="0" fontId="2" fillId="0" borderId="0"/>
    <xf numFmtId="0" fontId="20" fillId="0" borderId="0"/>
    <xf numFmtId="0" fontId="81" fillId="0" borderId="0"/>
    <xf numFmtId="0" fontId="37" fillId="0" borderId="0"/>
    <xf numFmtId="0" fontId="37" fillId="0" borderId="0"/>
    <xf numFmtId="0" fontId="82" fillId="0" borderId="0"/>
    <xf numFmtId="0" fontId="82" fillId="0" borderId="0"/>
    <xf numFmtId="0" fontId="37" fillId="0" borderId="0"/>
    <xf numFmtId="0" fontId="83" fillId="0" borderId="0" applyNumberFormat="0" applyAlignment="0"/>
    <xf numFmtId="0" fontId="84" fillId="0" borderId="0">
      <alignment horizontal="center" wrapText="1"/>
      <protection locked="0"/>
    </xf>
    <xf numFmtId="0" fontId="85" fillId="0" borderId="0" applyNumberFormat="0" applyFill="0" applyBorder="0" applyAlignment="0" applyProtection="0"/>
    <xf numFmtId="167" fontId="86" fillId="0" borderId="40" applyAlignment="0" applyProtection="0"/>
    <xf numFmtId="0" fontId="87" fillId="0" borderId="59" applyNumberFormat="0" applyFont="0" applyFill="0" applyAlignment="0">
      <alignment horizontal="center" vertical="top"/>
    </xf>
    <xf numFmtId="0" fontId="88" fillId="0" borderId="60" applyBorder="0">
      <alignment horizontal="center" vertical="center" wrapText="1"/>
    </xf>
    <xf numFmtId="206" fontId="89" fillId="0" borderId="0" applyFont="0" applyFill="0" applyBorder="0" applyAlignment="0" applyProtection="0">
      <alignment horizontal="right"/>
    </xf>
    <xf numFmtId="0" fontId="90" fillId="0" borderId="0" applyNumberFormat="0" applyAlignment="0">
      <alignment horizontal="left"/>
    </xf>
    <xf numFmtId="207" fontId="89" fillId="0" borderId="0" applyFont="0" applyFill="0" applyBorder="0" applyAlignment="0" applyProtection="0">
      <alignment horizontal="right"/>
    </xf>
    <xf numFmtId="208" fontId="89" fillId="0" borderId="0" applyFont="0" applyFill="0" applyBorder="0" applyAlignment="0" applyProtection="0">
      <alignment horizontal="right"/>
    </xf>
    <xf numFmtId="209" fontId="20" fillId="0" borderId="0"/>
    <xf numFmtId="210" fontId="89" fillId="0" borderId="0" applyFont="0" applyFill="0" applyBorder="0" applyAlignment="0" applyProtection="0"/>
    <xf numFmtId="211" fontId="89" fillId="0" borderId="61" applyNumberFormat="0" applyFont="0" applyFill="0" applyAlignment="0" applyProtection="0"/>
    <xf numFmtId="0" fontId="91" fillId="0" borderId="0" applyNumberFormat="0" applyAlignment="0">
      <alignment horizontal="left"/>
    </xf>
    <xf numFmtId="49" fontId="92" fillId="0" borderId="0" applyBorder="0">
      <alignment horizontal="center"/>
    </xf>
    <xf numFmtId="0" fontId="31" fillId="60" borderId="12"/>
    <xf numFmtId="212" fontId="64" fillId="61" borderId="13" applyFont="0" applyFill="0" applyBorder="0" applyAlignment="0"/>
    <xf numFmtId="44" fontId="20" fillId="0" borderId="0" applyFont="0" applyFill="0" applyBorder="0" applyAlignment="0" applyProtection="0"/>
    <xf numFmtId="15" fontId="35" fillId="37" borderId="0"/>
    <xf numFmtId="205" fontId="93" fillId="57" borderId="0">
      <alignment horizontal="right" vertical="center"/>
    </xf>
    <xf numFmtId="0" fontId="94" fillId="0" borderId="0" applyFill="0" applyBorder="0" applyProtection="0">
      <alignment horizontal="left"/>
    </xf>
    <xf numFmtId="213" fontId="89" fillId="0" borderId="0" applyFont="0" applyFill="0" applyBorder="0" applyAlignment="0" applyProtection="0">
      <alignment horizontal="right"/>
    </xf>
    <xf numFmtId="0" fontId="95" fillId="0" borderId="45">
      <alignment horizontal="center"/>
    </xf>
    <xf numFmtId="0" fontId="95" fillId="0" borderId="0">
      <alignment horizontal="center"/>
    </xf>
    <xf numFmtId="202" fontId="20" fillId="39" borderId="62"/>
    <xf numFmtId="214" fontId="96" fillId="39" borderId="0" applyNumberFormat="0" applyBorder="0" applyAlignment="0" applyProtection="0">
      <protection locked="0"/>
    </xf>
    <xf numFmtId="0" fontId="97" fillId="0" borderId="0" applyNumberFormat="0" applyFill="0" applyBorder="0" applyAlignment="0" applyProtection="0">
      <alignment vertical="top"/>
      <protection locked="0"/>
    </xf>
    <xf numFmtId="3" fontId="98" fillId="0" borderId="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 fillId="0" borderId="0" applyFont="0" applyFill="0" applyBorder="0" applyAlignment="0" applyProtection="0"/>
    <xf numFmtId="44" fontId="20" fillId="0" borderId="0" applyFont="0" applyFill="0" applyBorder="0" applyAlignment="0" applyProtection="0"/>
    <xf numFmtId="215" fontId="89" fillId="0" borderId="0" applyFont="0" applyFill="0" applyBorder="0" applyAlignment="0" applyProtection="0">
      <alignment horizontal="right"/>
    </xf>
    <xf numFmtId="0" fontId="99" fillId="0" borderId="0" applyNumberFormat="0" applyFill="0" applyBorder="0" applyProtection="0">
      <alignment horizontal="left"/>
    </xf>
    <xf numFmtId="37" fontId="100" fillId="0" borderId="0"/>
    <xf numFmtId="0" fontId="101" fillId="0" borderId="0">
      <alignment horizontal="right"/>
    </xf>
    <xf numFmtId="0" fontId="102" fillId="0" borderId="0"/>
    <xf numFmtId="0" fontId="102" fillId="0" borderId="0"/>
    <xf numFmtId="0" fontId="102" fillId="0" borderId="0"/>
    <xf numFmtId="0" fontId="102" fillId="0" borderId="0"/>
    <xf numFmtId="0" fontId="102" fillId="0" borderId="0"/>
    <xf numFmtId="0" fontId="102" fillId="0" borderId="0"/>
    <xf numFmtId="0" fontId="102" fillId="0" borderId="0"/>
    <xf numFmtId="0" fontId="20" fillId="0" borderId="0"/>
    <xf numFmtId="0" fontId="20" fillId="0" borderId="0"/>
    <xf numFmtId="0" fontId="103" fillId="0" borderId="0"/>
    <xf numFmtId="0" fontId="31" fillId="0" borderId="0" applyFill="0" applyBorder="0" applyProtection="0">
      <alignment horizontal="center"/>
    </xf>
    <xf numFmtId="1" fontId="104" fillId="0" borderId="0" applyProtection="0">
      <alignment horizontal="right" vertical="center"/>
    </xf>
    <xf numFmtId="14" fontId="84" fillId="0" borderId="0">
      <alignment horizontal="center" wrapText="1"/>
      <protection locked="0"/>
    </xf>
    <xf numFmtId="216" fontId="20" fillId="0" borderId="0"/>
    <xf numFmtId="217" fontId="20" fillId="0" borderId="0" applyFill="0" applyBorder="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0" fontId="31" fillId="59" borderId="12"/>
    <xf numFmtId="0" fontId="105" fillId="62" borderId="0" applyNumberFormat="0" applyFont="0" applyBorder="0" applyAlignment="0">
      <alignment horizontal="center"/>
    </xf>
    <xf numFmtId="218" fontId="106" fillId="0" borderId="0" applyNumberFormat="0" applyFill="0" applyBorder="0" applyAlignment="0" applyProtection="0">
      <alignment horizontal="left"/>
    </xf>
    <xf numFmtId="0" fontId="64" fillId="0" borderId="0" applyNumberFormat="0" applyFont="0" applyFill="0" applyBorder="0" applyProtection="0">
      <alignment horizontal="right"/>
    </xf>
    <xf numFmtId="0" fontId="20" fillId="0" borderId="0"/>
    <xf numFmtId="0" fontId="20" fillId="0" borderId="0"/>
    <xf numFmtId="205" fontId="93" fillId="0" borderId="0">
      <alignment horizontal="right" vertical="center"/>
    </xf>
    <xf numFmtId="49" fontId="88" fillId="63" borderId="0">
      <alignment horizontal="left" vertical="top" wrapText="1"/>
    </xf>
    <xf numFmtId="0" fontId="105" fillId="1" borderId="10" applyNumberFormat="0" applyFont="0" applyAlignment="0">
      <alignment horizontal="center"/>
    </xf>
    <xf numFmtId="49" fontId="107" fillId="37" borderId="0">
      <alignment horizontal="left"/>
    </xf>
    <xf numFmtId="0" fontId="108" fillId="0" borderId="0" applyNumberFormat="0" applyFill="0" applyBorder="0" applyAlignment="0">
      <alignment horizontal="center"/>
    </xf>
    <xf numFmtId="0" fontId="109" fillId="0" borderId="0"/>
    <xf numFmtId="0" fontId="110" fillId="0" borderId="0">
      <alignment vertical="top"/>
    </xf>
    <xf numFmtId="0" fontId="111" fillId="0" borderId="0">
      <alignment horizontal="left" vertical="center"/>
    </xf>
    <xf numFmtId="40" fontId="112" fillId="0" borderId="0" applyBorder="0">
      <alignment horizontal="right"/>
    </xf>
    <xf numFmtId="205" fontId="113" fillId="0" borderId="63">
      <alignment horizontal="right" vertical="center"/>
    </xf>
    <xf numFmtId="205" fontId="113" fillId="0" borderId="63">
      <alignment horizontal="right" vertical="center"/>
    </xf>
    <xf numFmtId="0" fontId="114" fillId="0" borderId="0" applyBorder="0" applyProtection="0">
      <alignment vertical="center"/>
    </xf>
    <xf numFmtId="211" fontId="114" fillId="0" borderId="43" applyBorder="0" applyProtection="0">
      <alignment horizontal="right" vertical="center"/>
    </xf>
    <xf numFmtId="0" fontId="115" fillId="64" borderId="0" applyBorder="0" applyProtection="0">
      <alignment horizontal="centerContinuous" vertical="center"/>
    </xf>
    <xf numFmtId="0" fontId="115" fillId="65" borderId="43" applyBorder="0" applyProtection="0">
      <alignment horizontal="centerContinuous" vertical="center"/>
    </xf>
    <xf numFmtId="0" fontId="113" fillId="0" borderId="64">
      <alignment horizontal="left" vertical="center"/>
    </xf>
    <xf numFmtId="0" fontId="116" fillId="0" borderId="0" applyFill="0" applyBorder="0" applyProtection="0">
      <alignment horizontal="left"/>
    </xf>
    <xf numFmtId="0" fontId="94" fillId="0" borderId="42" applyFill="0" applyBorder="0" applyProtection="0">
      <alignment horizontal="left" vertical="top"/>
    </xf>
    <xf numFmtId="0" fontId="117" fillId="0" borderId="0">
      <alignment horizontal="left" vertical="center"/>
    </xf>
    <xf numFmtId="205" fontId="113" fillId="57" borderId="63">
      <alignment vertical="center"/>
    </xf>
    <xf numFmtId="0" fontId="113" fillId="0" borderId="64">
      <alignment horizontal="right" vertical="center"/>
    </xf>
    <xf numFmtId="0" fontId="118" fillId="0" borderId="0">
      <alignment vertical="top"/>
    </xf>
    <xf numFmtId="0" fontId="31" fillId="0" borderId="0"/>
    <xf numFmtId="165" fontId="37" fillId="0" borderId="0" applyFont="0" applyFill="0" applyBorder="0" applyAlignment="0" applyProtection="0"/>
    <xf numFmtId="166" fontId="37" fillId="0" borderId="0" applyFont="0" applyFill="0" applyBorder="0" applyAlignment="0" applyProtection="0"/>
    <xf numFmtId="0" fontId="37" fillId="0" borderId="0" applyFont="0" applyFill="0" applyBorder="0" applyAlignment="0" applyProtection="0"/>
    <xf numFmtId="0" fontId="37" fillId="0" borderId="0" applyFont="0" applyFill="0" applyBorder="0" applyAlignment="0" applyProtection="0"/>
    <xf numFmtId="0" fontId="119" fillId="0" borderId="0"/>
    <xf numFmtId="0" fontId="119" fillId="0" borderId="0"/>
    <xf numFmtId="0" fontId="2" fillId="0" borderId="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4" fillId="13" borderId="68" applyNumberFormat="0">
      <alignment horizontal="left" indent="1"/>
    </xf>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2" fillId="0" borderId="0"/>
    <xf numFmtId="166" fontId="20" fillId="0" borderId="0" applyFon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7" fillId="0" borderId="0" applyNumberFormat="0" applyFill="0" applyBorder="0" applyAlignment="0" applyProtection="0">
      <alignment vertical="top"/>
      <protection locked="0"/>
    </xf>
    <xf numFmtId="0" fontId="128" fillId="0" borderId="0"/>
    <xf numFmtId="0" fontId="37" fillId="0" borderId="0"/>
    <xf numFmtId="219" fontId="20" fillId="0" borderId="0"/>
    <xf numFmtId="219" fontId="20" fillId="0" borderId="0"/>
    <xf numFmtId="221" fontId="20" fillId="0" borderId="0" applyFill="0" applyBorder="0" applyAlignment="0"/>
    <xf numFmtId="222" fontId="20" fillId="0" borderId="0"/>
    <xf numFmtId="222" fontId="20" fillId="0" borderId="0"/>
    <xf numFmtId="222" fontId="20" fillId="0" borderId="0"/>
    <xf numFmtId="222" fontId="20" fillId="0" borderId="0"/>
    <xf numFmtId="222" fontId="20" fillId="0" borderId="0"/>
    <xf numFmtId="222" fontId="20" fillId="0" borderId="0"/>
    <xf numFmtId="222" fontId="20" fillId="0" borderId="0"/>
    <xf numFmtId="222" fontId="20" fillId="0" borderId="0"/>
    <xf numFmtId="220" fontId="129" fillId="0" borderId="0" applyFont="0" applyFill="0" applyBorder="0" applyAlignment="0" applyProtection="0"/>
    <xf numFmtId="223" fontId="89" fillId="0" borderId="0" applyFont="0" applyFill="0" applyBorder="0" applyAlignment="0" applyProtection="0">
      <alignment horizontal="right"/>
    </xf>
    <xf numFmtId="174" fontId="129" fillId="0" borderId="0" applyFont="0" applyFill="0" applyBorder="0" applyAlignment="0" applyProtection="0"/>
    <xf numFmtId="224" fontId="81" fillId="0" borderId="0" applyFont="0" applyFill="0" applyBorder="0" applyAlignment="0" applyProtection="0"/>
    <xf numFmtId="225" fontId="81" fillId="0" borderId="0" applyFont="0" applyFill="0" applyBorder="0" applyAlignment="0" applyProtection="0"/>
    <xf numFmtId="0" fontId="31" fillId="60" borderId="69"/>
    <xf numFmtId="212" fontId="64" fillId="61" borderId="39" applyFont="0" applyFill="0" applyBorder="0" applyAlignment="0"/>
    <xf numFmtId="44" fontId="20" fillId="0" borderId="0" applyFont="0" applyFill="0" applyBorder="0" applyAlignment="0" applyProtection="0"/>
    <xf numFmtId="0" fontId="20" fillId="0" borderId="0" applyFont="0" applyFill="0" applyBorder="0" applyAlignment="0" applyProtection="0"/>
    <xf numFmtId="226" fontId="20" fillId="0" borderId="0" applyFont="0" applyFill="0" applyBorder="0" applyAlignment="0" applyProtection="0"/>
    <xf numFmtId="44" fontId="20" fillId="0" borderId="0" applyFont="0" applyFill="0" applyBorder="0" applyAlignment="0" applyProtection="0"/>
    <xf numFmtId="0" fontId="130" fillId="0" borderId="0" applyNumberFormat="0" applyFill="0" applyBorder="0" applyAlignment="0" applyProtection="0">
      <alignment vertical="top"/>
      <protection locked="0"/>
    </xf>
    <xf numFmtId="38" fontId="31" fillId="59" borderId="0" applyNumberFormat="0" applyBorder="0" applyAlignment="0" applyProtection="0"/>
    <xf numFmtId="0" fontId="131" fillId="0" borderId="0" applyProtection="0">
      <alignment horizontal="right"/>
    </xf>
    <xf numFmtId="0" fontId="18" fillId="0" borderId="74" applyNumberFormat="0" applyAlignment="0" applyProtection="0">
      <alignment horizontal="left" vertical="center"/>
    </xf>
    <xf numFmtId="0" fontId="18" fillId="0" borderId="41">
      <alignment horizontal="left" vertical="center"/>
    </xf>
    <xf numFmtId="0" fontId="20" fillId="66" borderId="0" applyNumberFormat="0" applyFill="0" applyBorder="0" applyAlignment="0" applyProtection="0"/>
    <xf numFmtId="0" fontId="132" fillId="0" borderId="0" applyProtection="0">
      <alignment horizontal="left"/>
    </xf>
    <xf numFmtId="0" fontId="133" fillId="0" borderId="0" applyProtection="0">
      <alignment horizontal="left"/>
    </xf>
    <xf numFmtId="0" fontId="95" fillId="0" borderId="72">
      <alignment horizontal="center"/>
    </xf>
    <xf numFmtId="0" fontId="134" fillId="0" borderId="0" applyNumberFormat="0" applyFill="0" applyBorder="0" applyAlignment="0" applyProtection="0">
      <alignment vertical="top"/>
      <protection locked="0"/>
    </xf>
    <xf numFmtId="0" fontId="20" fillId="39" borderId="62"/>
    <xf numFmtId="10" fontId="31" fillId="67" borderId="69" applyNumberFormat="0" applyBorder="0" applyAlignment="0" applyProtection="0"/>
    <xf numFmtId="227" fontId="20" fillId="0" borderId="0"/>
    <xf numFmtId="0" fontId="135" fillId="0" borderId="0"/>
    <xf numFmtId="0" fontId="2" fillId="0" borderId="0"/>
    <xf numFmtId="0" fontId="2" fillId="0" borderId="0"/>
    <xf numFmtId="0" fontId="20" fillId="0" borderId="0"/>
    <xf numFmtId="0" fontId="5" fillId="0" borderId="0"/>
    <xf numFmtId="0" fontId="5" fillId="0" borderId="0"/>
    <xf numFmtId="0" fontId="135" fillId="0" borderId="0"/>
    <xf numFmtId="219" fontId="20" fillId="0" borderId="0"/>
    <xf numFmtId="0" fontId="2" fillId="0" borderId="0"/>
    <xf numFmtId="0" fontId="2" fillId="0" borderId="0"/>
    <xf numFmtId="0" fontId="136" fillId="0" borderId="0"/>
    <xf numFmtId="0" fontId="136" fillId="0" borderId="0"/>
    <xf numFmtId="0" fontId="136" fillId="0" borderId="0"/>
    <xf numFmtId="0" fontId="2" fillId="0" borderId="0"/>
    <xf numFmtId="0" fontId="31" fillId="59" borderId="69"/>
    <xf numFmtId="0" fontId="105" fillId="1" borderId="41" applyNumberFormat="0" applyFont="0" applyAlignment="0">
      <alignment horizontal="center"/>
    </xf>
    <xf numFmtId="228" fontId="31" fillId="0" borderId="5">
      <alignment horizontal="center" vertical="center" textRotation="90"/>
    </xf>
    <xf numFmtId="228" fontId="31" fillId="0" borderId="5">
      <alignment horizontal="center" vertical="center" textRotation="90"/>
    </xf>
    <xf numFmtId="0" fontId="20" fillId="0" borderId="0"/>
    <xf numFmtId="211" fontId="114" fillId="0" borderId="70" applyBorder="0" applyProtection="0">
      <alignment horizontal="right" vertical="center"/>
    </xf>
    <xf numFmtId="0" fontId="115" fillId="65" borderId="70" applyBorder="0" applyProtection="0">
      <alignment horizontal="centerContinuous" vertical="center"/>
    </xf>
    <xf numFmtId="0" fontId="131" fillId="0" borderId="0" applyProtection="0">
      <alignment horizontal="right"/>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64" fontId="67" fillId="0" borderId="69"/>
    <xf numFmtId="198" fontId="18" fillId="0" borderId="74" applyNumberFormat="0" applyAlignment="0" applyProtection="0">
      <alignment horizontal="left" vertical="center"/>
    </xf>
    <xf numFmtId="198" fontId="18" fillId="0" borderId="41">
      <alignment horizontal="left" vertical="center"/>
    </xf>
    <xf numFmtId="198" fontId="21" fillId="39" borderId="76">
      <alignment vertical="center" wrapText="1"/>
    </xf>
    <xf numFmtId="10" fontId="31" fillId="37" borderId="69" applyNumberFormat="0" applyBorder="0" applyAlignment="0" applyProtection="0"/>
    <xf numFmtId="198" fontId="69" fillId="0" borderId="45"/>
    <xf numFmtId="4" fontId="43" fillId="39" borderId="79" applyNumberFormat="0" applyProtection="0">
      <alignment vertical="center"/>
    </xf>
    <xf numFmtId="4" fontId="44" fillId="39" borderId="79" applyNumberFormat="0" applyProtection="0">
      <alignment vertical="center"/>
    </xf>
    <xf numFmtId="4" fontId="45" fillId="39" borderId="79" applyNumberFormat="0" applyProtection="0">
      <alignment horizontal="left" vertical="center" indent="1"/>
    </xf>
    <xf numFmtId="4" fontId="45" fillId="43" borderId="79" applyNumberFormat="0" applyProtection="0">
      <alignment horizontal="right" vertical="center"/>
    </xf>
    <xf numFmtId="4" fontId="45" fillId="44" borderId="79" applyNumberFormat="0" applyProtection="0">
      <alignment horizontal="right" vertical="center"/>
    </xf>
    <xf numFmtId="4" fontId="45" fillId="45" borderId="79" applyNumberFormat="0" applyProtection="0">
      <alignment horizontal="right" vertical="center"/>
    </xf>
    <xf numFmtId="4" fontId="45" fillId="46" borderId="79" applyNumberFormat="0" applyProtection="0">
      <alignment horizontal="right" vertical="center"/>
    </xf>
    <xf numFmtId="4" fontId="45" fillId="47" borderId="79" applyNumberFormat="0" applyProtection="0">
      <alignment horizontal="right" vertical="center"/>
    </xf>
    <xf numFmtId="4" fontId="45" fillId="48" borderId="79" applyNumberFormat="0" applyProtection="0">
      <alignment horizontal="right" vertical="center"/>
    </xf>
    <xf numFmtId="4" fontId="45" fillId="49" borderId="79" applyNumberFormat="0" applyProtection="0">
      <alignment horizontal="right" vertical="center"/>
    </xf>
    <xf numFmtId="4" fontId="45" fillId="50" borderId="79" applyNumberFormat="0" applyProtection="0">
      <alignment horizontal="right" vertical="center"/>
    </xf>
    <xf numFmtId="4" fontId="45" fillId="51" borderId="79" applyNumberFormat="0" applyProtection="0">
      <alignment horizontal="right" vertical="center"/>
    </xf>
    <xf numFmtId="4" fontId="45" fillId="53" borderId="79" applyNumberFormat="0" applyProtection="0">
      <alignment horizontal="right" vertical="center"/>
    </xf>
    <xf numFmtId="4" fontId="45" fillId="54" borderId="79" applyNumberFormat="0" applyProtection="0">
      <alignment vertical="center"/>
    </xf>
    <xf numFmtId="4" fontId="46" fillId="54" borderId="79" applyNumberFormat="0" applyProtection="0">
      <alignment vertical="center"/>
    </xf>
    <xf numFmtId="4" fontId="43" fillId="53" borderId="80" applyNumberFormat="0" applyProtection="0">
      <alignment horizontal="left" vertical="center" indent="1"/>
    </xf>
    <xf numFmtId="4" fontId="45" fillId="54" borderId="79" applyNumberFormat="0" applyProtection="0">
      <alignment horizontal="right" vertical="center"/>
    </xf>
    <xf numFmtId="4" fontId="46" fillId="54" borderId="79" applyNumberFormat="0" applyProtection="0">
      <alignment horizontal="right" vertical="center"/>
    </xf>
    <xf numFmtId="4" fontId="43" fillId="53" borderId="79" applyNumberFormat="0" applyProtection="0">
      <alignment horizontal="left" vertical="center" indent="1"/>
    </xf>
    <xf numFmtId="4" fontId="47" fillId="55" borderId="80" applyNumberFormat="0" applyProtection="0">
      <alignment horizontal="left" vertical="center" indent="1"/>
    </xf>
    <xf numFmtId="4" fontId="48" fillId="54" borderId="79" applyNumberFormat="0" applyProtection="0">
      <alignment horizontal="right" vertical="center"/>
    </xf>
    <xf numFmtId="3" fontId="20" fillId="0" borderId="69" applyNumberFormat="0" applyFont="0" applyFill="0" applyAlignment="0" applyProtection="0">
      <alignment vertical="center"/>
    </xf>
    <xf numFmtId="198" fontId="38" fillId="0" borderId="69" applyNumberFormat="0" applyBorder="0" applyAlignment="0" applyProtection="0">
      <alignment horizontal="left"/>
    </xf>
    <xf numFmtId="198" fontId="38" fillId="0" borderId="69" applyNumberFormat="0" applyBorder="0" applyAlignment="0" applyProtection="0">
      <alignment horizontal="left"/>
    </xf>
    <xf numFmtId="198" fontId="55" fillId="0" borderId="81" applyNumberFormat="0" applyFill="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56" fillId="35" borderId="75" applyNumberFormat="0" applyAlignment="0" applyProtection="0">
      <alignment vertical="center"/>
    </xf>
    <xf numFmtId="198" fontId="57" fillId="22" borderId="75" applyNumberFormat="0" applyAlignment="0" applyProtection="0">
      <alignment vertical="center"/>
    </xf>
    <xf numFmtId="198" fontId="58" fillId="35" borderId="78" applyNumberFormat="0" applyAlignment="0" applyProtection="0">
      <alignment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1" fillId="0" borderId="0"/>
    <xf numFmtId="166" fontId="1" fillId="0" borderId="0" applyFont="0" applyFill="0" applyBorder="0" applyAlignment="0" applyProtection="0"/>
    <xf numFmtId="0" fontId="137" fillId="0" borderId="0"/>
    <xf numFmtId="38" fontId="20" fillId="0" borderId="0"/>
    <xf numFmtId="38" fontId="138" fillId="0" borderId="0"/>
    <xf numFmtId="230" fontId="20" fillId="0" borderId="0" applyProtection="0"/>
    <xf numFmtId="9" fontId="20" fillId="0" borderId="0"/>
    <xf numFmtId="9" fontId="138" fillId="0" borderId="0"/>
    <xf numFmtId="231" fontId="84" fillId="0" borderId="0" applyBorder="0"/>
    <xf numFmtId="0" fontId="20" fillId="0" borderId="0" applyNumberFormat="0" applyFill="0" applyBorder="0" applyAlignment="0" applyProtection="0"/>
    <xf numFmtId="232" fontId="20" fillId="0" borderId="0" applyFont="0" applyFill="0" applyBorder="0" applyAlignment="0" applyProtection="0"/>
    <xf numFmtId="233" fontId="20" fillId="0" borderId="0" applyFont="0" applyFill="0" applyBorder="0" applyAlignment="0" applyProtection="0"/>
    <xf numFmtId="234" fontId="20" fillId="0" borderId="0" applyFont="0" applyFill="0" applyBorder="0" applyAlignment="0" applyProtection="0"/>
    <xf numFmtId="235" fontId="20" fillId="0" borderId="0" applyFont="0" applyFill="0" applyBorder="0" applyAlignment="0" applyProtection="0"/>
    <xf numFmtId="236" fontId="19" fillId="0" borderId="0" applyFont="0" applyFill="0" applyBorder="0" applyAlignment="0" applyProtection="0"/>
    <xf numFmtId="237" fontId="20" fillId="0" borderId="0" applyFont="0" applyFill="0" applyBorder="0" applyAlignment="0" applyProtection="0"/>
    <xf numFmtId="238" fontId="20" fillId="0" borderId="0" applyFont="0" applyFill="0" applyBorder="0" applyAlignment="0" applyProtection="0"/>
    <xf numFmtId="239" fontId="20" fillId="0" borderId="0" applyFont="0" applyFill="0" applyBorder="0" applyAlignment="0" applyProtection="0"/>
    <xf numFmtId="0" fontId="139" fillId="0" borderId="0" applyNumberFormat="0" applyFill="0" applyBorder="0" applyAlignment="0" applyProtection="0"/>
    <xf numFmtId="0" fontId="20" fillId="40" borderId="0" applyNumberFormat="0" applyFont="0" applyAlignment="0" applyProtection="0"/>
    <xf numFmtId="240" fontId="20" fillId="0" borderId="0" applyFont="0" applyFill="0" applyBorder="0" applyAlignment="0" applyProtection="0"/>
    <xf numFmtId="241" fontId="20" fillId="0" borderId="0" applyFont="0" applyFill="0" applyBorder="0" applyProtection="0">
      <alignment horizontal="right"/>
    </xf>
    <xf numFmtId="0" fontId="140" fillId="0" borderId="0" applyNumberFormat="0" applyFill="0" applyBorder="0" applyProtection="0">
      <alignment vertical="top"/>
    </xf>
    <xf numFmtId="0" fontId="141" fillId="0" borderId="82" applyNumberFormat="0" applyFill="0" applyAlignment="0" applyProtection="0"/>
    <xf numFmtId="0" fontId="142" fillId="0" borderId="83" applyNumberFormat="0" applyFill="0" applyProtection="0">
      <alignment horizontal="center"/>
    </xf>
    <xf numFmtId="0" fontId="142" fillId="0" borderId="0" applyNumberFormat="0" applyFill="0" applyBorder="0" applyProtection="0">
      <alignment horizontal="left"/>
    </xf>
    <xf numFmtId="0" fontId="143" fillId="0" borderId="0" applyNumberFormat="0" applyFill="0" applyBorder="0" applyProtection="0">
      <alignment horizontal="centerContinuous"/>
    </xf>
    <xf numFmtId="0" fontId="20" fillId="0" borderId="0"/>
    <xf numFmtId="242" fontId="84" fillId="0" borderId="0"/>
    <xf numFmtId="243" fontId="20" fillId="0" borderId="0" applyFill="0" applyBorder="0" applyProtection="0">
      <alignment horizontal="right"/>
    </xf>
    <xf numFmtId="244" fontId="84" fillId="0" borderId="0"/>
    <xf numFmtId="40" fontId="84" fillId="0" borderId="0"/>
    <xf numFmtId="245" fontId="20" fillId="0" borderId="0" applyFill="0" applyBorder="0" applyProtection="0">
      <alignment horizontal="right"/>
    </xf>
    <xf numFmtId="246" fontId="20" fillId="0" borderId="0" applyFill="0" applyBorder="0" applyProtection="0">
      <alignment horizontal="right"/>
    </xf>
    <xf numFmtId="247" fontId="144" fillId="68" borderId="0" applyBorder="0" applyProtection="0"/>
    <xf numFmtId="252" fontId="20" fillId="0" borderId="0"/>
    <xf numFmtId="0" fontId="152" fillId="0" borderId="0"/>
    <xf numFmtId="0" fontId="20" fillId="0" borderId="0" applyNumberFormat="0" applyAlignment="0" applyProtection="0"/>
    <xf numFmtId="9" fontId="145" fillId="0" borderId="0">
      <alignment horizontal="center"/>
    </xf>
    <xf numFmtId="0" fontId="152" fillId="0" borderId="0"/>
    <xf numFmtId="0" fontId="20" fillId="0" borderId="84" applyNumberFormat="0" applyFill="0" applyAlignment="0" applyProtection="0"/>
    <xf numFmtId="0" fontId="20" fillId="0" borderId="85" applyNumberFormat="0" applyFill="0" applyAlignment="0" applyProtection="0"/>
    <xf numFmtId="0" fontId="20" fillId="0" borderId="86" applyNumberFormat="0" applyFill="0" applyAlignment="0" applyProtection="0"/>
    <xf numFmtId="0" fontId="110" fillId="0" borderId="0" applyAlignment="0" applyProtection="0"/>
    <xf numFmtId="0" fontId="20" fillId="0" borderId="0" applyNumberFormat="0" applyBorder="0" applyAlignment="0" applyProtection="0"/>
    <xf numFmtId="0" fontId="20" fillId="69" borderId="0" applyNumberFormat="0" applyBorder="0" applyAlignment="0" applyProtection="0"/>
    <xf numFmtId="0" fontId="20" fillId="68" borderId="0" applyNumberFormat="0" applyBorder="0" applyAlignment="0" applyProtection="0"/>
    <xf numFmtId="0" fontId="20" fillId="70" borderId="0" applyNumberFormat="0" applyBorder="0" applyAlignment="0" applyProtection="0"/>
    <xf numFmtId="0" fontId="20" fillId="71" borderId="0" applyNumberFormat="0" applyBorder="0" applyAlignment="0" applyProtection="0"/>
    <xf numFmtId="248" fontId="20" fillId="72" borderId="0"/>
    <xf numFmtId="252" fontId="20" fillId="0" borderId="0"/>
    <xf numFmtId="0" fontId="152" fillId="0" borderId="0"/>
    <xf numFmtId="0" fontId="152" fillId="0" borderId="0"/>
    <xf numFmtId="15" fontId="20" fillId="0" borderId="0"/>
    <xf numFmtId="243" fontId="20" fillId="0" borderId="0" applyFill="0" applyBorder="0" applyProtection="0">
      <alignment horizontal="right"/>
    </xf>
    <xf numFmtId="49" fontId="146" fillId="0" borderId="0" applyFill="0" applyBorder="0" applyProtection="0">
      <alignment horizontal="left"/>
    </xf>
    <xf numFmtId="167" fontId="86" fillId="0" borderId="92" applyAlignment="0" applyProtection="0"/>
    <xf numFmtId="249" fontId="20" fillId="0" borderId="0">
      <protection locked="0"/>
    </xf>
    <xf numFmtId="249" fontId="138" fillId="0" borderId="0">
      <protection locked="0"/>
    </xf>
    <xf numFmtId="212" fontId="64" fillId="61" borderId="87" applyFont="0" applyFill="0" applyBorder="0" applyAlignment="0"/>
    <xf numFmtId="226" fontId="20" fillId="0" borderId="0" applyFont="0" applyFill="0" applyBorder="0" applyAlignment="0" applyProtection="0"/>
    <xf numFmtId="229" fontId="20" fillId="0" borderId="0" applyFont="0" applyFill="0" applyBorder="0" applyAlignment="0" applyProtection="0"/>
    <xf numFmtId="229" fontId="20" fillId="0" borderId="0" applyFont="0" applyFill="0" applyBorder="0" applyAlignment="0" applyProtection="0"/>
    <xf numFmtId="229" fontId="20" fillId="0" borderId="0" applyFont="0" applyFill="0" applyBorder="0" applyAlignment="0" applyProtection="0"/>
    <xf numFmtId="229" fontId="20" fillId="0" borderId="0" applyFont="0" applyFill="0" applyBorder="0" applyAlignment="0" applyProtection="0"/>
    <xf numFmtId="229" fontId="20" fillId="0" borderId="0" applyFont="0" applyFill="0" applyBorder="0" applyAlignment="0" applyProtection="0"/>
    <xf numFmtId="229" fontId="20" fillId="0" borderId="0" applyFont="0" applyFill="0" applyBorder="0" applyAlignment="0" applyProtection="0"/>
    <xf numFmtId="229" fontId="20" fillId="0" borderId="0" applyFont="0" applyFill="0" applyBorder="0" applyAlignment="0" applyProtection="0"/>
    <xf numFmtId="229" fontId="20" fillId="0" borderId="0" applyFont="0" applyFill="0" applyBorder="0" applyAlignment="0" applyProtection="0"/>
    <xf numFmtId="250" fontId="20" fillId="0" borderId="0" applyFill="0" applyBorder="0" applyAlignment="0" applyProtection="0"/>
    <xf numFmtId="0" fontId="37" fillId="0" borderId="0" applyNumberFormat="0" applyFill="0" applyBorder="0" applyAlignment="0" applyProtection="0"/>
    <xf numFmtId="251" fontId="20" fillId="0" borderId="0" applyFill="0" applyBorder="0" applyProtection="0">
      <alignment horizontal="center" vertical="center"/>
    </xf>
    <xf numFmtId="0" fontId="31" fillId="0" borderId="0"/>
    <xf numFmtId="0" fontId="131" fillId="0" borderId="0" applyProtection="0">
      <alignment horizontal="right"/>
    </xf>
    <xf numFmtId="0" fontId="21" fillId="73" borderId="0">
      <alignment horizontal="left"/>
    </xf>
    <xf numFmtId="0" fontId="18" fillId="0" borderId="0" applyNumberFormat="0" applyFill="0" applyBorder="0" applyAlignment="0" applyProtection="0"/>
    <xf numFmtId="0" fontId="126" fillId="0" borderId="0" applyNumberFormat="0" applyFill="0" applyBorder="0" applyAlignment="0" applyProtection="0"/>
    <xf numFmtId="0" fontId="21" fillId="0" borderId="0" applyNumberFormat="0" applyFill="0" applyBorder="0" applyAlignment="0" applyProtection="0"/>
    <xf numFmtId="0" fontId="21" fillId="0" borderId="86" applyNumberFormat="0" applyFill="0" applyAlignment="0" applyProtection="0"/>
    <xf numFmtId="252" fontId="38" fillId="0" borderId="0">
      <alignment horizontal="left"/>
    </xf>
    <xf numFmtId="0" fontId="55" fillId="0" borderId="0"/>
    <xf numFmtId="0" fontId="43" fillId="0" borderId="0"/>
    <xf numFmtId="0" fontId="126" fillId="0" borderId="0">
      <alignment horizontal="left"/>
    </xf>
    <xf numFmtId="253" fontId="30" fillId="0" borderId="0" applyAlignment="0">
      <protection hidden="1"/>
    </xf>
    <xf numFmtId="248" fontId="20" fillId="68" borderId="0"/>
    <xf numFmtId="0" fontId="45" fillId="74" borderId="0"/>
    <xf numFmtId="0" fontId="31" fillId="68" borderId="88" applyNumberFormat="0"/>
    <xf numFmtId="254" fontId="144" fillId="68" borderId="0" applyBorder="0" applyProtection="0"/>
    <xf numFmtId="1" fontId="31" fillId="0" borderId="0"/>
    <xf numFmtId="255" fontId="20" fillId="0" borderId="0" applyFill="0" applyBorder="0" applyAlignment="0" applyProtection="0"/>
    <xf numFmtId="256" fontId="20" fillId="0" borderId="0" applyFill="0" applyBorder="0" applyAlignment="0" applyProtection="0"/>
    <xf numFmtId="43" fontId="2" fillId="0" borderId="0" applyFont="0" applyFill="0" applyBorder="0" applyAlignment="0" applyProtection="0"/>
    <xf numFmtId="43" fontId="66" fillId="0" borderId="0" applyFont="0" applyFill="0" applyBorder="0" applyAlignment="0" applyProtection="0"/>
    <xf numFmtId="257" fontId="20" fillId="0" borderId="0" applyFont="0" applyFill="0" applyBorder="0" applyAlignment="0" applyProtection="0"/>
    <xf numFmtId="257" fontId="20" fillId="0" borderId="0" applyFont="0" applyFill="0" applyBorder="0" applyAlignment="0" applyProtection="0"/>
    <xf numFmtId="257" fontId="20" fillId="0" borderId="0" applyFont="0" applyFill="0" applyBorder="0" applyAlignment="0" applyProtection="0"/>
    <xf numFmtId="258" fontId="37" fillId="0" borderId="0"/>
    <xf numFmtId="259" fontId="20" fillId="0" borderId="0" applyFill="0" applyBorder="0" applyAlignment="0" applyProtection="0"/>
    <xf numFmtId="260" fontId="20" fillId="0" borderId="0" applyFill="0" applyBorder="0" applyAlignment="0" applyProtection="0"/>
    <xf numFmtId="44" fontId="135" fillId="0" borderId="0" applyFont="0" applyFill="0" applyBorder="0" applyAlignment="0" applyProtection="0"/>
    <xf numFmtId="44" fontId="135" fillId="0" borderId="0" applyFont="0" applyFill="0" applyBorder="0" applyAlignment="0" applyProtection="0"/>
    <xf numFmtId="261" fontId="20" fillId="0" borderId="0" applyFill="0" applyBorder="0" applyProtection="0">
      <alignment horizontal="right"/>
    </xf>
    <xf numFmtId="0" fontId="147" fillId="0" borderId="0"/>
    <xf numFmtId="229" fontId="147" fillId="0" borderId="0"/>
    <xf numFmtId="229" fontId="147" fillId="0" borderId="0"/>
    <xf numFmtId="0" fontId="2" fillId="0" borderId="0"/>
    <xf numFmtId="0" fontId="20" fillId="0" borderId="0"/>
    <xf numFmtId="229" fontId="20" fillId="0" borderId="0"/>
    <xf numFmtId="229" fontId="20" fillId="0" borderId="0"/>
    <xf numFmtId="0" fontId="135" fillId="0" borderId="0"/>
    <xf numFmtId="0" fontId="135" fillId="0" borderId="0"/>
    <xf numFmtId="0" fontId="2" fillId="0" borderId="0"/>
    <xf numFmtId="37" fontId="20" fillId="0" borderId="0" applyProtection="0"/>
    <xf numFmtId="0" fontId="148" fillId="0" borderId="0">
      <alignment horizontal="left"/>
    </xf>
    <xf numFmtId="0" fontId="149" fillId="0" borderId="0" applyFill="0" applyBorder="0" applyProtection="0">
      <alignment horizontal="left"/>
    </xf>
    <xf numFmtId="0" fontId="150" fillId="0" borderId="0" applyFill="0" applyBorder="0" applyProtection="0">
      <alignment horizontal="left"/>
    </xf>
    <xf numFmtId="262" fontId="20" fillId="0" borderId="0" applyFill="0" applyBorder="0" applyProtection="0">
      <alignment horizontal="right"/>
    </xf>
    <xf numFmtId="9" fontId="2" fillId="0" borderId="0" applyFont="0" applyFill="0" applyBorder="0" applyAlignment="0" applyProtection="0"/>
    <xf numFmtId="9" fontId="20" fillId="0" borderId="0" applyFont="0" applyFill="0" applyBorder="0" applyAlignment="0" applyProtection="0"/>
    <xf numFmtId="249" fontId="151" fillId="0" borderId="89">
      <alignment horizontal="right"/>
    </xf>
    <xf numFmtId="245" fontId="20" fillId="0" borderId="0" applyFill="0" applyBorder="0" applyAlignment="0" applyProtection="0"/>
    <xf numFmtId="263" fontId="151" fillId="0" borderId="89">
      <alignment horizontal="right"/>
    </xf>
    <xf numFmtId="264" fontId="20" fillId="0" borderId="0"/>
    <xf numFmtId="0" fontId="20" fillId="75" borderId="0" applyNumberFormat="0" applyBorder="0" applyAlignment="0" applyProtection="0"/>
    <xf numFmtId="265" fontId="110" fillId="0" borderId="86"/>
    <xf numFmtId="266" fontId="38" fillId="0" borderId="0" applyFill="0" applyBorder="0" applyAlignment="0"/>
    <xf numFmtId="267" fontId="20" fillId="0" borderId="0"/>
    <xf numFmtId="252" fontId="20" fillId="0" borderId="0"/>
    <xf numFmtId="0" fontId="152" fillId="0" borderId="0"/>
    <xf numFmtId="0" fontId="152" fillId="0" borderId="0"/>
    <xf numFmtId="0" fontId="21" fillId="76" borderId="0"/>
    <xf numFmtId="0" fontId="153" fillId="0" borderId="0" applyNumberFormat="0" applyFill="0">
      <alignment horizontal="left"/>
    </xf>
    <xf numFmtId="0" fontId="28" fillId="0" borderId="0" applyFill="0" applyBorder="0" applyProtection="0">
      <alignment horizontal="center" vertical="center"/>
    </xf>
    <xf numFmtId="0" fontId="28" fillId="0" borderId="0" applyFill="0" applyBorder="0" applyProtection="0"/>
    <xf numFmtId="268" fontId="18" fillId="0" borderId="0" applyFill="0" applyBorder="0" applyProtection="0"/>
    <xf numFmtId="0" fontId="151" fillId="0" borderId="0" applyNumberFormat="0" applyFill="0" applyBorder="0" applyAlignment="0" applyProtection="0"/>
    <xf numFmtId="0" fontId="154" fillId="69" borderId="0" applyNumberFormat="0">
      <alignment horizontal="left" wrapText="1"/>
    </xf>
    <xf numFmtId="0" fontId="20" fillId="0" borderId="86" applyNumberFormat="0" applyFill="0" applyAlignment="0" applyProtection="0"/>
    <xf numFmtId="183" fontId="155" fillId="0" borderId="0"/>
    <xf numFmtId="0" fontId="152" fillId="0" borderId="0"/>
    <xf numFmtId="269" fontId="20" fillId="0" borderId="0" applyFont="0" applyFill="0" applyBorder="0" applyAlignment="0" applyProtection="0"/>
    <xf numFmtId="183" fontId="20" fillId="0" borderId="0" applyFill="0" applyBorder="0" applyProtection="0">
      <alignment horizontal="right"/>
    </xf>
    <xf numFmtId="270" fontId="20" fillId="0" borderId="0"/>
    <xf numFmtId="9" fontId="20" fillId="0" borderId="0" applyFont="0" applyFill="0" applyBorder="0" applyAlignment="0" applyProtection="0"/>
    <xf numFmtId="211" fontId="114" fillId="0" borderId="70" applyBorder="0" applyProtection="0">
      <alignment horizontal="right" vertical="center"/>
    </xf>
    <xf numFmtId="0" fontId="115" fillId="65" borderId="70" applyBorder="0" applyProtection="0">
      <alignment horizontal="centerContinuous" vertical="center"/>
    </xf>
    <xf numFmtId="211" fontId="114" fillId="0" borderId="70" applyBorder="0" applyProtection="0">
      <alignment horizontal="right" vertical="center"/>
    </xf>
    <xf numFmtId="0" fontId="115" fillId="65" borderId="70" applyBorder="0" applyProtection="0">
      <alignment horizontal="centerContinuous" vertical="center"/>
    </xf>
    <xf numFmtId="211" fontId="114" fillId="0" borderId="70" applyBorder="0" applyProtection="0">
      <alignment horizontal="right" vertical="center"/>
    </xf>
    <xf numFmtId="0" fontId="115" fillId="65" borderId="70" applyBorder="0" applyProtection="0">
      <alignment horizontal="centerContinuous" vertical="center"/>
    </xf>
    <xf numFmtId="0" fontId="20" fillId="0" borderId="0" applyFont="0" applyFill="0" applyBorder="0" applyAlignment="0" applyProtection="0"/>
    <xf numFmtId="43" fontId="20" fillId="0" borderId="0" applyFont="0" applyFill="0" applyBorder="0" applyAlignment="0" applyProtection="0"/>
    <xf numFmtId="43" fontId="2" fillId="0" borderId="0" applyFont="0" applyFill="0" applyBorder="0" applyAlignment="0" applyProtection="0"/>
    <xf numFmtId="44" fontId="20" fillId="0" borderId="0" applyFont="0" applyFill="0" applyBorder="0" applyAlignment="0" applyProtection="0"/>
    <xf numFmtId="0" fontId="5" fillId="0" borderId="0"/>
    <xf numFmtId="219" fontId="20" fillId="0" borderId="0"/>
    <xf numFmtId="0" fontId="136" fillId="0" borderId="0"/>
    <xf numFmtId="0" fontId="136" fillId="0" borderId="0"/>
    <xf numFmtId="0" fontId="152" fillId="0" borderId="0"/>
    <xf numFmtId="0" fontId="31" fillId="60" borderId="91"/>
    <xf numFmtId="0" fontId="152" fillId="0" borderId="0"/>
    <xf numFmtId="0" fontId="131" fillId="0" borderId="0" applyProtection="0">
      <alignment horizontal="right"/>
    </xf>
    <xf numFmtId="0" fontId="131" fillId="0" borderId="0" applyProtection="0">
      <alignment horizontal="right"/>
    </xf>
    <xf numFmtId="0" fontId="18" fillId="0" borderId="90">
      <alignment horizontal="left" vertical="center"/>
    </xf>
    <xf numFmtId="0" fontId="21" fillId="73" borderId="0">
      <alignment horizontal="left"/>
    </xf>
    <xf numFmtId="0" fontId="21" fillId="73" borderId="0">
      <alignment horizontal="left"/>
    </xf>
    <xf numFmtId="0" fontId="131" fillId="0" borderId="0" applyProtection="0">
      <alignment horizontal="right"/>
    </xf>
    <xf numFmtId="0" fontId="21" fillId="73" borderId="0">
      <alignment horizontal="left"/>
    </xf>
    <xf numFmtId="10" fontId="31" fillId="67" borderId="91" applyNumberFormat="0" applyBorder="0" applyAlignment="0" applyProtection="0"/>
    <xf numFmtId="0" fontId="21" fillId="73" borderId="0">
      <alignment horizontal="left"/>
    </xf>
    <xf numFmtId="0" fontId="21" fillId="73" borderId="0">
      <alignment horizontal="left"/>
    </xf>
    <xf numFmtId="0" fontId="131" fillId="0" borderId="0" applyProtection="0">
      <alignment horizontal="right"/>
    </xf>
    <xf numFmtId="0" fontId="131" fillId="0" borderId="0" applyProtection="0">
      <alignment horizontal="right"/>
    </xf>
    <xf numFmtId="252" fontId="20" fillId="0" borderId="0"/>
    <xf numFmtId="0" fontId="152" fillId="0" borderId="0"/>
    <xf numFmtId="252" fontId="20" fillId="0" borderId="0"/>
    <xf numFmtId="0" fontId="152" fillId="0" borderId="0"/>
    <xf numFmtId="0" fontId="31" fillId="59" borderId="91"/>
    <xf numFmtId="0" fontId="152" fillId="0" borderId="0"/>
    <xf numFmtId="0" fontId="131" fillId="0" borderId="0" applyProtection="0">
      <alignment horizontal="right"/>
    </xf>
    <xf numFmtId="0" fontId="105" fillId="1" borderId="90" applyNumberFormat="0" applyFont="0" applyAlignment="0">
      <alignment horizontal="center"/>
    </xf>
    <xf numFmtId="252" fontId="20" fillId="0" borderId="0"/>
    <xf numFmtId="0" fontId="152" fillId="0" borderId="0"/>
    <xf numFmtId="0" fontId="152" fillId="0" borderId="0"/>
    <xf numFmtId="0" fontId="131" fillId="0" borderId="0" applyProtection="0">
      <alignment horizontal="right"/>
    </xf>
    <xf numFmtId="0" fontId="21" fillId="73" borderId="0">
      <alignment horizontal="left"/>
    </xf>
    <xf numFmtId="0" fontId="21" fillId="73" borderId="0">
      <alignment horizontal="left"/>
    </xf>
    <xf numFmtId="0" fontId="152" fillId="0" borderId="0"/>
    <xf numFmtId="0" fontId="131" fillId="0" borderId="0" applyProtection="0">
      <alignment horizontal="right"/>
    </xf>
    <xf numFmtId="0" fontId="21" fillId="73" borderId="0">
      <alignment horizontal="left"/>
    </xf>
    <xf numFmtId="211" fontId="114" fillId="0" borderId="93" applyBorder="0" applyProtection="0">
      <alignment horizontal="right" vertical="center"/>
    </xf>
    <xf numFmtId="0" fontId="115" fillId="65" borderId="93" applyBorder="0" applyProtection="0">
      <alignment horizontal="centerContinuous" vertical="center"/>
    </xf>
    <xf numFmtId="0" fontId="131" fillId="0" borderId="0" applyProtection="0">
      <alignment horizontal="right"/>
    </xf>
    <xf numFmtId="0" fontId="21" fillId="73" borderId="0">
      <alignment horizontal="left"/>
    </xf>
    <xf numFmtId="0" fontId="131" fillId="0" borderId="0" applyProtection="0">
      <alignment horizontal="right"/>
    </xf>
    <xf numFmtId="0" fontId="21" fillId="73" borderId="0">
      <alignment horizontal="left"/>
    </xf>
    <xf numFmtId="0" fontId="21" fillId="73" borderId="0">
      <alignment horizontal="left"/>
    </xf>
    <xf numFmtId="0" fontId="131" fillId="0" borderId="0" applyProtection="0">
      <alignment horizontal="right"/>
    </xf>
    <xf numFmtId="0" fontId="131" fillId="0" borderId="0" applyProtection="0">
      <alignment horizontal="right"/>
    </xf>
    <xf numFmtId="0" fontId="21" fillId="73" borderId="0">
      <alignment horizontal="left"/>
    </xf>
    <xf numFmtId="0" fontId="131" fillId="0" borderId="0" applyProtection="0">
      <alignment horizontal="right"/>
    </xf>
    <xf numFmtId="0" fontId="21" fillId="73" borderId="0">
      <alignment horizontal="left"/>
    </xf>
    <xf numFmtId="0" fontId="131" fillId="0" borderId="0" applyProtection="0">
      <alignment horizontal="right"/>
    </xf>
    <xf numFmtId="0" fontId="21" fillId="73" borderId="0">
      <alignment horizontal="left"/>
    </xf>
    <xf numFmtId="0" fontId="21" fillId="73" borderId="0">
      <alignment horizontal="left"/>
    </xf>
    <xf numFmtId="0" fontId="131" fillId="0" borderId="0" applyProtection="0">
      <alignment horizontal="right"/>
    </xf>
    <xf numFmtId="202" fontId="20" fillId="39" borderId="111"/>
    <xf numFmtId="198" fontId="18" fillId="0" borderId="112" applyNumberFormat="0" applyAlignment="0" applyProtection="0">
      <alignment horizontal="left" vertical="center"/>
    </xf>
    <xf numFmtId="164" fontId="67" fillId="0" borderId="91"/>
    <xf numFmtId="198" fontId="18" fillId="0" borderId="96">
      <alignment horizontal="left" vertical="center"/>
    </xf>
    <xf numFmtId="198" fontId="21" fillId="39" borderId="76">
      <alignment vertical="center" wrapText="1"/>
    </xf>
    <xf numFmtId="10" fontId="31" fillId="37" borderId="91" applyNumberFormat="0" applyBorder="0" applyAlignment="0" applyProtection="0"/>
    <xf numFmtId="198" fontId="69" fillId="0" borderId="72"/>
    <xf numFmtId="3" fontId="20" fillId="0" borderId="107" applyNumberFormat="0" applyFont="0" applyFill="0" applyAlignment="0" applyProtection="0">
      <alignment vertical="center"/>
    </xf>
    <xf numFmtId="4" fontId="43" fillId="39" borderId="100" applyNumberFormat="0" applyProtection="0">
      <alignment vertical="center"/>
    </xf>
    <xf numFmtId="4" fontId="44" fillId="39" borderId="100" applyNumberFormat="0" applyProtection="0">
      <alignment vertical="center"/>
    </xf>
    <xf numFmtId="4" fontId="45" fillId="39" borderId="100" applyNumberFormat="0" applyProtection="0">
      <alignment horizontal="left" vertical="center" indent="1"/>
    </xf>
    <xf numFmtId="4" fontId="45" fillId="43" borderId="100" applyNumberFormat="0" applyProtection="0">
      <alignment horizontal="right" vertical="center"/>
    </xf>
    <xf numFmtId="4" fontId="45" fillId="44" borderId="100" applyNumberFormat="0" applyProtection="0">
      <alignment horizontal="right" vertical="center"/>
    </xf>
    <xf numFmtId="4" fontId="45" fillId="45" borderId="100" applyNumberFormat="0" applyProtection="0">
      <alignment horizontal="right" vertical="center"/>
    </xf>
    <xf numFmtId="4" fontId="45" fillId="46" borderId="100" applyNumberFormat="0" applyProtection="0">
      <alignment horizontal="right" vertical="center"/>
    </xf>
    <xf numFmtId="4" fontId="45" fillId="47" borderId="100" applyNumberFormat="0" applyProtection="0">
      <alignment horizontal="right" vertical="center"/>
    </xf>
    <xf numFmtId="4" fontId="45" fillId="48" borderId="100" applyNumberFormat="0" applyProtection="0">
      <alignment horizontal="right" vertical="center"/>
    </xf>
    <xf numFmtId="4" fontId="45" fillId="49" borderId="100" applyNumberFormat="0" applyProtection="0">
      <alignment horizontal="right" vertical="center"/>
    </xf>
    <xf numFmtId="4" fontId="45" fillId="50" borderId="100" applyNumberFormat="0" applyProtection="0">
      <alignment horizontal="right" vertical="center"/>
    </xf>
    <xf numFmtId="4" fontId="45" fillId="51" borderId="100" applyNumberFormat="0" applyProtection="0">
      <alignment horizontal="right" vertical="center"/>
    </xf>
    <xf numFmtId="4" fontId="43" fillId="52" borderId="101" applyNumberFormat="0" applyProtection="0">
      <alignment horizontal="left" vertical="center" indent="1"/>
    </xf>
    <xf numFmtId="4" fontId="45" fillId="53" borderId="100" applyNumberFormat="0" applyProtection="0">
      <alignment horizontal="right" vertical="center"/>
    </xf>
    <xf numFmtId="4" fontId="45" fillId="54" borderId="100" applyNumberFormat="0" applyProtection="0">
      <alignment vertical="center"/>
    </xf>
    <xf numFmtId="4" fontId="46" fillId="54" borderId="100" applyNumberFormat="0" applyProtection="0">
      <alignment vertical="center"/>
    </xf>
    <xf numFmtId="4" fontId="43" fillId="53" borderId="102" applyNumberFormat="0" applyProtection="0">
      <alignment horizontal="left" vertical="center" indent="1"/>
    </xf>
    <xf numFmtId="4" fontId="45" fillId="54" borderId="100" applyNumberFormat="0" applyProtection="0">
      <alignment horizontal="right" vertical="center"/>
    </xf>
    <xf numFmtId="4" fontId="46" fillId="54" borderId="100" applyNumberFormat="0" applyProtection="0">
      <alignment horizontal="right" vertical="center"/>
    </xf>
    <xf numFmtId="4" fontId="43" fillId="53" borderId="100" applyNumberFormat="0" applyProtection="0">
      <alignment horizontal="left" vertical="center" indent="1"/>
    </xf>
    <xf numFmtId="4" fontId="47" fillId="55" borderId="102" applyNumberFormat="0" applyProtection="0">
      <alignment horizontal="left" vertical="center" indent="1"/>
    </xf>
    <xf numFmtId="4" fontId="48" fillId="54" borderId="100" applyNumberFormat="0" applyProtection="0">
      <alignment horizontal="right" vertical="center"/>
    </xf>
    <xf numFmtId="198" fontId="71" fillId="0" borderId="103"/>
    <xf numFmtId="3" fontId="20" fillId="0" borderId="91" applyNumberFormat="0" applyFont="0" applyFill="0" applyAlignment="0" applyProtection="0">
      <alignment vertical="center"/>
    </xf>
    <xf numFmtId="198" fontId="65" fillId="0" borderId="105"/>
    <xf numFmtId="198" fontId="38" fillId="0" borderId="91" applyNumberFormat="0" applyBorder="0" applyAlignment="0" applyProtection="0">
      <alignment horizontal="left"/>
    </xf>
    <xf numFmtId="198" fontId="38" fillId="0" borderId="91" applyNumberFormat="0" applyBorder="0" applyAlignment="0" applyProtection="0">
      <alignment horizontal="left"/>
    </xf>
    <xf numFmtId="198" fontId="55" fillId="0" borderId="104" applyNumberFormat="0" applyFill="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56" fillId="35" borderId="97" applyNumberFormat="0" applyAlignment="0" applyProtection="0">
      <alignment vertical="center"/>
    </xf>
    <xf numFmtId="198" fontId="57" fillId="22" borderId="97" applyNumberFormat="0" applyAlignment="0" applyProtection="0">
      <alignment vertical="center"/>
    </xf>
    <xf numFmtId="198" fontId="58" fillId="35" borderId="99" applyNumberFormat="0" applyAlignment="0" applyProtection="0">
      <alignment vertical="center"/>
    </xf>
    <xf numFmtId="198" fontId="21" fillId="39" borderId="113">
      <alignment vertical="center" wrapText="1"/>
    </xf>
    <xf numFmtId="3" fontId="20" fillId="0" borderId="107" applyNumberFormat="0" applyFont="0" applyFill="0" applyAlignment="0" applyProtection="0">
      <alignment vertical="center"/>
    </xf>
    <xf numFmtId="198" fontId="21" fillId="39" borderId="117">
      <alignment vertical="center" wrapText="1"/>
    </xf>
    <xf numFmtId="198" fontId="18" fillId="0" borderId="115" applyNumberFormat="0" applyAlignment="0" applyProtection="0">
      <alignment horizontal="left" vertical="center"/>
    </xf>
    <xf numFmtId="3" fontId="20" fillId="0" borderId="107" applyNumberFormat="0" applyFont="0" applyFill="0" applyAlignment="0" applyProtection="0">
      <alignment vertical="center"/>
    </xf>
    <xf numFmtId="4" fontId="43" fillId="52" borderId="110" applyNumberFormat="0" applyProtection="0">
      <alignment horizontal="left" vertical="center" indent="1"/>
    </xf>
    <xf numFmtId="4" fontId="43" fillId="52" borderId="114" applyNumberFormat="0" applyProtection="0">
      <alignment horizontal="left" vertical="center" indent="1"/>
    </xf>
    <xf numFmtId="198" fontId="21" fillId="39" borderId="109">
      <alignment vertical="center" wrapText="1"/>
    </xf>
    <xf numFmtId="198" fontId="18" fillId="0" borderId="108" applyNumberFormat="0" applyAlignment="0" applyProtection="0">
      <alignment horizontal="left" vertical="center"/>
    </xf>
    <xf numFmtId="202" fontId="20" fillId="39" borderId="106"/>
    <xf numFmtId="0" fontId="105" fillId="1" borderId="96" applyNumberFormat="0" applyFont="0" applyAlignment="0">
      <alignment horizontal="center"/>
    </xf>
    <xf numFmtId="0" fontId="122" fillId="0" borderId="0" applyNumberFormat="0" applyFill="0" applyBorder="0" applyAlignment="0" applyProtection="0"/>
    <xf numFmtId="166" fontId="2" fillId="0" borderId="0" applyFont="0" applyFill="0" applyBorder="0" applyAlignment="0" applyProtection="0"/>
    <xf numFmtId="164" fontId="67" fillId="0" borderId="107"/>
    <xf numFmtId="183" fontId="38" fillId="0" borderId="9" applyNumberFormat="0" applyBorder="0" applyAlignment="0"/>
    <xf numFmtId="198" fontId="18" fillId="0" borderId="74" applyNumberFormat="0" applyAlignment="0" applyProtection="0">
      <alignment horizontal="left" vertical="center"/>
    </xf>
    <xf numFmtId="198" fontId="21" fillId="39" borderId="76">
      <alignment vertical="center" wrapText="1"/>
    </xf>
    <xf numFmtId="10" fontId="31" fillId="37" borderId="107" applyNumberFormat="0" applyBorder="0" applyAlignment="0" applyProtection="0"/>
    <xf numFmtId="4" fontId="43" fillId="52" borderId="101" applyNumberFormat="0" applyProtection="0">
      <alignment horizontal="left" vertical="center" indent="1"/>
    </xf>
    <xf numFmtId="3" fontId="20" fillId="0" borderId="107" applyNumberFormat="0" applyFont="0" applyFill="0" applyAlignment="0" applyProtection="0">
      <alignment vertical="center"/>
    </xf>
    <xf numFmtId="198" fontId="38" fillId="0" borderId="107" applyNumberFormat="0" applyBorder="0" applyAlignment="0" applyProtection="0">
      <alignment horizontal="left"/>
    </xf>
    <xf numFmtId="198" fontId="38" fillId="0" borderId="107" applyNumberFormat="0" applyBorder="0" applyAlignment="0" applyProtection="0">
      <alignment horizontal="left"/>
    </xf>
    <xf numFmtId="0" fontId="31" fillId="60" borderId="107"/>
    <xf numFmtId="0" fontId="31" fillId="59" borderId="107"/>
    <xf numFmtId="0" fontId="161" fillId="0" borderId="0"/>
    <xf numFmtId="44" fontId="2" fillId="0" borderId="0" applyFont="0" applyFill="0" applyBorder="0" applyAlignment="0" applyProtection="0"/>
    <xf numFmtId="44" fontId="161" fillId="0" borderId="0"/>
    <xf numFmtId="43" fontId="161" fillId="0" borderId="0" applyFont="0" applyFill="0" applyBorder="0" applyAlignment="0" applyProtection="0"/>
    <xf numFmtId="198" fontId="18" fillId="0" borderId="108" applyNumberFormat="0" applyAlignment="0" applyProtection="0">
      <alignment horizontal="left" vertical="center"/>
    </xf>
    <xf numFmtId="198" fontId="21" fillId="39" borderId="109">
      <alignment vertical="center" wrapText="1"/>
    </xf>
    <xf numFmtId="4" fontId="43" fillId="52" borderId="110" applyNumberFormat="0" applyProtection="0">
      <alignment horizontal="left" vertical="center" indent="1"/>
    </xf>
    <xf numFmtId="202" fontId="20" fillId="39" borderId="116"/>
    <xf numFmtId="3" fontId="20" fillId="0" borderId="120" applyNumberFormat="0" applyFont="0" applyFill="0" applyAlignment="0" applyProtection="0">
      <alignment vertical="center"/>
    </xf>
    <xf numFmtId="164" fontId="67" fillId="0" borderId="120"/>
    <xf numFmtId="198" fontId="18" fillId="0" borderId="118" applyNumberFormat="0" applyAlignment="0" applyProtection="0">
      <alignment horizontal="left" vertical="center"/>
    </xf>
    <xf numFmtId="198" fontId="18" fillId="0" borderId="119">
      <alignment horizontal="left" vertical="center"/>
    </xf>
    <xf numFmtId="198" fontId="21" fillId="39" borderId="121">
      <alignment vertical="center" wrapText="1"/>
    </xf>
    <xf numFmtId="10" fontId="31" fillId="37" borderId="120" applyNumberFormat="0" applyBorder="0" applyAlignment="0" applyProtection="0"/>
    <xf numFmtId="198" fontId="21" fillId="39" borderId="117">
      <alignment vertical="center" wrapText="1"/>
    </xf>
    <xf numFmtId="3" fontId="20" fillId="0" borderId="120" applyNumberFormat="0" applyFont="0" applyFill="0" applyAlignment="0" applyProtection="0">
      <alignment vertical="center"/>
    </xf>
    <xf numFmtId="198" fontId="38" fillId="0" borderId="120" applyNumberFormat="0" applyBorder="0" applyAlignment="0" applyProtection="0">
      <alignment horizontal="left"/>
    </xf>
    <xf numFmtId="198" fontId="38" fillId="0" borderId="120" applyNumberFormat="0" applyBorder="0" applyAlignment="0" applyProtection="0">
      <alignment horizontal="left"/>
    </xf>
    <xf numFmtId="198" fontId="21" fillId="39" borderId="117">
      <alignment vertical="center" wrapText="1"/>
    </xf>
    <xf numFmtId="198" fontId="54" fillId="0" borderId="123" applyNumberFormat="0" applyFill="0" applyAlignment="0" applyProtection="0">
      <alignment vertical="center"/>
    </xf>
    <xf numFmtId="202" fontId="20" fillId="39" borderId="124"/>
    <xf numFmtId="3" fontId="20" fillId="0" borderId="120" applyNumberFormat="0" applyFont="0" applyFill="0" applyAlignment="0" applyProtection="0">
      <alignment vertical="center"/>
    </xf>
    <xf numFmtId="4" fontId="43" fillId="52" borderId="125" applyNumberFormat="0" applyProtection="0">
      <alignment horizontal="left" vertical="center" indent="1"/>
    </xf>
    <xf numFmtId="198" fontId="21" fillId="39" borderId="117">
      <alignment vertical="center" wrapText="1"/>
    </xf>
    <xf numFmtId="198" fontId="21" fillId="39" borderId="117">
      <alignment vertical="center" wrapText="1"/>
    </xf>
    <xf numFmtId="3" fontId="20" fillId="0" borderId="120" applyNumberFormat="0" applyFont="0" applyFill="0" applyAlignment="0" applyProtection="0">
      <alignment vertical="center"/>
    </xf>
    <xf numFmtId="183" fontId="38" fillId="0" borderId="122" applyNumberFormat="0" applyBorder="0" applyAlignment="0"/>
    <xf numFmtId="3" fontId="20" fillId="0" borderId="120" applyNumberFormat="0" applyFont="0" applyFill="0" applyAlignment="0" applyProtection="0">
      <alignment vertical="center"/>
    </xf>
    <xf numFmtId="0" fontId="31" fillId="60" borderId="120"/>
    <xf numFmtId="0" fontId="31" fillId="59" borderId="120"/>
    <xf numFmtId="0" fontId="105" fillId="1" borderId="119" applyNumberFormat="0" applyFont="0" applyAlignment="0">
      <alignment horizontal="center"/>
    </xf>
    <xf numFmtId="198" fontId="21" fillId="39" borderId="126">
      <alignment vertical="center" wrapText="1"/>
    </xf>
    <xf numFmtId="3" fontId="20" fillId="0" borderId="120" applyNumberFormat="0" applyFont="0" applyFill="0" applyAlignment="0" applyProtection="0">
      <alignment vertical="center"/>
    </xf>
    <xf numFmtId="164" fontId="67" fillId="0" borderId="120"/>
    <xf numFmtId="183" fontId="38" fillId="0" borderId="122" applyNumberFormat="0" applyBorder="0" applyAlignment="0"/>
    <xf numFmtId="198" fontId="18" fillId="0" borderId="44" applyNumberFormat="0" applyAlignment="0" applyProtection="0">
      <alignment horizontal="left" vertical="center"/>
    </xf>
    <xf numFmtId="198" fontId="21" fillId="39" borderId="121">
      <alignment vertical="center" wrapText="1"/>
    </xf>
    <xf numFmtId="10" fontId="31" fillId="37" borderId="120" applyNumberFormat="0" applyBorder="0" applyAlignment="0" applyProtection="0"/>
    <xf numFmtId="4" fontId="43" fillId="52" borderId="125" applyNumberFormat="0" applyProtection="0">
      <alignment horizontal="left" vertical="center" indent="1"/>
    </xf>
    <xf numFmtId="3" fontId="20" fillId="0" borderId="120" applyNumberFormat="0" applyFont="0" applyFill="0" applyAlignment="0" applyProtection="0">
      <alignment vertical="center"/>
    </xf>
    <xf numFmtId="198" fontId="38" fillId="0" borderId="120" applyNumberFormat="0" applyBorder="0" applyAlignment="0" applyProtection="0">
      <alignment horizontal="left"/>
    </xf>
    <xf numFmtId="198" fontId="38" fillId="0" borderId="120" applyNumberFormat="0" applyBorder="0" applyAlignment="0" applyProtection="0">
      <alignment horizontal="left"/>
    </xf>
    <xf numFmtId="0" fontId="31" fillId="60" borderId="120"/>
    <xf numFmtId="0" fontId="31" fillId="59" borderId="120"/>
    <xf numFmtId="198" fontId="18" fillId="0" borderId="118" applyNumberFormat="0" applyAlignment="0" applyProtection="0">
      <alignment horizontal="left" vertical="center"/>
    </xf>
    <xf numFmtId="198" fontId="21" fillId="39" borderId="126">
      <alignment vertical="center" wrapText="1"/>
    </xf>
    <xf numFmtId="198" fontId="69" fillId="0" borderId="45"/>
    <xf numFmtId="4" fontId="43" fillId="52" borderId="127" applyNumberFormat="0" applyProtection="0">
      <alignment horizontal="left" vertical="center" indent="1"/>
    </xf>
    <xf numFmtId="3" fontId="20" fillId="0" borderId="120" applyNumberFormat="0" applyFont="0" applyFill="0" applyAlignment="0" applyProtection="0">
      <alignment vertical="center"/>
    </xf>
    <xf numFmtId="0" fontId="95" fillId="0" borderId="45">
      <alignment horizontal="center"/>
    </xf>
    <xf numFmtId="202" fontId="20" fillId="39" borderId="128"/>
    <xf numFmtId="0" fontId="18" fillId="0" borderId="44" applyNumberFormat="0" applyAlignment="0" applyProtection="0">
      <alignment horizontal="left" vertical="center"/>
    </xf>
    <xf numFmtId="0" fontId="18" fillId="0" borderId="119">
      <alignment horizontal="left" vertical="center"/>
    </xf>
    <xf numFmtId="0" fontId="132" fillId="0" borderId="0" applyProtection="0">
      <alignment horizontal="left"/>
    </xf>
    <xf numFmtId="0" fontId="20" fillId="39" borderId="128"/>
    <xf numFmtId="10" fontId="31" fillId="67" borderId="120" applyNumberFormat="0" applyBorder="0" applyAlignment="0" applyProtection="0"/>
    <xf numFmtId="0" fontId="105" fillId="1" borderId="119" applyNumberFormat="0" applyFont="0" applyAlignment="0">
      <alignment horizontal="center"/>
    </xf>
    <xf numFmtId="211" fontId="114" fillId="0" borderId="93" applyBorder="0" applyProtection="0">
      <alignment horizontal="right" vertical="center"/>
    </xf>
    <xf numFmtId="0" fontId="115" fillId="65" borderId="93" applyBorder="0" applyProtection="0">
      <alignment horizontal="centerContinuous" vertical="center"/>
    </xf>
    <xf numFmtId="198" fontId="18" fillId="0" borderId="44" applyNumberFormat="0" applyAlignment="0" applyProtection="0">
      <alignment horizontal="left" vertical="center"/>
    </xf>
    <xf numFmtId="198" fontId="18" fillId="0" borderId="119">
      <alignment horizontal="left" vertical="center"/>
    </xf>
    <xf numFmtId="198" fontId="21" fillId="39" borderId="126">
      <alignment vertical="center" wrapText="1"/>
    </xf>
    <xf numFmtId="10" fontId="31" fillId="37" borderId="120" applyNumberFormat="0" applyBorder="0" applyAlignment="0" applyProtection="0"/>
    <xf numFmtId="4" fontId="43" fillId="39" borderId="100" applyNumberFormat="0" applyProtection="0">
      <alignment vertical="center"/>
    </xf>
    <xf numFmtId="4" fontId="44" fillId="39" borderId="100" applyNumberFormat="0" applyProtection="0">
      <alignment vertical="center"/>
    </xf>
    <xf numFmtId="4" fontId="45" fillId="39" borderId="100" applyNumberFormat="0" applyProtection="0">
      <alignment horizontal="left" vertical="center" indent="1"/>
    </xf>
    <xf numFmtId="4" fontId="45" fillId="43" borderId="100" applyNumberFormat="0" applyProtection="0">
      <alignment horizontal="right" vertical="center"/>
    </xf>
    <xf numFmtId="4" fontId="45" fillId="44" borderId="100" applyNumberFormat="0" applyProtection="0">
      <alignment horizontal="right" vertical="center"/>
    </xf>
    <xf numFmtId="4" fontId="45" fillId="45" borderId="100" applyNumberFormat="0" applyProtection="0">
      <alignment horizontal="right" vertical="center"/>
    </xf>
    <xf numFmtId="4" fontId="45" fillId="46" borderId="100" applyNumberFormat="0" applyProtection="0">
      <alignment horizontal="right" vertical="center"/>
    </xf>
    <xf numFmtId="4" fontId="45" fillId="47" borderId="100" applyNumberFormat="0" applyProtection="0">
      <alignment horizontal="right" vertical="center"/>
    </xf>
    <xf numFmtId="4" fontId="45" fillId="48" borderId="100" applyNumberFormat="0" applyProtection="0">
      <alignment horizontal="right" vertical="center"/>
    </xf>
    <xf numFmtId="4" fontId="45" fillId="49" borderId="100" applyNumberFormat="0" applyProtection="0">
      <alignment horizontal="right" vertical="center"/>
    </xf>
    <xf numFmtId="4" fontId="45" fillId="50" borderId="100" applyNumberFormat="0" applyProtection="0">
      <alignment horizontal="right" vertical="center"/>
    </xf>
    <xf numFmtId="4" fontId="45" fillId="51" borderId="100" applyNumberFormat="0" applyProtection="0">
      <alignment horizontal="right" vertical="center"/>
    </xf>
    <xf numFmtId="4" fontId="45" fillId="53" borderId="100" applyNumberFormat="0" applyProtection="0">
      <alignment horizontal="right" vertical="center"/>
    </xf>
    <xf numFmtId="4" fontId="45" fillId="54" borderId="100" applyNumberFormat="0" applyProtection="0">
      <alignment vertical="center"/>
    </xf>
    <xf numFmtId="4" fontId="46" fillId="54" borderId="100" applyNumberFormat="0" applyProtection="0">
      <alignment vertical="center"/>
    </xf>
    <xf numFmtId="4" fontId="43" fillId="53" borderId="102" applyNumberFormat="0" applyProtection="0">
      <alignment horizontal="left" vertical="center" indent="1"/>
    </xf>
    <xf numFmtId="4" fontId="45" fillId="54" borderId="100" applyNumberFormat="0" applyProtection="0">
      <alignment horizontal="right" vertical="center"/>
    </xf>
    <xf numFmtId="4" fontId="46" fillId="54" borderId="100" applyNumberFormat="0" applyProtection="0">
      <alignment horizontal="right" vertical="center"/>
    </xf>
    <xf numFmtId="4" fontId="43" fillId="53" borderId="100" applyNumberFormat="0" applyProtection="0">
      <alignment horizontal="left" vertical="center" indent="1"/>
    </xf>
    <xf numFmtId="4" fontId="47" fillId="55" borderId="102" applyNumberFormat="0" applyProtection="0">
      <alignment horizontal="left" vertical="center" indent="1"/>
    </xf>
    <xf numFmtId="4" fontId="48" fillId="54" borderId="100" applyNumberFormat="0" applyProtection="0">
      <alignment horizontal="right" vertical="center"/>
    </xf>
    <xf numFmtId="198" fontId="55" fillId="0" borderId="104" applyNumberFormat="0" applyFill="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56" fillId="35" borderId="97" applyNumberFormat="0" applyAlignment="0" applyProtection="0">
      <alignment vertical="center"/>
    </xf>
    <xf numFmtId="198" fontId="57" fillId="22" borderId="97" applyNumberFormat="0" applyAlignment="0" applyProtection="0">
      <alignment vertical="center"/>
    </xf>
    <xf numFmtId="198" fontId="58" fillId="35" borderId="99" applyNumberFormat="0" applyAlignment="0" applyProtection="0">
      <alignment vertical="center"/>
    </xf>
    <xf numFmtId="0" fontId="20" fillId="0" borderId="129" applyNumberFormat="0" applyFill="0" applyAlignment="0" applyProtection="0"/>
    <xf numFmtId="167" fontId="86" fillId="0" borderId="135" applyAlignment="0" applyProtection="0"/>
    <xf numFmtId="212" fontId="64" fillId="61" borderId="131" applyFont="0" applyFill="0" applyBorder="0" applyAlignment="0"/>
    <xf numFmtId="0" fontId="21" fillId="0" borderId="130" applyNumberFormat="0" applyFill="0" applyAlignment="0" applyProtection="0"/>
    <xf numFmtId="0" fontId="31" fillId="68" borderId="132" applyNumberFormat="0"/>
    <xf numFmtId="257" fontId="20" fillId="0" borderId="0" applyFont="0" applyFill="0" applyBorder="0" applyAlignment="0" applyProtection="0"/>
    <xf numFmtId="249" fontId="151" fillId="0" borderId="133">
      <alignment horizontal="right"/>
    </xf>
    <xf numFmtId="0" fontId="20" fillId="0" borderId="130" applyNumberFormat="0" applyFill="0" applyAlignment="0" applyProtection="0"/>
    <xf numFmtId="211" fontId="114" fillId="0" borderId="93" applyBorder="0" applyProtection="0">
      <alignment horizontal="right" vertical="center"/>
    </xf>
    <xf numFmtId="0" fontId="115" fillId="65" borderId="93" applyBorder="0" applyProtection="0">
      <alignment horizontal="centerContinuous" vertical="center"/>
    </xf>
    <xf numFmtId="211" fontId="114" fillId="0" borderId="93" applyBorder="0" applyProtection="0">
      <alignment horizontal="right" vertical="center"/>
    </xf>
    <xf numFmtId="0" fontId="115" fillId="65" borderId="93" applyBorder="0" applyProtection="0">
      <alignment horizontal="centerContinuous" vertical="center"/>
    </xf>
    <xf numFmtId="211" fontId="114" fillId="0" borderId="93" applyBorder="0" applyProtection="0">
      <alignment horizontal="right" vertical="center"/>
    </xf>
    <xf numFmtId="0" fontId="115" fillId="65" borderId="93" applyBorder="0" applyProtection="0">
      <alignment horizontal="centerContinuous" vertical="center"/>
    </xf>
    <xf numFmtId="0" fontId="31" fillId="60" borderId="120"/>
    <xf numFmtId="0" fontId="18" fillId="0" borderId="134">
      <alignment horizontal="left" vertical="center"/>
    </xf>
    <xf numFmtId="10" fontId="31" fillId="67" borderId="120" applyNumberFormat="0" applyBorder="0" applyAlignment="0" applyProtection="0"/>
    <xf numFmtId="0" fontId="31" fillId="59" borderId="120"/>
    <xf numFmtId="0" fontId="105" fillId="1" borderId="134" applyNumberFormat="0" applyFont="0" applyAlignment="0">
      <alignment horizontal="center"/>
    </xf>
    <xf numFmtId="202" fontId="20" fillId="39" borderId="140"/>
    <xf numFmtId="198" fontId="18" fillId="0" borderId="141" applyNumberFormat="0" applyAlignment="0" applyProtection="0">
      <alignment horizontal="left" vertical="center"/>
    </xf>
    <xf numFmtId="164" fontId="67" fillId="0" borderId="120"/>
    <xf numFmtId="198" fontId="18" fillId="0" borderId="134">
      <alignment horizontal="left" vertical="center"/>
    </xf>
    <xf numFmtId="198" fontId="21" fillId="39" borderId="126">
      <alignment vertical="center" wrapText="1"/>
    </xf>
    <xf numFmtId="10" fontId="31" fillId="37" borderId="120" applyNumberFormat="0" applyBorder="0" applyAlignment="0" applyProtection="0"/>
    <xf numFmtId="3" fontId="20" fillId="0" borderId="91" applyNumberFormat="0" applyFont="0" applyFill="0" applyAlignment="0" applyProtection="0">
      <alignment vertical="center"/>
    </xf>
    <xf numFmtId="4" fontId="43" fillId="52" borderId="127" applyNumberFormat="0" applyProtection="0">
      <alignment horizontal="left" vertical="center" indent="1"/>
    </xf>
    <xf numFmtId="198" fontId="71" fillId="0" borderId="136"/>
    <xf numFmtId="3" fontId="20" fillId="0" borderId="120" applyNumberFormat="0" applyFont="0" applyFill="0" applyAlignment="0" applyProtection="0">
      <alignment vertical="center"/>
    </xf>
    <xf numFmtId="198" fontId="38" fillId="0" borderId="120" applyNumberFormat="0" applyBorder="0" applyAlignment="0" applyProtection="0">
      <alignment horizontal="left"/>
    </xf>
    <xf numFmtId="198" fontId="38" fillId="0" borderId="120" applyNumberFormat="0" applyBorder="0" applyAlignment="0" applyProtection="0">
      <alignment horizontal="left"/>
    </xf>
    <xf numFmtId="198" fontId="21" fillId="39" borderId="142">
      <alignment vertical="center" wrapText="1"/>
    </xf>
    <xf numFmtId="3" fontId="20" fillId="0" borderId="91" applyNumberFormat="0" applyFont="0" applyFill="0" applyAlignment="0" applyProtection="0">
      <alignment vertical="center"/>
    </xf>
    <xf numFmtId="198" fontId="21" fillId="39" borderId="138">
      <alignment vertical="center" wrapText="1"/>
    </xf>
    <xf numFmtId="198" fontId="18" fillId="0" borderId="141" applyNumberFormat="0" applyAlignment="0" applyProtection="0">
      <alignment horizontal="left" vertical="center"/>
    </xf>
    <xf numFmtId="3" fontId="20" fillId="0" borderId="91" applyNumberFormat="0" applyFont="0" applyFill="0" applyAlignment="0" applyProtection="0">
      <alignment vertical="center"/>
    </xf>
    <xf numFmtId="4" fontId="43" fillId="52" borderId="139" applyNumberFormat="0" applyProtection="0">
      <alignment horizontal="left" vertical="center" indent="1"/>
    </xf>
    <xf numFmtId="4" fontId="43" fillId="52" borderId="143" applyNumberFormat="0" applyProtection="0">
      <alignment horizontal="left" vertical="center" indent="1"/>
    </xf>
    <xf numFmtId="198" fontId="21" fillId="39" borderId="138">
      <alignment vertical="center" wrapText="1"/>
    </xf>
    <xf numFmtId="198" fontId="18" fillId="0" borderId="137" applyNumberFormat="0" applyAlignment="0" applyProtection="0">
      <alignment horizontal="left" vertical="center"/>
    </xf>
    <xf numFmtId="202" fontId="20" fillId="39" borderId="128"/>
    <xf numFmtId="0" fontId="105" fillId="1" borderId="134" applyNumberFormat="0" applyFont="0" applyAlignment="0">
      <alignment horizontal="center"/>
    </xf>
    <xf numFmtId="164" fontId="67" fillId="0" borderId="91"/>
    <xf numFmtId="198" fontId="18" fillId="0" borderId="44" applyNumberFormat="0" applyAlignment="0" applyProtection="0">
      <alignment horizontal="left" vertical="center"/>
    </xf>
    <xf numFmtId="198" fontId="21" fillId="39" borderId="126">
      <alignment vertical="center" wrapText="1"/>
    </xf>
    <xf numFmtId="10" fontId="31" fillId="37" borderId="91" applyNumberFormat="0" applyBorder="0" applyAlignment="0" applyProtection="0"/>
    <xf numFmtId="4" fontId="43" fillId="52" borderId="127" applyNumberFormat="0" applyProtection="0">
      <alignment horizontal="left" vertical="center" indent="1"/>
    </xf>
    <xf numFmtId="3" fontId="20" fillId="0" borderId="91" applyNumberFormat="0" applyFont="0" applyFill="0" applyAlignment="0" applyProtection="0">
      <alignment vertical="center"/>
    </xf>
    <xf numFmtId="198" fontId="38" fillId="0" borderId="91" applyNumberFormat="0" applyBorder="0" applyAlignment="0" applyProtection="0">
      <alignment horizontal="left"/>
    </xf>
    <xf numFmtId="198" fontId="38" fillId="0" borderId="91" applyNumberFormat="0" applyBorder="0" applyAlignment="0" applyProtection="0">
      <alignment horizontal="left"/>
    </xf>
    <xf numFmtId="0" fontId="31" fillId="60" borderId="91"/>
    <xf numFmtId="0" fontId="31" fillId="59" borderId="91"/>
    <xf numFmtId="198" fontId="18" fillId="0" borderId="137" applyNumberFormat="0" applyAlignment="0" applyProtection="0">
      <alignment horizontal="left" vertical="center"/>
    </xf>
    <xf numFmtId="198" fontId="21" fillId="39" borderId="138">
      <alignment vertical="center" wrapText="1"/>
    </xf>
    <xf numFmtId="4" fontId="43" fillId="52" borderId="139" applyNumberFormat="0" applyProtection="0">
      <alignment horizontal="left" vertical="center" indent="1"/>
    </xf>
    <xf numFmtId="202" fontId="20" fillId="39" borderId="140"/>
    <xf numFmtId="3" fontId="20" fillId="0" borderId="91" applyNumberFormat="0" applyFont="0" applyFill="0" applyAlignment="0" applyProtection="0">
      <alignment vertical="center"/>
    </xf>
    <xf numFmtId="164" fontId="67" fillId="0" borderId="91"/>
    <xf numFmtId="198" fontId="18" fillId="0" borderId="144" applyNumberFormat="0" applyAlignment="0" applyProtection="0">
      <alignment horizontal="left" vertical="center"/>
    </xf>
    <xf numFmtId="198" fontId="18" fillId="0" borderId="134">
      <alignment horizontal="left" vertical="center"/>
    </xf>
    <xf numFmtId="198" fontId="21" fillId="39" borderId="142">
      <alignment vertical="center" wrapText="1"/>
    </xf>
    <xf numFmtId="10" fontId="31" fillId="37" borderId="91" applyNumberFormat="0" applyBorder="0" applyAlignment="0" applyProtection="0"/>
    <xf numFmtId="198" fontId="21" fillId="39" borderId="138">
      <alignment vertical="center" wrapText="1"/>
    </xf>
    <xf numFmtId="3" fontId="20" fillId="0" borderId="91" applyNumberFormat="0" applyFont="0" applyFill="0" applyAlignment="0" applyProtection="0">
      <alignment vertical="center"/>
    </xf>
    <xf numFmtId="198" fontId="38" fillId="0" borderId="91" applyNumberFormat="0" applyBorder="0" applyAlignment="0" applyProtection="0">
      <alignment horizontal="left"/>
    </xf>
    <xf numFmtId="198" fontId="38" fillId="0" borderId="91" applyNumberFormat="0" applyBorder="0" applyAlignment="0" applyProtection="0">
      <alignment horizontal="left"/>
    </xf>
    <xf numFmtId="198" fontId="21" fillId="39" borderId="138">
      <alignment vertical="center" wrapText="1"/>
    </xf>
    <xf numFmtId="202" fontId="20" fillId="39" borderId="146"/>
    <xf numFmtId="3" fontId="20" fillId="0" borderId="91" applyNumberFormat="0" applyFont="0" applyFill="0" applyAlignment="0" applyProtection="0">
      <alignment vertical="center"/>
    </xf>
    <xf numFmtId="4" fontId="43" fillId="52" borderId="143" applyNumberFormat="0" applyProtection="0">
      <alignment horizontal="left" vertical="center" indent="1"/>
    </xf>
    <xf numFmtId="198" fontId="21" fillId="39" borderId="138">
      <alignment vertical="center" wrapText="1"/>
    </xf>
    <xf numFmtId="198" fontId="21" fillId="39" borderId="138">
      <alignment vertical="center" wrapText="1"/>
    </xf>
    <xf numFmtId="3" fontId="20" fillId="0" borderId="91" applyNumberFormat="0" applyFont="0" applyFill="0" applyAlignment="0" applyProtection="0">
      <alignment vertical="center"/>
    </xf>
    <xf numFmtId="183" fontId="38" fillId="0" borderId="145" applyNumberFormat="0" applyBorder="0" applyAlignment="0"/>
    <xf numFmtId="3" fontId="20" fillId="0" borderId="91" applyNumberFormat="0" applyFont="0" applyFill="0" applyAlignment="0" applyProtection="0">
      <alignment vertical="center"/>
    </xf>
    <xf numFmtId="0" fontId="31" fillId="60" borderId="91"/>
    <xf numFmtId="0" fontId="31" fillId="59" borderId="91"/>
    <xf numFmtId="0" fontId="105" fillId="1" borderId="134" applyNumberFormat="0" applyFont="0" applyAlignment="0">
      <alignment horizontal="center"/>
    </xf>
    <xf numFmtId="4" fontId="45" fillId="54" borderId="228" applyNumberFormat="0" applyProtection="0">
      <alignment vertical="center"/>
    </xf>
    <xf numFmtId="4" fontId="46" fillId="54" borderId="228" applyNumberFormat="0" applyProtection="0">
      <alignment vertical="center"/>
    </xf>
    <xf numFmtId="4" fontId="43" fillId="53" borderId="229" applyNumberFormat="0" applyProtection="0">
      <alignment horizontal="left" vertical="center" indent="1"/>
    </xf>
    <xf numFmtId="4" fontId="45" fillId="54" borderId="228" applyNumberFormat="0" applyProtection="0">
      <alignment horizontal="right" vertical="center"/>
    </xf>
    <xf numFmtId="198" fontId="54" fillId="0" borderId="226" applyNumberFormat="0" applyFill="0" applyAlignment="0" applyProtection="0">
      <alignment vertical="center"/>
    </xf>
    <xf numFmtId="183" fontId="38" fillId="0" borderId="147" applyNumberFormat="0" applyBorder="0" applyAlignment="0"/>
    <xf numFmtId="198" fontId="68" fillId="38" borderId="149"/>
    <xf numFmtId="198" fontId="21" fillId="39" borderId="142">
      <alignment vertical="center" wrapText="1"/>
    </xf>
    <xf numFmtId="198" fontId="20" fillId="41" borderId="235" applyNumberFormat="0" applyFont="0" applyAlignment="0" applyProtection="0">
      <alignment vertical="center"/>
    </xf>
    <xf numFmtId="4" fontId="48" fillId="54" borderId="193" applyNumberFormat="0" applyProtection="0">
      <alignment horizontal="right" vertical="center"/>
    </xf>
    <xf numFmtId="4" fontId="46" fillId="54" borderId="193" applyNumberFormat="0" applyProtection="0">
      <alignment horizontal="right" vertical="center"/>
    </xf>
    <xf numFmtId="198" fontId="69" fillId="0" borderId="222"/>
    <xf numFmtId="198" fontId="18" fillId="0" borderId="188" applyNumberFormat="0" applyAlignment="0" applyProtection="0">
      <alignment horizontal="left" vertical="center"/>
    </xf>
    <xf numFmtId="4" fontId="43" fillId="39" borderId="152" applyNumberFormat="0" applyProtection="0">
      <alignment vertical="center"/>
    </xf>
    <xf numFmtId="4" fontId="44" fillId="39" borderId="152" applyNumberFormat="0" applyProtection="0">
      <alignment vertical="center"/>
    </xf>
    <xf numFmtId="4" fontId="45" fillId="39" borderId="152" applyNumberFormat="0" applyProtection="0">
      <alignment horizontal="left" vertical="center" indent="1"/>
    </xf>
    <xf numFmtId="4" fontId="45" fillId="43" borderId="152" applyNumberFormat="0" applyProtection="0">
      <alignment horizontal="right" vertical="center"/>
    </xf>
    <xf numFmtId="4" fontId="45" fillId="44" borderId="152" applyNumberFormat="0" applyProtection="0">
      <alignment horizontal="right" vertical="center"/>
    </xf>
    <xf numFmtId="4" fontId="45" fillId="45" borderId="152" applyNumberFormat="0" applyProtection="0">
      <alignment horizontal="right" vertical="center"/>
    </xf>
    <xf numFmtId="4" fontId="45" fillId="46" borderId="152" applyNumberFormat="0" applyProtection="0">
      <alignment horizontal="right" vertical="center"/>
    </xf>
    <xf numFmtId="4" fontId="45" fillId="47" borderId="152" applyNumberFormat="0" applyProtection="0">
      <alignment horizontal="right" vertical="center"/>
    </xf>
    <xf numFmtId="4" fontId="45" fillId="48" borderId="152" applyNumberFormat="0" applyProtection="0">
      <alignment horizontal="right" vertical="center"/>
    </xf>
    <xf numFmtId="4" fontId="45" fillId="49" borderId="152" applyNumberFormat="0" applyProtection="0">
      <alignment horizontal="right" vertical="center"/>
    </xf>
    <xf numFmtId="4" fontId="45" fillId="50" borderId="152" applyNumberFormat="0" applyProtection="0">
      <alignment horizontal="right" vertical="center"/>
    </xf>
    <xf numFmtId="4" fontId="45" fillId="51" borderId="152" applyNumberFormat="0" applyProtection="0">
      <alignment horizontal="right" vertical="center"/>
    </xf>
    <xf numFmtId="4" fontId="43" fillId="52" borderId="153" applyNumberFormat="0" applyProtection="0">
      <alignment horizontal="left" vertical="center" indent="1"/>
    </xf>
    <xf numFmtId="4" fontId="45" fillId="53" borderId="152" applyNumberFormat="0" applyProtection="0">
      <alignment horizontal="right" vertical="center"/>
    </xf>
    <xf numFmtId="4" fontId="45" fillId="54" borderId="152" applyNumberFormat="0" applyProtection="0">
      <alignment vertical="center"/>
    </xf>
    <xf numFmtId="4" fontId="46" fillId="54" borderId="152" applyNumberFormat="0" applyProtection="0">
      <alignment vertical="center"/>
    </xf>
    <xf numFmtId="4" fontId="43" fillId="53" borderId="154" applyNumberFormat="0" applyProtection="0">
      <alignment horizontal="left" vertical="center" indent="1"/>
    </xf>
    <xf numFmtId="4" fontId="45" fillId="54" borderId="152" applyNumberFormat="0" applyProtection="0">
      <alignment horizontal="right" vertical="center"/>
    </xf>
    <xf numFmtId="4" fontId="46" fillId="54" borderId="152" applyNumberFormat="0" applyProtection="0">
      <alignment horizontal="right" vertical="center"/>
    </xf>
    <xf numFmtId="4" fontId="43" fillId="53" borderId="152" applyNumberFormat="0" applyProtection="0">
      <alignment horizontal="left" vertical="center" indent="1"/>
    </xf>
    <xf numFmtId="4" fontId="47" fillId="55" borderId="154" applyNumberFormat="0" applyProtection="0">
      <alignment horizontal="left" vertical="center" indent="1"/>
    </xf>
    <xf numFmtId="4" fontId="48" fillId="54" borderId="152" applyNumberFormat="0" applyProtection="0">
      <alignment horizontal="right" vertical="center"/>
    </xf>
    <xf numFmtId="3" fontId="20" fillId="0" borderId="91" applyNumberFormat="0" applyFont="0" applyFill="0" applyAlignment="0" applyProtection="0">
      <alignment vertical="center"/>
    </xf>
    <xf numFmtId="198" fontId="55" fillId="0" borderId="155" applyNumberFormat="0" applyFill="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56" fillId="35" borderId="148" applyNumberFormat="0" applyAlignment="0" applyProtection="0">
      <alignment vertical="center"/>
    </xf>
    <xf numFmtId="198" fontId="57" fillId="22" borderId="148" applyNumberFormat="0" applyAlignment="0" applyProtection="0">
      <alignment vertical="center"/>
    </xf>
    <xf numFmtId="198" fontId="58" fillId="35" borderId="151" applyNumberFormat="0" applyAlignment="0" applyProtection="0">
      <alignment vertical="center"/>
    </xf>
    <xf numFmtId="202" fontId="20" fillId="39" borderId="197"/>
    <xf numFmtId="198" fontId="21" fillId="39" borderId="224">
      <alignment vertical="center" wrapText="1"/>
    </xf>
    <xf numFmtId="198" fontId="20" fillId="41" borderId="235" applyNumberFormat="0" applyFont="0" applyAlignment="0" applyProtection="0">
      <alignment vertical="center"/>
    </xf>
    <xf numFmtId="4" fontId="43" fillId="39" borderId="228" applyNumberFormat="0" applyProtection="0">
      <alignment vertical="center"/>
    </xf>
    <xf numFmtId="4" fontId="44" fillId="39" borderId="228" applyNumberFormat="0" applyProtection="0">
      <alignment vertical="center"/>
    </xf>
    <xf numFmtId="4" fontId="45" fillId="39" borderId="228" applyNumberFormat="0" applyProtection="0">
      <alignment horizontal="left" vertical="center" indent="1"/>
    </xf>
    <xf numFmtId="4" fontId="45" fillId="43" borderId="228" applyNumberFormat="0" applyProtection="0">
      <alignment horizontal="right" vertical="center"/>
    </xf>
    <xf numFmtId="4" fontId="45" fillId="44" borderId="228" applyNumberFormat="0" applyProtection="0">
      <alignment horizontal="right" vertical="center"/>
    </xf>
    <xf numFmtId="4" fontId="45" fillId="45" borderId="228" applyNumberFormat="0" applyProtection="0">
      <alignment horizontal="right" vertical="center"/>
    </xf>
    <xf numFmtId="4" fontId="45" fillId="46" borderId="228" applyNumberFormat="0" applyProtection="0">
      <alignment horizontal="right" vertical="center"/>
    </xf>
    <xf numFmtId="4" fontId="45" fillId="47" borderId="228" applyNumberFormat="0" applyProtection="0">
      <alignment horizontal="right" vertical="center"/>
    </xf>
    <xf numFmtId="4" fontId="45" fillId="48" borderId="228" applyNumberFormat="0" applyProtection="0">
      <alignment horizontal="right" vertical="center"/>
    </xf>
    <xf numFmtId="4" fontId="45" fillId="49" borderId="228" applyNumberFormat="0" applyProtection="0">
      <alignment horizontal="right" vertical="center"/>
    </xf>
    <xf numFmtId="4" fontId="45" fillId="50" borderId="228" applyNumberFormat="0" applyProtection="0">
      <alignment horizontal="right" vertical="center"/>
    </xf>
    <xf numFmtId="4" fontId="45" fillId="51" borderId="228" applyNumberFormat="0" applyProtection="0">
      <alignment horizontal="right" vertical="center"/>
    </xf>
    <xf numFmtId="4" fontId="45" fillId="53" borderId="228" applyNumberFormat="0" applyProtection="0">
      <alignment horizontal="right" vertical="center"/>
    </xf>
    <xf numFmtId="4" fontId="46" fillId="54" borderId="228" applyNumberFormat="0" applyProtection="0">
      <alignment horizontal="right" vertical="center"/>
    </xf>
    <xf numFmtId="4" fontId="43" fillId="53" borderId="228" applyNumberFormat="0" applyProtection="0">
      <alignment horizontal="left" vertical="center" indent="1"/>
    </xf>
    <xf numFmtId="4" fontId="47" fillId="55" borderId="229" applyNumberFormat="0" applyProtection="0">
      <alignment horizontal="left" vertical="center" indent="1"/>
    </xf>
    <xf numFmtId="4" fontId="48" fillId="54" borderId="228" applyNumberFormat="0" applyProtection="0">
      <alignment horizontal="right" vertical="center"/>
    </xf>
    <xf numFmtId="3" fontId="20" fillId="0" borderId="198" applyNumberFormat="0" applyFont="0" applyFill="0" applyAlignment="0" applyProtection="0">
      <alignment vertical="center"/>
    </xf>
    <xf numFmtId="198" fontId="55" fillId="0" borderId="230" applyNumberFormat="0" applyFill="0" applyAlignment="0" applyProtection="0">
      <alignment vertical="center"/>
    </xf>
    <xf numFmtId="198" fontId="58" fillId="35" borderId="227" applyNumberFormat="0" applyAlignment="0" applyProtection="0">
      <alignment vertical="center"/>
    </xf>
    <xf numFmtId="198" fontId="56" fillId="35" borderId="234" applyNumberFormat="0" applyAlignment="0" applyProtection="0">
      <alignment vertical="center"/>
    </xf>
    <xf numFmtId="198" fontId="20" fillId="41" borderId="235" applyNumberFormat="0" applyFont="0" applyAlignment="0" applyProtection="0">
      <alignment vertical="center"/>
    </xf>
    <xf numFmtId="198" fontId="20" fillId="41" borderId="235" applyNumberFormat="0" applyFont="0" applyAlignment="0" applyProtection="0">
      <alignment vertical="center"/>
    </xf>
    <xf numFmtId="198" fontId="20" fillId="41" borderId="235" applyNumberFormat="0" applyFont="0" applyAlignment="0" applyProtection="0">
      <alignment vertical="center"/>
    </xf>
    <xf numFmtId="198" fontId="20" fillId="41" borderId="235" applyNumberFormat="0" applyFont="0" applyAlignment="0" applyProtection="0">
      <alignment vertical="center"/>
    </xf>
    <xf numFmtId="3" fontId="20" fillId="0" borderId="231" applyNumberFormat="0" applyFont="0" applyFill="0" applyAlignment="0" applyProtection="0">
      <alignment vertical="center"/>
    </xf>
    <xf numFmtId="198" fontId="18" fillId="0" borderId="233">
      <alignment horizontal="left" vertical="center"/>
    </xf>
    <xf numFmtId="198" fontId="58" fillId="35" borderId="192" applyNumberFormat="0" applyAlignment="0" applyProtection="0">
      <alignment vertical="center"/>
    </xf>
    <xf numFmtId="198" fontId="55" fillId="0" borderId="196" applyNumberFormat="0" applyFill="0" applyAlignment="0" applyProtection="0">
      <alignment vertical="center"/>
    </xf>
    <xf numFmtId="198" fontId="54" fillId="0" borderId="191" applyNumberFormat="0" applyFill="0" applyAlignment="0" applyProtection="0">
      <alignment vertical="center"/>
    </xf>
    <xf numFmtId="3" fontId="20" fillId="0" borderId="91" applyNumberFormat="0" applyFont="0" applyFill="0" applyAlignment="0" applyProtection="0">
      <alignment vertical="center"/>
    </xf>
    <xf numFmtId="4" fontId="47" fillId="55" borderId="195" applyNumberFormat="0" applyProtection="0">
      <alignment horizontal="left" vertical="center" indent="1"/>
    </xf>
    <xf numFmtId="4" fontId="43" fillId="53" borderId="193" applyNumberFormat="0" applyProtection="0">
      <alignment horizontal="left" vertical="center" indent="1"/>
    </xf>
    <xf numFmtId="4" fontId="45" fillId="54" borderId="193" applyNumberFormat="0" applyProtection="0">
      <alignment horizontal="right" vertical="center"/>
    </xf>
    <xf numFmtId="4" fontId="43" fillId="53" borderId="195" applyNumberFormat="0" applyProtection="0">
      <alignment horizontal="left" vertical="center" indent="1"/>
    </xf>
    <xf numFmtId="4" fontId="46" fillId="54" borderId="193" applyNumberFormat="0" applyProtection="0">
      <alignment vertical="center"/>
    </xf>
    <xf numFmtId="4" fontId="45" fillId="54" borderId="193" applyNumberFormat="0" applyProtection="0">
      <alignment vertical="center"/>
    </xf>
    <xf numFmtId="4" fontId="45" fillId="53" borderId="193" applyNumberFormat="0" applyProtection="0">
      <alignment horizontal="right" vertical="center"/>
    </xf>
    <xf numFmtId="4" fontId="43" fillId="52" borderId="194" applyNumberFormat="0" applyProtection="0">
      <alignment horizontal="left" vertical="center" indent="1"/>
    </xf>
    <xf numFmtId="4" fontId="45" fillId="51" borderId="193" applyNumberFormat="0" applyProtection="0">
      <alignment horizontal="right" vertical="center"/>
    </xf>
    <xf numFmtId="4" fontId="45" fillId="50" borderId="193" applyNumberFormat="0" applyProtection="0">
      <alignment horizontal="right" vertical="center"/>
    </xf>
    <xf numFmtId="4" fontId="45" fillId="49" borderId="193" applyNumberFormat="0" applyProtection="0">
      <alignment horizontal="right" vertical="center"/>
    </xf>
    <xf numFmtId="4" fontId="45" fillId="48" borderId="193" applyNumberFormat="0" applyProtection="0">
      <alignment horizontal="right" vertical="center"/>
    </xf>
    <xf numFmtId="4" fontId="45" fillId="47" borderId="193" applyNumberFormat="0" applyProtection="0">
      <alignment horizontal="right" vertical="center"/>
    </xf>
    <xf numFmtId="4" fontId="45" fillId="46" borderId="193" applyNumberFormat="0" applyProtection="0">
      <alignment horizontal="right" vertical="center"/>
    </xf>
    <xf numFmtId="4" fontId="45" fillId="45" borderId="193" applyNumberFormat="0" applyProtection="0">
      <alignment horizontal="right" vertical="center"/>
    </xf>
    <xf numFmtId="4" fontId="45" fillId="44" borderId="193" applyNumberFormat="0" applyProtection="0">
      <alignment horizontal="right" vertical="center"/>
    </xf>
    <xf numFmtId="4" fontId="45" fillId="43" borderId="193" applyNumberFormat="0" applyProtection="0">
      <alignment horizontal="right" vertical="center"/>
    </xf>
    <xf numFmtId="4" fontId="45" fillId="39" borderId="193" applyNumberFormat="0" applyProtection="0">
      <alignment horizontal="left" vertical="center" indent="1"/>
    </xf>
    <xf numFmtId="4" fontId="44" fillId="39" borderId="193" applyNumberFormat="0" applyProtection="0">
      <alignment vertical="center"/>
    </xf>
    <xf numFmtId="4" fontId="43" fillId="39" borderId="193" applyNumberFormat="0" applyProtection="0">
      <alignment vertical="center"/>
    </xf>
    <xf numFmtId="198" fontId="21" fillId="39" borderId="190">
      <alignment vertical="center" wrapText="1"/>
    </xf>
    <xf numFmtId="198" fontId="57" fillId="22" borderId="234" applyNumberFormat="0" applyAlignment="0" applyProtection="0">
      <alignment vertical="center"/>
    </xf>
    <xf numFmtId="198" fontId="20" fillId="41" borderId="235" applyNumberFormat="0" applyFont="0" applyAlignment="0" applyProtection="0">
      <alignment vertical="center"/>
    </xf>
    <xf numFmtId="202" fontId="20" fillId="39" borderId="156"/>
    <xf numFmtId="164" fontId="67" fillId="0" borderId="157"/>
    <xf numFmtId="183" fontId="38" fillId="0" borderId="158" applyNumberFormat="0" applyBorder="0" applyAlignment="0"/>
    <xf numFmtId="198" fontId="21" fillId="39" borderId="142">
      <alignment vertical="center" wrapText="1"/>
    </xf>
    <xf numFmtId="10" fontId="31" fillId="37" borderId="157" applyNumberFormat="0" applyBorder="0" applyAlignment="0" applyProtection="0"/>
    <xf numFmtId="4" fontId="43" fillId="52" borderId="153" applyNumberFormat="0" applyProtection="0">
      <alignment horizontal="left" vertical="center" indent="1"/>
    </xf>
    <xf numFmtId="3" fontId="20" fillId="0" borderId="157" applyNumberFormat="0" applyFont="0" applyFill="0" applyAlignment="0" applyProtection="0">
      <alignment vertical="center"/>
    </xf>
    <xf numFmtId="198" fontId="38" fillId="0" borderId="157" applyNumberFormat="0" applyBorder="0" applyAlignment="0" applyProtection="0">
      <alignment horizontal="left"/>
    </xf>
    <xf numFmtId="198" fontId="38" fillId="0" borderId="157" applyNumberFormat="0" applyBorder="0" applyAlignment="0" applyProtection="0">
      <alignment horizontal="left"/>
    </xf>
    <xf numFmtId="0" fontId="31" fillId="60" borderId="157"/>
    <xf numFmtId="0" fontId="31" fillId="59" borderId="157"/>
    <xf numFmtId="198" fontId="18" fillId="0" borderId="160" applyNumberFormat="0" applyAlignment="0" applyProtection="0">
      <alignment horizontal="left" vertical="center"/>
    </xf>
    <xf numFmtId="198" fontId="21" fillId="39" borderId="161">
      <alignment vertical="center" wrapText="1"/>
    </xf>
    <xf numFmtId="4" fontId="43" fillId="52" borderId="162" applyNumberFormat="0" applyProtection="0">
      <alignment horizontal="left" vertical="center" indent="1"/>
    </xf>
    <xf numFmtId="3" fontId="20" fillId="0" borderId="157" applyNumberFormat="0" applyFont="0" applyFill="0" applyAlignment="0" applyProtection="0">
      <alignment vertical="center"/>
    </xf>
    <xf numFmtId="202" fontId="20" fillId="39" borderId="163"/>
    <xf numFmtId="0" fontId="18" fillId="0" borderId="137" applyNumberFormat="0" applyAlignment="0" applyProtection="0">
      <alignment horizontal="left" vertical="center"/>
    </xf>
    <xf numFmtId="0" fontId="18" fillId="0" borderId="134">
      <alignment horizontal="left" vertical="center"/>
    </xf>
    <xf numFmtId="0" fontId="20" fillId="39" borderId="163"/>
    <xf numFmtId="10" fontId="31" fillId="67" borderId="157" applyNumberFormat="0" applyBorder="0" applyAlignment="0" applyProtection="0"/>
    <xf numFmtId="0" fontId="105" fillId="1" borderId="134" applyNumberFormat="0" applyFont="0" applyAlignment="0">
      <alignment horizontal="center"/>
    </xf>
    <xf numFmtId="198" fontId="18" fillId="0" borderId="137" applyNumberFormat="0" applyAlignment="0" applyProtection="0">
      <alignment horizontal="left" vertical="center"/>
    </xf>
    <xf numFmtId="198" fontId="18" fillId="0" borderId="134">
      <alignment horizontal="left" vertical="center"/>
    </xf>
    <xf numFmtId="198" fontId="21" fillId="39" borderId="161">
      <alignment vertical="center" wrapText="1"/>
    </xf>
    <xf numFmtId="10" fontId="31" fillId="37" borderId="157" applyNumberFormat="0" applyBorder="0" applyAlignment="0" applyProtection="0"/>
    <xf numFmtId="4" fontId="43" fillId="39" borderId="152" applyNumberFormat="0" applyProtection="0">
      <alignment vertical="center"/>
    </xf>
    <xf numFmtId="4" fontId="44" fillId="39" borderId="152" applyNumberFormat="0" applyProtection="0">
      <alignment vertical="center"/>
    </xf>
    <xf numFmtId="4" fontId="45" fillId="39" borderId="152" applyNumberFormat="0" applyProtection="0">
      <alignment horizontal="left" vertical="center" indent="1"/>
    </xf>
    <xf numFmtId="4" fontId="45" fillId="43" borderId="152" applyNumberFormat="0" applyProtection="0">
      <alignment horizontal="right" vertical="center"/>
    </xf>
    <xf numFmtId="4" fontId="45" fillId="44" borderId="152" applyNumberFormat="0" applyProtection="0">
      <alignment horizontal="right" vertical="center"/>
    </xf>
    <xf numFmtId="4" fontId="45" fillId="45" borderId="152" applyNumberFormat="0" applyProtection="0">
      <alignment horizontal="right" vertical="center"/>
    </xf>
    <xf numFmtId="4" fontId="45" fillId="46" borderId="152" applyNumberFormat="0" applyProtection="0">
      <alignment horizontal="right" vertical="center"/>
    </xf>
    <xf numFmtId="4" fontId="45" fillId="47" borderId="152" applyNumberFormat="0" applyProtection="0">
      <alignment horizontal="right" vertical="center"/>
    </xf>
    <xf numFmtId="4" fontId="45" fillId="48" borderId="152" applyNumberFormat="0" applyProtection="0">
      <alignment horizontal="right" vertical="center"/>
    </xf>
    <xf numFmtId="4" fontId="45" fillId="49" borderId="152" applyNumberFormat="0" applyProtection="0">
      <alignment horizontal="right" vertical="center"/>
    </xf>
    <xf numFmtId="4" fontId="45" fillId="50" borderId="152" applyNumberFormat="0" applyProtection="0">
      <alignment horizontal="right" vertical="center"/>
    </xf>
    <xf numFmtId="4" fontId="45" fillId="51" borderId="152" applyNumberFormat="0" applyProtection="0">
      <alignment horizontal="right" vertical="center"/>
    </xf>
    <xf numFmtId="4" fontId="45" fillId="53" borderId="152" applyNumberFormat="0" applyProtection="0">
      <alignment horizontal="right" vertical="center"/>
    </xf>
    <xf numFmtId="4" fontId="45" fillId="54" borderId="152" applyNumberFormat="0" applyProtection="0">
      <alignment vertical="center"/>
    </xf>
    <xf numFmtId="4" fontId="46" fillId="54" borderId="152" applyNumberFormat="0" applyProtection="0">
      <alignment vertical="center"/>
    </xf>
    <xf numFmtId="4" fontId="43" fillId="53" borderId="154" applyNumberFormat="0" applyProtection="0">
      <alignment horizontal="left" vertical="center" indent="1"/>
    </xf>
    <xf numFmtId="4" fontId="45" fillId="54" borderId="152" applyNumberFormat="0" applyProtection="0">
      <alignment horizontal="right" vertical="center"/>
    </xf>
    <xf numFmtId="4" fontId="46" fillId="54" borderId="152" applyNumberFormat="0" applyProtection="0">
      <alignment horizontal="right" vertical="center"/>
    </xf>
    <xf numFmtId="4" fontId="43" fillId="53" borderId="152" applyNumberFormat="0" applyProtection="0">
      <alignment horizontal="left" vertical="center" indent="1"/>
    </xf>
    <xf numFmtId="4" fontId="47" fillId="55" borderId="154" applyNumberFormat="0" applyProtection="0">
      <alignment horizontal="left" vertical="center" indent="1"/>
    </xf>
    <xf numFmtId="4" fontId="48" fillId="54" borderId="152" applyNumberFormat="0" applyProtection="0">
      <alignment horizontal="right" vertical="center"/>
    </xf>
    <xf numFmtId="198" fontId="55" fillId="0" borderId="155" applyNumberFormat="0" applyFill="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56" fillId="35" borderId="164" applyNumberFormat="0" applyAlignment="0" applyProtection="0">
      <alignment vertical="center"/>
    </xf>
    <xf numFmtId="198" fontId="57" fillId="22" borderId="164" applyNumberFormat="0" applyAlignment="0" applyProtection="0">
      <alignment vertical="center"/>
    </xf>
    <xf numFmtId="198" fontId="58" fillId="35" borderId="151" applyNumberFormat="0" applyAlignment="0" applyProtection="0">
      <alignment vertical="center"/>
    </xf>
    <xf numFmtId="0" fontId="142" fillId="0" borderId="166" applyNumberFormat="0" applyFill="0" applyProtection="0">
      <alignment horizontal="center"/>
    </xf>
    <xf numFmtId="0" fontId="20" fillId="0" borderId="167" applyNumberFormat="0" applyFill="0" applyAlignment="0" applyProtection="0"/>
    <xf numFmtId="0" fontId="20" fillId="0" borderId="168" applyNumberFormat="0" applyFill="0" applyAlignment="0" applyProtection="0"/>
    <xf numFmtId="167" fontId="86" fillId="0" borderId="174" applyAlignment="0" applyProtection="0"/>
    <xf numFmtId="212" fontId="64" fillId="61" borderId="170" applyFont="0" applyFill="0" applyBorder="0" applyAlignment="0"/>
    <xf numFmtId="0" fontId="21" fillId="0" borderId="169" applyNumberFormat="0" applyFill="0" applyAlignment="0" applyProtection="0"/>
    <xf numFmtId="0" fontId="31" fillId="68" borderId="171" applyNumberFormat="0"/>
    <xf numFmtId="249" fontId="151" fillId="0" borderId="172">
      <alignment horizontal="right"/>
    </xf>
    <xf numFmtId="0" fontId="20" fillId="0" borderId="169" applyNumberFormat="0" applyFill="0" applyAlignment="0" applyProtection="0"/>
    <xf numFmtId="0" fontId="18" fillId="0" borderId="173">
      <alignment horizontal="left" vertical="center"/>
    </xf>
    <xf numFmtId="0" fontId="105" fillId="1" borderId="173" applyNumberFormat="0" applyFont="0" applyAlignment="0">
      <alignment horizontal="center"/>
    </xf>
    <xf numFmtId="202" fontId="20" fillId="39" borderId="179"/>
    <xf numFmtId="198" fontId="18" fillId="0" borderId="180" applyNumberFormat="0" applyAlignment="0" applyProtection="0">
      <alignment horizontal="left" vertical="center"/>
    </xf>
    <xf numFmtId="198" fontId="18" fillId="0" borderId="173">
      <alignment horizontal="left" vertical="center"/>
    </xf>
    <xf numFmtId="198" fontId="21" fillId="39" borderId="161">
      <alignment vertical="center" wrapText="1"/>
    </xf>
    <xf numFmtId="4" fontId="43" fillId="39" borderId="152" applyNumberFormat="0" applyProtection="0">
      <alignment vertical="center"/>
    </xf>
    <xf numFmtId="4" fontId="44" fillId="39" borderId="152" applyNumberFormat="0" applyProtection="0">
      <alignment vertical="center"/>
    </xf>
    <xf numFmtId="4" fontId="45" fillId="39" borderId="152" applyNumberFormat="0" applyProtection="0">
      <alignment horizontal="left" vertical="center" indent="1"/>
    </xf>
    <xf numFmtId="4" fontId="45" fillId="43" borderId="152" applyNumberFormat="0" applyProtection="0">
      <alignment horizontal="right" vertical="center"/>
    </xf>
    <xf numFmtId="4" fontId="45" fillId="44" borderId="152" applyNumberFormat="0" applyProtection="0">
      <alignment horizontal="right" vertical="center"/>
    </xf>
    <xf numFmtId="4" fontId="45" fillId="45" borderId="152" applyNumberFormat="0" applyProtection="0">
      <alignment horizontal="right" vertical="center"/>
    </xf>
    <xf numFmtId="4" fontId="45" fillId="46" borderId="152" applyNumberFormat="0" applyProtection="0">
      <alignment horizontal="right" vertical="center"/>
    </xf>
    <xf numFmtId="4" fontId="45" fillId="47" borderId="152" applyNumberFormat="0" applyProtection="0">
      <alignment horizontal="right" vertical="center"/>
    </xf>
    <xf numFmtId="4" fontId="45" fillId="48" borderId="152" applyNumberFormat="0" applyProtection="0">
      <alignment horizontal="right" vertical="center"/>
    </xf>
    <xf numFmtId="4" fontId="45" fillId="49" borderId="152" applyNumberFormat="0" applyProtection="0">
      <alignment horizontal="right" vertical="center"/>
    </xf>
    <xf numFmtId="4" fontId="45" fillId="50" borderId="152" applyNumberFormat="0" applyProtection="0">
      <alignment horizontal="right" vertical="center"/>
    </xf>
    <xf numFmtId="4" fontId="45" fillId="51" borderId="152" applyNumberFormat="0" applyProtection="0">
      <alignment horizontal="right" vertical="center"/>
    </xf>
    <xf numFmtId="4" fontId="43" fillId="52" borderId="162" applyNumberFormat="0" applyProtection="0">
      <alignment horizontal="left" vertical="center" indent="1"/>
    </xf>
    <xf numFmtId="4" fontId="45" fillId="53" borderId="152" applyNumberFormat="0" applyProtection="0">
      <alignment horizontal="right" vertical="center"/>
    </xf>
    <xf numFmtId="4" fontId="45" fillId="54" borderId="152" applyNumberFormat="0" applyProtection="0">
      <alignment vertical="center"/>
    </xf>
    <xf numFmtId="4" fontId="46" fillId="54" borderId="152" applyNumberFormat="0" applyProtection="0">
      <alignment vertical="center"/>
    </xf>
    <xf numFmtId="4" fontId="43" fillId="53" borderId="154" applyNumberFormat="0" applyProtection="0">
      <alignment horizontal="left" vertical="center" indent="1"/>
    </xf>
    <xf numFmtId="4" fontId="45" fillId="54" borderId="152" applyNumberFormat="0" applyProtection="0">
      <alignment horizontal="right" vertical="center"/>
    </xf>
    <xf numFmtId="4" fontId="46" fillId="54" borderId="152" applyNumberFormat="0" applyProtection="0">
      <alignment horizontal="right" vertical="center"/>
    </xf>
    <xf numFmtId="4" fontId="43" fillId="53" borderId="152" applyNumberFormat="0" applyProtection="0">
      <alignment horizontal="left" vertical="center" indent="1"/>
    </xf>
    <xf numFmtId="4" fontId="47" fillId="55" borderId="154" applyNumberFormat="0" applyProtection="0">
      <alignment horizontal="left" vertical="center" indent="1"/>
    </xf>
    <xf numFmtId="4" fontId="48" fillId="54" borderId="152" applyNumberFormat="0" applyProtection="0">
      <alignment horizontal="right" vertical="center"/>
    </xf>
    <xf numFmtId="198" fontId="71" fillId="0" borderId="175"/>
    <xf numFmtId="198" fontId="55" fillId="0" borderId="155" applyNumberFormat="0" applyFill="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56" fillId="35" borderId="164" applyNumberFormat="0" applyAlignment="0" applyProtection="0">
      <alignment vertical="center"/>
    </xf>
    <xf numFmtId="198" fontId="57" fillId="22" borderId="164" applyNumberFormat="0" applyAlignment="0" applyProtection="0">
      <alignment vertical="center"/>
    </xf>
    <xf numFmtId="198" fontId="58" fillId="35" borderId="151" applyNumberFormat="0" applyAlignment="0" applyProtection="0">
      <alignment vertical="center"/>
    </xf>
    <xf numFmtId="198" fontId="21" fillId="39" borderId="181">
      <alignment vertical="center" wrapText="1"/>
    </xf>
    <xf numFmtId="198" fontId="21" fillId="39" borderId="177">
      <alignment vertical="center" wrapText="1"/>
    </xf>
    <xf numFmtId="198" fontId="18" fillId="0" borderId="180" applyNumberFormat="0" applyAlignment="0" applyProtection="0">
      <alignment horizontal="left" vertical="center"/>
    </xf>
    <xf numFmtId="4" fontId="43" fillId="52" borderId="178" applyNumberFormat="0" applyProtection="0">
      <alignment horizontal="left" vertical="center" indent="1"/>
    </xf>
    <xf numFmtId="4" fontId="43" fillId="52" borderId="182" applyNumberFormat="0" applyProtection="0">
      <alignment horizontal="left" vertical="center" indent="1"/>
    </xf>
    <xf numFmtId="198" fontId="21" fillId="39" borderId="177">
      <alignment vertical="center" wrapText="1"/>
    </xf>
    <xf numFmtId="198" fontId="18" fillId="0" borderId="176" applyNumberFormat="0" applyAlignment="0" applyProtection="0">
      <alignment horizontal="left" vertical="center"/>
    </xf>
    <xf numFmtId="202" fontId="20" fillId="39" borderId="163"/>
    <xf numFmtId="0" fontId="105" fillId="1" borderId="173" applyNumberFormat="0" applyFont="0" applyAlignment="0">
      <alignment horizontal="center"/>
    </xf>
    <xf numFmtId="198" fontId="18" fillId="0" borderId="137" applyNumberFormat="0" applyAlignment="0" applyProtection="0">
      <alignment horizontal="left" vertical="center"/>
    </xf>
    <xf numFmtId="198" fontId="21" fillId="39" borderId="161">
      <alignment vertical="center" wrapText="1"/>
    </xf>
    <xf numFmtId="4" fontId="43" fillId="52" borderId="162" applyNumberFormat="0" applyProtection="0">
      <alignment horizontal="left" vertical="center" indent="1"/>
    </xf>
    <xf numFmtId="198" fontId="18" fillId="0" borderId="176" applyNumberFormat="0" applyAlignment="0" applyProtection="0">
      <alignment horizontal="left" vertical="center"/>
    </xf>
    <xf numFmtId="198" fontId="21" fillId="39" borderId="177">
      <alignment vertical="center" wrapText="1"/>
    </xf>
    <xf numFmtId="4" fontId="43" fillId="52" borderId="178" applyNumberFormat="0" applyProtection="0">
      <alignment horizontal="left" vertical="center" indent="1"/>
    </xf>
    <xf numFmtId="202" fontId="20" fillId="39" borderId="179"/>
    <xf numFmtId="198" fontId="18" fillId="0" borderId="183" applyNumberFormat="0" applyAlignment="0" applyProtection="0">
      <alignment horizontal="left" vertical="center"/>
    </xf>
    <xf numFmtId="198" fontId="18" fillId="0" borderId="173">
      <alignment horizontal="left" vertical="center"/>
    </xf>
    <xf numFmtId="198" fontId="21" fillId="39" borderId="184">
      <alignment vertical="center" wrapText="1"/>
    </xf>
    <xf numFmtId="198" fontId="21" fillId="39" borderId="177">
      <alignment vertical="center" wrapText="1"/>
    </xf>
    <xf numFmtId="198" fontId="21" fillId="39" borderId="177">
      <alignment vertical="center" wrapText="1"/>
    </xf>
    <xf numFmtId="202" fontId="20" fillId="39" borderId="185"/>
    <xf numFmtId="4" fontId="43" fillId="52" borderId="186" applyNumberFormat="0" applyProtection="0">
      <alignment horizontal="left" vertical="center" indent="1"/>
    </xf>
    <xf numFmtId="198" fontId="21" fillId="39" borderId="177">
      <alignment vertical="center" wrapText="1"/>
    </xf>
    <xf numFmtId="198" fontId="21" fillId="39" borderId="177">
      <alignment vertical="center" wrapText="1"/>
    </xf>
    <xf numFmtId="183" fontId="38" fillId="0" borderId="158" applyNumberFormat="0" applyBorder="0" applyAlignment="0"/>
    <xf numFmtId="0" fontId="105" fillId="1" borderId="173" applyNumberFormat="0" applyFont="0" applyAlignment="0">
      <alignment horizontal="center"/>
    </xf>
    <xf numFmtId="164" fontId="67" fillId="0" borderId="198"/>
    <xf numFmtId="183" fontId="38" fillId="0" borderId="199" applyNumberFormat="0" applyBorder="0" applyAlignment="0"/>
    <xf numFmtId="198" fontId="18" fillId="0" borderId="188" applyNumberFormat="0" applyAlignment="0" applyProtection="0">
      <alignment horizontal="left" vertical="center"/>
    </xf>
    <xf numFmtId="198" fontId="21" fillId="39" borderId="190">
      <alignment vertical="center" wrapText="1"/>
    </xf>
    <xf numFmtId="10" fontId="31" fillId="37" borderId="198" applyNumberFormat="0" applyBorder="0" applyAlignment="0" applyProtection="0"/>
    <xf numFmtId="4" fontId="43" fillId="52" borderId="194" applyNumberFormat="0" applyProtection="0">
      <alignment horizontal="left" vertical="center" indent="1"/>
    </xf>
    <xf numFmtId="3" fontId="20" fillId="0" borderId="198" applyNumberFormat="0" applyFont="0" applyFill="0" applyAlignment="0" applyProtection="0">
      <alignment vertical="center"/>
    </xf>
    <xf numFmtId="198" fontId="38" fillId="0" borderId="198" applyNumberFormat="0" applyBorder="0" applyAlignment="0" applyProtection="0">
      <alignment horizontal="left"/>
    </xf>
    <xf numFmtId="198" fontId="38" fillId="0" borderId="198" applyNumberFormat="0" applyBorder="0" applyAlignment="0" applyProtection="0">
      <alignment horizontal="left"/>
    </xf>
    <xf numFmtId="0" fontId="31" fillId="60" borderId="198"/>
    <xf numFmtId="0" fontId="31" fillId="59" borderId="198"/>
    <xf numFmtId="198" fontId="18" fillId="0" borderId="200" applyNumberFormat="0" applyAlignment="0" applyProtection="0">
      <alignment horizontal="left" vertical="center"/>
    </xf>
    <xf numFmtId="198" fontId="21" fillId="39" borderId="202">
      <alignment vertical="center" wrapText="1"/>
    </xf>
    <xf numFmtId="4" fontId="43" fillId="52" borderId="203" applyNumberFormat="0" applyProtection="0">
      <alignment horizontal="left" vertical="center" indent="1"/>
    </xf>
    <xf numFmtId="3" fontId="20" fillId="0" borderId="198" applyNumberFormat="0" applyFont="0" applyFill="0" applyAlignment="0" applyProtection="0">
      <alignment vertical="center"/>
    </xf>
    <xf numFmtId="202" fontId="20" fillId="39" borderId="185"/>
    <xf numFmtId="212" fontId="64" fillId="61" borderId="170" applyFont="0" applyFill="0" applyBorder="0" applyAlignment="0"/>
    <xf numFmtId="0" fontId="18" fillId="0" borderId="188" applyNumberFormat="0" applyAlignment="0" applyProtection="0">
      <alignment horizontal="left" vertical="center"/>
    </xf>
    <xf numFmtId="0" fontId="18" fillId="0" borderId="173">
      <alignment horizontal="left" vertical="center"/>
    </xf>
    <xf numFmtId="0" fontId="95" fillId="0" borderId="45">
      <alignment horizontal="center"/>
    </xf>
    <xf numFmtId="0" fontId="20" fillId="39" borderId="185"/>
    <xf numFmtId="10" fontId="31" fillId="67" borderId="198" applyNumberFormat="0" applyBorder="0" applyAlignment="0" applyProtection="0"/>
    <xf numFmtId="0" fontId="105" fillId="1" borderId="173" applyNumberFormat="0" applyFont="0" applyAlignment="0">
      <alignment horizontal="center"/>
    </xf>
    <xf numFmtId="198" fontId="18" fillId="0" borderId="188" applyNumberFormat="0" applyAlignment="0" applyProtection="0">
      <alignment horizontal="left" vertical="center"/>
    </xf>
    <xf numFmtId="198" fontId="18" fillId="0" borderId="173">
      <alignment horizontal="left" vertical="center"/>
    </xf>
    <xf numFmtId="198" fontId="21" fillId="39" borderId="202">
      <alignment vertical="center" wrapText="1"/>
    </xf>
    <xf numFmtId="10" fontId="31" fillId="37" borderId="198" applyNumberFormat="0" applyBorder="0" applyAlignment="0" applyProtection="0"/>
    <xf numFmtId="4" fontId="43" fillId="39" borderId="193" applyNumberFormat="0" applyProtection="0">
      <alignment vertical="center"/>
    </xf>
    <xf numFmtId="4" fontId="44" fillId="39" borderId="193" applyNumberFormat="0" applyProtection="0">
      <alignment vertical="center"/>
    </xf>
    <xf numFmtId="4" fontId="45" fillId="39" borderId="193" applyNumberFormat="0" applyProtection="0">
      <alignment horizontal="left" vertical="center" indent="1"/>
    </xf>
    <xf numFmtId="4" fontId="45" fillId="43" borderId="193" applyNumberFormat="0" applyProtection="0">
      <alignment horizontal="right" vertical="center"/>
    </xf>
    <xf numFmtId="4" fontId="45" fillId="44" borderId="193" applyNumberFormat="0" applyProtection="0">
      <alignment horizontal="right" vertical="center"/>
    </xf>
    <xf numFmtId="4" fontId="45" fillId="45" borderId="193" applyNumberFormat="0" applyProtection="0">
      <alignment horizontal="right" vertical="center"/>
    </xf>
    <xf numFmtId="4" fontId="45" fillId="46" borderId="193" applyNumberFormat="0" applyProtection="0">
      <alignment horizontal="right" vertical="center"/>
    </xf>
    <xf numFmtId="4" fontId="45" fillId="47" borderId="193" applyNumberFormat="0" applyProtection="0">
      <alignment horizontal="right" vertical="center"/>
    </xf>
    <xf numFmtId="4" fontId="45" fillId="48" borderId="193" applyNumberFormat="0" applyProtection="0">
      <alignment horizontal="right" vertical="center"/>
    </xf>
    <xf numFmtId="4" fontId="45" fillId="49" borderId="193" applyNumberFormat="0" applyProtection="0">
      <alignment horizontal="right" vertical="center"/>
    </xf>
    <xf numFmtId="4" fontId="45" fillId="50" borderId="193" applyNumberFormat="0" applyProtection="0">
      <alignment horizontal="right" vertical="center"/>
    </xf>
    <xf numFmtId="4" fontId="45" fillId="51" borderId="193" applyNumberFormat="0" applyProtection="0">
      <alignment horizontal="right" vertical="center"/>
    </xf>
    <xf numFmtId="4" fontId="45" fillId="53" borderId="193" applyNumberFormat="0" applyProtection="0">
      <alignment horizontal="right" vertical="center"/>
    </xf>
    <xf numFmtId="4" fontId="45" fillId="54" borderId="193" applyNumberFormat="0" applyProtection="0">
      <alignment vertical="center"/>
    </xf>
    <xf numFmtId="4" fontId="46" fillId="54" borderId="193" applyNumberFormat="0" applyProtection="0">
      <alignment vertical="center"/>
    </xf>
    <xf numFmtId="4" fontId="43" fillId="53" borderId="195" applyNumberFormat="0" applyProtection="0">
      <alignment horizontal="left" vertical="center" indent="1"/>
    </xf>
    <xf numFmtId="4" fontId="45" fillId="54" borderId="193" applyNumberFormat="0" applyProtection="0">
      <alignment horizontal="right" vertical="center"/>
    </xf>
    <xf numFmtId="4" fontId="46" fillId="54" borderId="193" applyNumberFormat="0" applyProtection="0">
      <alignment horizontal="right" vertical="center"/>
    </xf>
    <xf numFmtId="4" fontId="43" fillId="53" borderId="193" applyNumberFormat="0" applyProtection="0">
      <alignment horizontal="left" vertical="center" indent="1"/>
    </xf>
    <xf numFmtId="4" fontId="47" fillId="55" borderId="195" applyNumberFormat="0" applyProtection="0">
      <alignment horizontal="left" vertical="center" indent="1"/>
    </xf>
    <xf numFmtId="4" fontId="48" fillId="54" borderId="193" applyNumberFormat="0" applyProtection="0">
      <alignment horizontal="right" vertical="center"/>
    </xf>
    <xf numFmtId="198" fontId="55" fillId="0" borderId="196" applyNumberFormat="0" applyFill="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56" fillId="35" borderId="204" applyNumberFormat="0" applyAlignment="0" applyProtection="0">
      <alignment vertical="center"/>
    </xf>
    <xf numFmtId="198" fontId="57" fillId="22" borderId="204" applyNumberFormat="0" applyAlignment="0" applyProtection="0">
      <alignment vertical="center"/>
    </xf>
    <xf numFmtId="198" fontId="58" fillId="35" borderId="192" applyNumberFormat="0" applyAlignment="0" applyProtection="0">
      <alignment vertical="center"/>
    </xf>
    <xf numFmtId="198" fontId="21" fillId="39" borderId="224">
      <alignment vertical="center" wrapText="1"/>
    </xf>
    <xf numFmtId="167" fontId="86" fillId="0" borderId="210" applyAlignment="0" applyProtection="0"/>
    <xf numFmtId="212" fontId="64" fillId="61" borderId="207" applyFont="0" applyFill="0" applyBorder="0" applyAlignment="0"/>
    <xf numFmtId="0" fontId="21" fillId="0" borderId="206" applyNumberFormat="0" applyFill="0" applyAlignment="0" applyProtection="0"/>
    <xf numFmtId="0" fontId="31" fillId="68" borderId="208" applyNumberFormat="0"/>
    <xf numFmtId="249" fontId="151" fillId="0" borderId="172">
      <alignment horizontal="right"/>
    </xf>
    <xf numFmtId="0" fontId="20" fillId="0" borderId="206" applyNumberFormat="0" applyFill="0" applyAlignment="0" applyProtection="0"/>
    <xf numFmtId="0" fontId="18" fillId="0" borderId="209">
      <alignment horizontal="left" vertical="center"/>
    </xf>
    <xf numFmtId="0" fontId="105" fillId="1" borderId="233" applyNumberFormat="0" applyFont="0" applyAlignment="0">
      <alignment horizontal="center"/>
    </xf>
    <xf numFmtId="0" fontId="105" fillId="1" borderId="209" applyNumberFormat="0" applyFont="0" applyAlignment="0">
      <alignment horizontal="center"/>
    </xf>
    <xf numFmtId="202" fontId="20" fillId="39" borderId="215"/>
    <xf numFmtId="198" fontId="18" fillId="0" borderId="216" applyNumberFormat="0" applyAlignment="0" applyProtection="0">
      <alignment horizontal="left" vertical="center"/>
    </xf>
    <xf numFmtId="198" fontId="18" fillId="0" borderId="209">
      <alignment horizontal="left" vertical="center"/>
    </xf>
    <xf numFmtId="198" fontId="21" fillId="39" borderId="202">
      <alignment vertical="center" wrapText="1"/>
    </xf>
    <xf numFmtId="198" fontId="69" fillId="0" borderId="45"/>
    <xf numFmtId="3" fontId="20" fillId="0" borderId="198" applyNumberFormat="0" applyFont="0" applyFill="0" applyAlignment="0" applyProtection="0">
      <alignment vertical="center"/>
    </xf>
    <xf numFmtId="4" fontId="43" fillId="39" borderId="193" applyNumberFormat="0" applyProtection="0">
      <alignment vertical="center"/>
    </xf>
    <xf numFmtId="4" fontId="44" fillId="39" borderId="193" applyNumberFormat="0" applyProtection="0">
      <alignment vertical="center"/>
    </xf>
    <xf numFmtId="4" fontId="45" fillId="39" borderId="193" applyNumberFormat="0" applyProtection="0">
      <alignment horizontal="left" vertical="center" indent="1"/>
    </xf>
    <xf numFmtId="4" fontId="45" fillId="43" borderId="193" applyNumberFormat="0" applyProtection="0">
      <alignment horizontal="right" vertical="center"/>
    </xf>
    <xf numFmtId="4" fontId="45" fillId="44" borderId="193" applyNumberFormat="0" applyProtection="0">
      <alignment horizontal="right" vertical="center"/>
    </xf>
    <xf numFmtId="4" fontId="45" fillId="45" borderId="193" applyNumberFormat="0" applyProtection="0">
      <alignment horizontal="right" vertical="center"/>
    </xf>
    <xf numFmtId="4" fontId="45" fillId="46" borderId="193" applyNumberFormat="0" applyProtection="0">
      <alignment horizontal="right" vertical="center"/>
    </xf>
    <xf numFmtId="4" fontId="45" fillId="47" borderId="193" applyNumberFormat="0" applyProtection="0">
      <alignment horizontal="right" vertical="center"/>
    </xf>
    <xf numFmtId="4" fontId="45" fillId="48" borderId="193" applyNumberFormat="0" applyProtection="0">
      <alignment horizontal="right" vertical="center"/>
    </xf>
    <xf numFmtId="4" fontId="45" fillId="49" borderId="193" applyNumberFormat="0" applyProtection="0">
      <alignment horizontal="right" vertical="center"/>
    </xf>
    <xf numFmtId="4" fontId="45" fillId="50" borderId="193" applyNumberFormat="0" applyProtection="0">
      <alignment horizontal="right" vertical="center"/>
    </xf>
    <xf numFmtId="4" fontId="45" fillId="51" borderId="193" applyNumberFormat="0" applyProtection="0">
      <alignment horizontal="right" vertical="center"/>
    </xf>
    <xf numFmtId="4" fontId="43" fillId="52" borderId="203" applyNumberFormat="0" applyProtection="0">
      <alignment horizontal="left" vertical="center" indent="1"/>
    </xf>
    <xf numFmtId="4" fontId="45" fillId="53" borderId="193" applyNumberFormat="0" applyProtection="0">
      <alignment horizontal="right" vertical="center"/>
    </xf>
    <xf numFmtId="4" fontId="45" fillId="54" borderId="193" applyNumberFormat="0" applyProtection="0">
      <alignment vertical="center"/>
    </xf>
    <xf numFmtId="4" fontId="46" fillId="54" borderId="193" applyNumberFormat="0" applyProtection="0">
      <alignment vertical="center"/>
    </xf>
    <xf numFmtId="4" fontId="43" fillId="53" borderId="195" applyNumberFormat="0" applyProtection="0">
      <alignment horizontal="left" vertical="center" indent="1"/>
    </xf>
    <xf numFmtId="4" fontId="45" fillId="54" borderId="193" applyNumberFormat="0" applyProtection="0">
      <alignment horizontal="right" vertical="center"/>
    </xf>
    <xf numFmtId="4" fontId="46" fillId="54" borderId="193" applyNumberFormat="0" applyProtection="0">
      <alignment horizontal="right" vertical="center"/>
    </xf>
    <xf numFmtId="4" fontId="43" fillId="53" borderId="193" applyNumberFormat="0" applyProtection="0">
      <alignment horizontal="left" vertical="center" indent="1"/>
    </xf>
    <xf numFmtId="4" fontId="47" fillId="55" borderId="195" applyNumberFormat="0" applyProtection="0">
      <alignment horizontal="left" vertical="center" indent="1"/>
    </xf>
    <xf numFmtId="4" fontId="48" fillId="54" borderId="193" applyNumberFormat="0" applyProtection="0">
      <alignment horizontal="right" vertical="center"/>
    </xf>
    <xf numFmtId="198" fontId="71" fillId="0" borderId="211"/>
    <xf numFmtId="198" fontId="65" fillId="0" borderId="38"/>
    <xf numFmtId="198" fontId="55" fillId="0" borderId="196" applyNumberFormat="0" applyFill="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56" fillId="35" borderId="204" applyNumberFormat="0" applyAlignment="0" applyProtection="0">
      <alignment vertical="center"/>
    </xf>
    <xf numFmtId="198" fontId="57" fillId="22" borderId="204" applyNumberFormat="0" applyAlignment="0" applyProtection="0">
      <alignment vertical="center"/>
    </xf>
    <xf numFmtId="198" fontId="58" fillId="35" borderId="192" applyNumberFormat="0" applyAlignment="0" applyProtection="0">
      <alignment vertical="center"/>
    </xf>
    <xf numFmtId="198" fontId="21" fillId="39" borderId="217">
      <alignment vertical="center" wrapText="1"/>
    </xf>
    <xf numFmtId="3" fontId="20" fillId="0" borderId="198" applyNumberFormat="0" applyFont="0" applyFill="0" applyAlignment="0" applyProtection="0">
      <alignment vertical="center"/>
    </xf>
    <xf numFmtId="198" fontId="21" fillId="39" borderId="213">
      <alignment vertical="center" wrapText="1"/>
    </xf>
    <xf numFmtId="198" fontId="18" fillId="0" borderId="216" applyNumberFormat="0" applyAlignment="0" applyProtection="0">
      <alignment horizontal="left" vertical="center"/>
    </xf>
    <xf numFmtId="3" fontId="20" fillId="0" borderId="198" applyNumberFormat="0" applyFont="0" applyFill="0" applyAlignment="0" applyProtection="0">
      <alignment vertical="center"/>
    </xf>
    <xf numFmtId="4" fontId="43" fillId="52" borderId="214" applyNumberFormat="0" applyProtection="0">
      <alignment horizontal="left" vertical="center" indent="1"/>
    </xf>
    <xf numFmtId="4" fontId="43" fillId="52" borderId="218" applyNumberFormat="0" applyProtection="0">
      <alignment horizontal="left" vertical="center" indent="1"/>
    </xf>
    <xf numFmtId="198" fontId="21" fillId="39" borderId="213">
      <alignment vertical="center" wrapText="1"/>
    </xf>
    <xf numFmtId="198" fontId="18" fillId="0" borderId="212" applyNumberFormat="0" applyAlignment="0" applyProtection="0">
      <alignment horizontal="left" vertical="center"/>
    </xf>
    <xf numFmtId="202" fontId="20" fillId="39" borderId="185"/>
    <xf numFmtId="0" fontId="105" fillId="1" borderId="209" applyNumberFormat="0" applyFont="0" applyAlignment="0">
      <alignment horizontal="center"/>
    </xf>
    <xf numFmtId="164" fontId="67" fillId="0" borderId="198"/>
    <xf numFmtId="198" fontId="18" fillId="0" borderId="188" applyNumberFormat="0" applyAlignment="0" applyProtection="0">
      <alignment horizontal="left" vertical="center"/>
    </xf>
    <xf numFmtId="198" fontId="21" fillId="39" borderId="202">
      <alignment vertical="center" wrapText="1"/>
    </xf>
    <xf numFmtId="10" fontId="31" fillId="37" borderId="198" applyNumberFormat="0" applyBorder="0" applyAlignment="0" applyProtection="0"/>
    <xf numFmtId="4" fontId="43" fillId="52" borderId="203" applyNumberFormat="0" applyProtection="0">
      <alignment horizontal="left" vertical="center" indent="1"/>
    </xf>
    <xf numFmtId="3" fontId="20" fillId="0" borderId="198" applyNumberFormat="0" applyFont="0" applyFill="0" applyAlignment="0" applyProtection="0">
      <alignment vertical="center"/>
    </xf>
    <xf numFmtId="198" fontId="38" fillId="0" borderId="198" applyNumberFormat="0" applyBorder="0" applyAlignment="0" applyProtection="0">
      <alignment horizontal="left"/>
    </xf>
    <xf numFmtId="198" fontId="38" fillId="0" borderId="198" applyNumberFormat="0" applyBorder="0" applyAlignment="0" applyProtection="0">
      <alignment horizontal="left"/>
    </xf>
    <xf numFmtId="0" fontId="31" fillId="60" borderId="198"/>
    <xf numFmtId="0" fontId="31" fillId="59" borderId="198"/>
    <xf numFmtId="198" fontId="18" fillId="0" borderId="212" applyNumberFormat="0" applyAlignment="0" applyProtection="0">
      <alignment horizontal="left" vertical="center"/>
    </xf>
    <xf numFmtId="198" fontId="21" fillId="39" borderId="213">
      <alignment vertical="center" wrapText="1"/>
    </xf>
    <xf numFmtId="4" fontId="43" fillId="52" borderId="214" applyNumberFormat="0" applyProtection="0">
      <alignment horizontal="left" vertical="center" indent="1"/>
    </xf>
    <xf numFmtId="202" fontId="20" fillId="39" borderId="215"/>
    <xf numFmtId="3" fontId="20" fillId="0" borderId="198" applyNumberFormat="0" applyFont="0" applyFill="0" applyAlignment="0" applyProtection="0">
      <alignment vertical="center"/>
    </xf>
    <xf numFmtId="164" fontId="67" fillId="0" borderId="198"/>
    <xf numFmtId="198" fontId="18" fillId="0" borderId="219" applyNumberFormat="0" applyAlignment="0" applyProtection="0">
      <alignment horizontal="left" vertical="center"/>
    </xf>
    <xf numFmtId="198" fontId="18" fillId="0" borderId="209">
      <alignment horizontal="left" vertical="center"/>
    </xf>
    <xf numFmtId="198" fontId="21" fillId="39" borderId="217">
      <alignment vertical="center" wrapText="1"/>
    </xf>
    <xf numFmtId="10" fontId="31" fillId="37" borderId="198" applyNumberFormat="0" applyBorder="0" applyAlignment="0" applyProtection="0"/>
    <xf numFmtId="198" fontId="21" fillId="39" borderId="213">
      <alignment vertical="center" wrapText="1"/>
    </xf>
    <xf numFmtId="3" fontId="20" fillId="0" borderId="198" applyNumberFormat="0" applyFont="0" applyFill="0" applyAlignment="0" applyProtection="0">
      <alignment vertical="center"/>
    </xf>
    <xf numFmtId="198" fontId="38" fillId="0" borderId="198" applyNumberFormat="0" applyBorder="0" applyAlignment="0" applyProtection="0">
      <alignment horizontal="left"/>
    </xf>
    <xf numFmtId="198" fontId="38" fillId="0" borderId="198" applyNumberFormat="0" applyBorder="0" applyAlignment="0" applyProtection="0">
      <alignment horizontal="left"/>
    </xf>
    <xf numFmtId="198" fontId="21" fillId="39" borderId="213">
      <alignment vertical="center" wrapText="1"/>
    </xf>
    <xf numFmtId="198" fontId="54" fillId="0" borderId="191" applyNumberFormat="0" applyFill="0" applyAlignment="0" applyProtection="0">
      <alignment vertical="center"/>
    </xf>
    <xf numFmtId="202" fontId="20" fillId="39" borderId="220"/>
    <xf numFmtId="3" fontId="20" fillId="0" borderId="198" applyNumberFormat="0" applyFont="0" applyFill="0" applyAlignment="0" applyProtection="0">
      <alignment vertical="center"/>
    </xf>
    <xf numFmtId="4" fontId="43" fillId="52" borderId="218" applyNumberFormat="0" applyProtection="0">
      <alignment horizontal="left" vertical="center" indent="1"/>
    </xf>
    <xf numFmtId="198" fontId="21" fillId="39" borderId="213">
      <alignment vertical="center" wrapText="1"/>
    </xf>
    <xf numFmtId="198" fontId="21" fillId="39" borderId="213">
      <alignment vertical="center" wrapText="1"/>
    </xf>
    <xf numFmtId="3" fontId="20" fillId="0" borderId="198" applyNumberFormat="0" applyFont="0" applyFill="0" applyAlignment="0" applyProtection="0">
      <alignment vertical="center"/>
    </xf>
    <xf numFmtId="183" fontId="38" fillId="0" borderId="199" applyNumberFormat="0" applyBorder="0" applyAlignment="0"/>
    <xf numFmtId="3" fontId="20" fillId="0" borderId="198" applyNumberFormat="0" applyFont="0" applyFill="0" applyAlignment="0" applyProtection="0">
      <alignment vertical="center"/>
    </xf>
    <xf numFmtId="0" fontId="31" fillId="60" borderId="198"/>
    <xf numFmtId="0" fontId="31" fillId="59" borderId="198"/>
    <xf numFmtId="0" fontId="105" fillId="1" borderId="209" applyNumberFormat="0" applyFont="0" applyAlignment="0">
      <alignment horizontal="center"/>
    </xf>
    <xf numFmtId="0" fontId="95" fillId="0" borderId="222">
      <alignment horizontal="center"/>
    </xf>
    <xf numFmtId="164" fontId="67" fillId="0" borderId="231"/>
    <xf numFmtId="183" fontId="38" fillId="0" borderId="232" applyNumberFormat="0" applyBorder="0" applyAlignment="0"/>
    <xf numFmtId="10" fontId="31" fillId="37" borderId="231" applyNumberFormat="0" applyBorder="0" applyAlignment="0" applyProtection="0"/>
    <xf numFmtId="4" fontId="43" fillId="52" borderId="218" applyNumberFormat="0" applyProtection="0">
      <alignment horizontal="left" vertical="center" indent="1"/>
    </xf>
    <xf numFmtId="3" fontId="20" fillId="0" borderId="231" applyNumberFormat="0" applyFont="0" applyFill="0" applyAlignment="0" applyProtection="0">
      <alignment vertical="center"/>
    </xf>
    <xf numFmtId="198" fontId="38" fillId="0" borderId="231" applyNumberFormat="0" applyBorder="0" applyAlignment="0" applyProtection="0">
      <alignment horizontal="left"/>
    </xf>
    <xf numFmtId="198" fontId="38" fillId="0" borderId="231" applyNumberFormat="0" applyBorder="0" applyAlignment="0" applyProtection="0">
      <alignment horizontal="left"/>
    </xf>
    <xf numFmtId="0" fontId="31" fillId="60" borderId="231"/>
    <xf numFmtId="0" fontId="31" fillId="59" borderId="231"/>
    <xf numFmtId="164" fontId="67" fillId="0" borderId="236"/>
    <xf numFmtId="183" fontId="38" fillId="0" borderId="237" applyNumberFormat="0" applyBorder="0" applyAlignment="0"/>
    <xf numFmtId="198" fontId="18" fillId="0" borderId="238" applyNumberFormat="0" applyAlignment="0" applyProtection="0">
      <alignment horizontal="left" vertical="center"/>
    </xf>
    <xf numFmtId="198" fontId="21" fillId="39" borderId="239">
      <alignment vertical="center" wrapText="1"/>
    </xf>
    <xf numFmtId="10" fontId="31" fillId="37" borderId="236" applyNumberFormat="0" applyBorder="0" applyAlignment="0" applyProtection="0"/>
    <xf numFmtId="3" fontId="20" fillId="0" borderId="236" applyNumberFormat="0" applyFont="0" applyFill="0" applyAlignment="0" applyProtection="0">
      <alignment vertical="center"/>
    </xf>
    <xf numFmtId="198" fontId="38" fillId="0" borderId="236" applyNumberFormat="0" applyBorder="0" applyAlignment="0" applyProtection="0">
      <alignment horizontal="left"/>
    </xf>
    <xf numFmtId="198" fontId="38" fillId="0" borderId="236" applyNumberFormat="0" applyBorder="0" applyAlignment="0" applyProtection="0">
      <alignment horizontal="left"/>
    </xf>
    <xf numFmtId="0" fontId="31" fillId="60" borderId="236"/>
    <xf numFmtId="0" fontId="31" fillId="59" borderId="236"/>
  </cellStyleXfs>
  <cellXfs count="499">
    <xf numFmtId="0" fontId="0" fillId="0" borderId="0" xfId="0"/>
    <xf numFmtId="0" fontId="0" fillId="0" borderId="0" xfId="0" applyAlignment="1">
      <alignment vertical="top"/>
    </xf>
    <xf numFmtId="0" fontId="0" fillId="3" borderId="0" xfId="0" applyFill="1"/>
    <xf numFmtId="0" fontId="7" fillId="3" borderId="9" xfId="0" applyFont="1" applyFill="1" applyBorder="1"/>
    <xf numFmtId="0" fontId="7" fillId="3" borderId="10" xfId="0" applyFont="1" applyFill="1" applyBorder="1"/>
    <xf numFmtId="0" fontId="5" fillId="3" borderId="10" xfId="0" applyFont="1" applyFill="1" applyBorder="1"/>
    <xf numFmtId="0" fontId="7" fillId="3" borderId="1" xfId="0" applyFont="1" applyFill="1" applyBorder="1"/>
    <xf numFmtId="0" fontId="0" fillId="3" borderId="3" xfId="0" applyFill="1" applyBorder="1"/>
    <xf numFmtId="0" fontId="5" fillId="3" borderId="0" xfId="0" applyFont="1" applyFill="1"/>
    <xf numFmtId="0" fontId="6" fillId="3" borderId="0" xfId="0" applyFont="1" applyFill="1"/>
    <xf numFmtId="0" fontId="0" fillId="3" borderId="5" xfId="0" applyFill="1" applyBorder="1"/>
    <xf numFmtId="0" fontId="7" fillId="3" borderId="2" xfId="0" applyFont="1" applyFill="1" applyBorder="1"/>
    <xf numFmtId="0" fontId="5" fillId="3" borderId="2" xfId="0" applyFont="1" applyFill="1" applyBorder="1"/>
    <xf numFmtId="0" fontId="5" fillId="3" borderId="3" xfId="0" applyFont="1" applyFill="1" applyBorder="1"/>
    <xf numFmtId="0" fontId="5" fillId="3" borderId="4" xfId="0" applyFont="1" applyFill="1" applyBorder="1"/>
    <xf numFmtId="0" fontId="5" fillId="3" borderId="0" xfId="0" applyFont="1" applyFill="1" applyBorder="1"/>
    <xf numFmtId="0" fontId="5" fillId="3" borderId="6" xfId="0" applyFont="1" applyFill="1" applyBorder="1"/>
    <xf numFmtId="0" fontId="5" fillId="3" borderId="7" xfId="0" applyFont="1" applyFill="1" applyBorder="1"/>
    <xf numFmtId="0" fontId="5" fillId="3" borderId="8" xfId="0" applyFont="1" applyFill="1" applyBorder="1"/>
    <xf numFmtId="0" fontId="0" fillId="3" borderId="8" xfId="0" applyFill="1" applyBorder="1"/>
    <xf numFmtId="0" fontId="0" fillId="3" borderId="2" xfId="0" applyFill="1" applyBorder="1"/>
    <xf numFmtId="0" fontId="0" fillId="3" borderId="4" xfId="0" applyFill="1" applyBorder="1"/>
    <xf numFmtId="0" fontId="0" fillId="3" borderId="0" xfId="0" applyFill="1" applyBorder="1"/>
    <xf numFmtId="0" fontId="7" fillId="3" borderId="12" xfId="0" applyFont="1" applyFill="1" applyBorder="1"/>
    <xf numFmtId="0" fontId="5" fillId="3" borderId="12" xfId="0" applyFont="1" applyFill="1" applyBorder="1"/>
    <xf numFmtId="0" fontId="0" fillId="3" borderId="12" xfId="0" applyFill="1" applyBorder="1"/>
    <xf numFmtId="0" fontId="5" fillId="3" borderId="0" xfId="0" applyFont="1" applyFill="1" applyBorder="1" applyAlignment="1">
      <alignment horizontal="right"/>
    </xf>
    <xf numFmtId="9" fontId="0" fillId="3" borderId="0" xfId="0" applyNumberFormat="1" applyFill="1" applyBorder="1"/>
    <xf numFmtId="0" fontId="6" fillId="3" borderId="0" xfId="0" applyFont="1" applyFill="1" applyBorder="1" applyAlignment="1">
      <alignment horizontal="left"/>
    </xf>
    <xf numFmtId="0" fontId="6" fillId="3" borderId="7" xfId="0" applyFont="1" applyFill="1" applyBorder="1" applyAlignment="1">
      <alignment horizontal="left"/>
    </xf>
    <xf numFmtId="0" fontId="5" fillId="3" borderId="0" xfId="0" applyFont="1" applyFill="1" applyBorder="1" applyAlignment="1">
      <alignment horizontal="left" vertical="top"/>
    </xf>
    <xf numFmtId="0" fontId="6" fillId="3" borderId="7" xfId="0" applyFont="1" applyFill="1" applyBorder="1" applyAlignment="1">
      <alignment horizontal="left"/>
    </xf>
    <xf numFmtId="0" fontId="9" fillId="4" borderId="15" xfId="0" applyFont="1" applyFill="1" applyBorder="1"/>
    <xf numFmtId="0" fontId="10" fillId="4" borderId="15" xfId="0" applyFont="1" applyFill="1" applyBorder="1"/>
    <xf numFmtId="0" fontId="8" fillId="4" borderId="15" xfId="0" applyFont="1" applyFill="1" applyBorder="1"/>
    <xf numFmtId="0" fontId="9" fillId="4" borderId="16" xfId="0" applyFont="1" applyFill="1" applyBorder="1"/>
    <xf numFmtId="0" fontId="5" fillId="3" borderId="13" xfId="0" applyFont="1" applyFill="1" applyBorder="1" applyAlignment="1">
      <alignment horizontal="right" vertical="center"/>
    </xf>
    <xf numFmtId="0" fontId="5" fillId="3" borderId="9" xfId="0" applyFont="1" applyFill="1" applyBorder="1" applyAlignment="1">
      <alignment vertical="top"/>
    </xf>
    <xf numFmtId="0" fontId="5" fillId="3" borderId="10" xfId="0" applyFont="1" applyFill="1" applyBorder="1" applyAlignment="1">
      <alignment vertical="top"/>
    </xf>
    <xf numFmtId="0" fontId="5" fillId="3" borderId="11" xfId="0" applyFont="1" applyFill="1" applyBorder="1" applyAlignment="1">
      <alignment vertical="top"/>
    </xf>
    <xf numFmtId="9" fontId="0" fillId="3" borderId="0" xfId="0" applyNumberFormat="1" applyFill="1" applyBorder="1" applyAlignment="1">
      <alignment horizontal="right"/>
    </xf>
    <xf numFmtId="0" fontId="5" fillId="3" borderId="0" xfId="0" applyFont="1" applyFill="1" applyBorder="1" applyAlignment="1">
      <alignment horizontal="left"/>
    </xf>
    <xf numFmtId="0" fontId="5" fillId="3" borderId="0" xfId="0" applyFont="1" applyFill="1" applyBorder="1" applyAlignment="1">
      <alignment horizontal="left" vertical="center"/>
    </xf>
    <xf numFmtId="0" fontId="5" fillId="3" borderId="7" xfId="0" applyFont="1" applyFill="1" applyBorder="1" applyAlignment="1">
      <alignment horizontal="left" vertical="center"/>
    </xf>
    <xf numFmtId="0" fontId="5" fillId="3" borderId="17" xfId="0" applyFont="1" applyFill="1" applyBorder="1" applyAlignment="1">
      <alignment vertical="top"/>
    </xf>
    <xf numFmtId="9" fontId="5" fillId="3" borderId="5" xfId="1" applyFont="1" applyFill="1" applyBorder="1"/>
    <xf numFmtId="0" fontId="5" fillId="3" borderId="17" xfId="0" applyFont="1" applyFill="1" applyBorder="1"/>
    <xf numFmtId="9" fontId="5" fillId="3" borderId="17" xfId="1" applyFont="1" applyFill="1" applyBorder="1"/>
    <xf numFmtId="0" fontId="5" fillId="2" borderId="17" xfId="0" applyFont="1" applyFill="1" applyBorder="1"/>
    <xf numFmtId="0" fontId="5" fillId="2" borderId="12" xfId="0" applyFont="1" applyFill="1" applyBorder="1" applyAlignment="1">
      <alignment horizontal="right"/>
    </xf>
    <xf numFmtId="0" fontId="5" fillId="3" borderId="11" xfId="0" applyFont="1" applyFill="1" applyBorder="1" applyAlignment="1">
      <alignment horizontal="right"/>
    </xf>
    <xf numFmtId="0" fontId="7" fillId="2" borderId="12" xfId="0" applyFont="1" applyFill="1" applyBorder="1"/>
    <xf numFmtId="9" fontId="7" fillId="3" borderId="11" xfId="1" applyFont="1" applyFill="1" applyBorder="1"/>
    <xf numFmtId="9" fontId="7" fillId="3" borderId="12" xfId="1" applyFont="1" applyFill="1" applyBorder="1"/>
    <xf numFmtId="0" fontId="0" fillId="3" borderId="1" xfId="0" applyFill="1" applyBorder="1"/>
    <xf numFmtId="0" fontId="5" fillId="3" borderId="0" xfId="0" applyFont="1" applyFill="1" applyBorder="1" applyAlignment="1">
      <alignment vertical="top"/>
    </xf>
    <xf numFmtId="0" fontId="5" fillId="3" borderId="0" xfId="0" applyFont="1" applyFill="1" applyBorder="1" applyAlignment="1">
      <alignment horizontal="center"/>
    </xf>
    <xf numFmtId="0" fontId="5" fillId="3" borderId="4" xfId="0" applyFont="1" applyFill="1" applyBorder="1" applyAlignment="1">
      <alignment horizontal="left" vertical="center"/>
    </xf>
    <xf numFmtId="0" fontId="5" fillId="3" borderId="17" xfId="0" applyFont="1" applyFill="1" applyBorder="1" applyAlignment="1">
      <alignment horizontal="center"/>
    </xf>
    <xf numFmtId="0" fontId="5" fillId="3" borderId="13" xfId="0" applyFont="1" applyFill="1" applyBorder="1" applyAlignment="1">
      <alignment horizontal="left" vertical="center"/>
    </xf>
    <xf numFmtId="173" fontId="0" fillId="0" borderId="0" xfId="0" applyNumberFormat="1"/>
    <xf numFmtId="0" fontId="5" fillId="3" borderId="4" xfId="0" applyFont="1" applyFill="1" applyBorder="1" applyAlignment="1">
      <alignment vertical="top"/>
    </xf>
    <xf numFmtId="0" fontId="5" fillId="3" borderId="5" xfId="0" applyFont="1" applyFill="1" applyBorder="1" applyAlignment="1">
      <alignment vertical="top"/>
    </xf>
    <xf numFmtId="0" fontId="5" fillId="3" borderId="5" xfId="0" applyFont="1" applyFill="1" applyBorder="1" applyAlignment="1">
      <alignment horizontal="left" vertical="center"/>
    </xf>
    <xf numFmtId="0" fontId="5" fillId="3" borderId="0" xfId="0" applyFont="1" applyFill="1" applyBorder="1" applyAlignment="1">
      <alignment vertical="center"/>
    </xf>
    <xf numFmtId="0" fontId="0" fillId="3" borderId="0" xfId="0" applyFill="1" applyAlignment="1">
      <alignment vertical="top"/>
    </xf>
    <xf numFmtId="0" fontId="5" fillId="3" borderId="0" xfId="0" applyFont="1" applyFill="1" applyBorder="1" applyAlignment="1"/>
    <xf numFmtId="0" fontId="9" fillId="0" borderId="0" xfId="0" applyFont="1" applyFill="1" applyBorder="1"/>
    <xf numFmtId="0" fontId="5" fillId="3" borderId="4" xfId="0" applyFont="1" applyFill="1" applyBorder="1" applyAlignment="1"/>
    <xf numFmtId="0" fontId="5" fillId="3" borderId="4" xfId="0" applyFont="1" applyFill="1" applyBorder="1" applyAlignment="1">
      <alignment vertical="center"/>
    </xf>
    <xf numFmtId="0" fontId="13" fillId="3" borderId="12" xfId="0" applyFont="1" applyFill="1" applyBorder="1"/>
    <xf numFmtId="0" fontId="13" fillId="3" borderId="12" xfId="0" applyFont="1" applyFill="1" applyBorder="1" applyAlignment="1">
      <alignment horizontal="left"/>
    </xf>
    <xf numFmtId="173" fontId="13" fillId="3" borderId="12" xfId="0" applyNumberFormat="1" applyFont="1" applyFill="1" applyBorder="1" applyAlignment="1">
      <alignment horizontal="center"/>
    </xf>
    <xf numFmtId="0" fontId="13" fillId="3" borderId="12" xfId="0" applyFont="1" applyFill="1" applyBorder="1" applyAlignment="1">
      <alignment horizontal="center"/>
    </xf>
    <xf numFmtId="0" fontId="12" fillId="3" borderId="12" xfId="0" applyFont="1" applyFill="1" applyBorder="1" applyAlignment="1">
      <alignment horizontal="center"/>
    </xf>
    <xf numFmtId="0" fontId="12" fillId="3" borderId="13" xfId="0" applyFont="1" applyFill="1" applyBorder="1"/>
    <xf numFmtId="0" fontId="12" fillId="3" borderId="17" xfId="0" applyFont="1" applyFill="1" applyBorder="1"/>
    <xf numFmtId="0" fontId="12" fillId="3" borderId="18" xfId="0" applyFont="1" applyFill="1" applyBorder="1"/>
    <xf numFmtId="0" fontId="5" fillId="3" borderId="5" xfId="0" applyFont="1" applyFill="1" applyBorder="1" applyAlignment="1"/>
    <xf numFmtId="0" fontId="11" fillId="3" borderId="0" xfId="0" applyFont="1" applyFill="1" applyBorder="1" applyAlignment="1">
      <alignment vertical="center"/>
    </xf>
    <xf numFmtId="0" fontId="0" fillId="3" borderId="0" xfId="0" applyFill="1" applyBorder="1" applyAlignment="1">
      <alignment vertical="top"/>
    </xf>
    <xf numFmtId="0" fontId="5" fillId="3" borderId="5" xfId="0" applyFont="1" applyFill="1" applyBorder="1" applyAlignment="1">
      <alignment vertical="center"/>
    </xf>
    <xf numFmtId="0" fontId="11" fillId="3" borderId="4" xfId="0" applyFont="1" applyFill="1" applyBorder="1" applyAlignment="1">
      <alignment vertical="center"/>
    </xf>
    <xf numFmtId="0" fontId="0" fillId="3" borderId="5" xfId="0" applyFill="1" applyBorder="1" applyAlignment="1">
      <alignment vertical="top"/>
    </xf>
    <xf numFmtId="0" fontId="11" fillId="3" borderId="7" xfId="0" applyFont="1" applyFill="1" applyBorder="1" applyAlignment="1">
      <alignment vertical="center"/>
    </xf>
    <xf numFmtId="0" fontId="5" fillId="3" borderId="6" xfId="0" applyFont="1" applyFill="1" applyBorder="1" applyAlignment="1">
      <alignment vertical="center"/>
    </xf>
    <xf numFmtId="0" fontId="5" fillId="3" borderId="7" xfId="0" applyFont="1" applyFill="1" applyBorder="1" applyAlignment="1">
      <alignment vertical="center"/>
    </xf>
    <xf numFmtId="0" fontId="5" fillId="3" borderId="8" xfId="0" applyFont="1" applyFill="1" applyBorder="1" applyAlignment="1">
      <alignment vertical="center"/>
    </xf>
    <xf numFmtId="0" fontId="5" fillId="3" borderId="12" xfId="0" applyFont="1" applyFill="1" applyBorder="1" applyAlignment="1">
      <alignment horizontal="right"/>
    </xf>
    <xf numFmtId="0" fontId="5" fillId="3" borderId="18" xfId="0" applyFont="1" applyFill="1" applyBorder="1" applyAlignment="1"/>
    <xf numFmtId="0" fontId="7" fillId="3" borderId="9" xfId="0" applyFont="1" applyFill="1" applyBorder="1" applyAlignment="1">
      <alignment vertical="top"/>
    </xf>
    <xf numFmtId="0" fontId="11" fillId="0" borderId="12" xfId="0" applyFont="1" applyBorder="1" applyAlignment="1">
      <alignment vertical="center"/>
    </xf>
    <xf numFmtId="0" fontId="5" fillId="0" borderId="12" xfId="0" applyFont="1" applyBorder="1" applyAlignment="1"/>
    <xf numFmtId="0" fontId="0" fillId="0" borderId="0" xfId="0" applyAlignment="1">
      <alignment horizontal="center"/>
    </xf>
    <xf numFmtId="0" fontId="9" fillId="4" borderId="19" xfId="0" applyFont="1" applyFill="1" applyBorder="1"/>
    <xf numFmtId="0" fontId="9" fillId="4" borderId="20" xfId="0" applyFont="1" applyFill="1" applyBorder="1"/>
    <xf numFmtId="0" fontId="0" fillId="3" borderId="6" xfId="0" applyFill="1" applyBorder="1"/>
    <xf numFmtId="0" fontId="0" fillId="3" borderId="7" xfId="0" applyFill="1" applyBorder="1"/>
    <xf numFmtId="173" fontId="0" fillId="3" borderId="10" xfId="0" applyNumberFormat="1" applyFill="1" applyBorder="1"/>
    <xf numFmtId="0" fontId="0" fillId="3" borderId="10" xfId="0" applyFill="1" applyBorder="1" applyAlignment="1">
      <alignment horizontal="center"/>
    </xf>
    <xf numFmtId="0" fontId="0" fillId="3" borderId="10" xfId="0" applyFill="1" applyBorder="1"/>
    <xf numFmtId="0" fontId="0" fillId="3" borderId="11" xfId="0" applyFill="1" applyBorder="1"/>
    <xf numFmtId="173" fontId="12" fillId="3" borderId="12" xfId="0" applyNumberFormat="1" applyFont="1" applyFill="1" applyBorder="1"/>
    <xf numFmtId="173" fontId="14" fillId="3" borderId="12" xfId="0" applyNumberFormat="1" applyFont="1" applyFill="1" applyBorder="1"/>
    <xf numFmtId="0" fontId="13" fillId="3" borderId="0" xfId="0" applyFont="1" applyFill="1"/>
    <xf numFmtId="0" fontId="11" fillId="0" borderId="12" xfId="0" applyFont="1" applyFill="1" applyBorder="1" applyAlignment="1" applyProtection="1">
      <alignment vertical="center"/>
      <protection locked="0"/>
    </xf>
    <xf numFmtId="0" fontId="15" fillId="2" borderId="12" xfId="0" applyFont="1" applyFill="1" applyBorder="1" applyAlignment="1">
      <alignment horizontal="right"/>
    </xf>
    <xf numFmtId="0" fontId="16" fillId="0" borderId="5" xfId="0" applyFont="1" applyBorder="1"/>
    <xf numFmtId="0" fontId="16" fillId="0" borderId="4" xfId="0" applyFont="1" applyBorder="1"/>
    <xf numFmtId="0" fontId="16" fillId="0" borderId="0" xfId="0" applyFont="1"/>
    <xf numFmtId="0" fontId="16" fillId="0" borderId="0" xfId="0" applyFont="1" applyBorder="1"/>
    <xf numFmtId="0" fontId="16" fillId="0" borderId="0" xfId="0" applyFont="1" applyAlignment="1">
      <alignment horizontal="center"/>
    </xf>
    <xf numFmtId="0" fontId="16" fillId="0" borderId="10" xfId="0" applyFont="1" applyBorder="1"/>
    <xf numFmtId="0" fontId="16" fillId="0" borderId="9" xfId="0" applyFont="1" applyBorder="1"/>
    <xf numFmtId="0" fontId="17" fillId="0" borderId="9" xfId="0" applyFont="1" applyBorder="1"/>
    <xf numFmtId="0" fontId="17" fillId="0" borderId="0" xfId="0" applyFont="1" applyBorder="1"/>
    <xf numFmtId="0" fontId="16" fillId="0" borderId="12" xfId="0" applyFont="1" applyBorder="1"/>
    <xf numFmtId="0" fontId="16" fillId="0" borderId="0" xfId="0" applyFont="1" applyFill="1" applyBorder="1"/>
    <xf numFmtId="0" fontId="16" fillId="0" borderId="0" xfId="0" applyFont="1" applyFill="1"/>
    <xf numFmtId="0" fontId="17" fillId="0" borderId="12" xfId="0" applyFont="1" applyFill="1" applyBorder="1"/>
    <xf numFmtId="0" fontId="16" fillId="0" borderId="12" xfId="0" applyFont="1" applyFill="1" applyBorder="1"/>
    <xf numFmtId="0" fontId="16" fillId="0" borderId="0" xfId="0" applyNumberFormat="1" applyFont="1" applyAlignment="1">
      <alignment wrapText="1"/>
    </xf>
    <xf numFmtId="17" fontId="16" fillId="0" borderId="0" xfId="0" applyNumberFormat="1" applyFont="1"/>
    <xf numFmtId="0" fontId="16" fillId="0" borderId="0" xfId="0" applyFont="1" applyAlignment="1">
      <alignment vertical="top"/>
    </xf>
    <xf numFmtId="0" fontId="16" fillId="0" borderId="0" xfId="0" applyFont="1" applyAlignment="1">
      <alignment horizontal="right" wrapText="1"/>
    </xf>
    <xf numFmtId="15" fontId="16" fillId="0" borderId="0" xfId="0" applyNumberFormat="1" applyFont="1"/>
    <xf numFmtId="17" fontId="16" fillId="0" borderId="0" xfId="0" applyNumberFormat="1" applyFont="1" applyAlignment="1">
      <alignment wrapText="1"/>
    </xf>
    <xf numFmtId="0" fontId="16" fillId="2" borderId="0" xfId="0" applyFont="1" applyFill="1"/>
    <xf numFmtId="9" fontId="16" fillId="0" borderId="0" xfId="0" applyNumberFormat="1" applyFont="1"/>
    <xf numFmtId="9" fontId="16" fillId="0" borderId="0" xfId="1" applyFont="1"/>
    <xf numFmtId="9" fontId="16" fillId="2" borderId="0" xfId="1" applyFont="1" applyFill="1"/>
    <xf numFmtId="172" fontId="16" fillId="2" borderId="0" xfId="0" applyNumberFormat="1" applyFont="1" applyFill="1"/>
    <xf numFmtId="172" fontId="16" fillId="2" borderId="0" xfId="1" applyNumberFormat="1" applyFont="1" applyFill="1"/>
    <xf numFmtId="0" fontId="20" fillId="0" borderId="0" xfId="0" applyFont="1" applyFill="1"/>
    <xf numFmtId="0" fontId="20" fillId="0" borderId="20" xfId="0" applyFont="1" applyFill="1" applyBorder="1"/>
    <xf numFmtId="0" fontId="20" fillId="0" borderId="20" xfId="0" applyFont="1" applyFill="1" applyBorder="1" applyAlignment="1">
      <alignment horizontal="right" wrapText="1"/>
    </xf>
    <xf numFmtId="15" fontId="20" fillId="0" borderId="20" xfId="0" applyNumberFormat="1" applyFont="1" applyFill="1" applyBorder="1"/>
    <xf numFmtId="17" fontId="20" fillId="0" borderId="20" xfId="0" applyNumberFormat="1" applyFont="1" applyFill="1" applyBorder="1" applyAlignment="1">
      <alignment wrapText="1"/>
    </xf>
    <xf numFmtId="0" fontId="24" fillId="12" borderId="20" xfId="0" applyFont="1" applyFill="1" applyBorder="1" applyAlignment="1">
      <alignment vertical="top"/>
    </xf>
    <xf numFmtId="0" fontId="20" fillId="12" borderId="20" xfId="0" applyFont="1" applyFill="1" applyBorder="1"/>
    <xf numFmtId="0" fontId="16" fillId="0" borderId="20" xfId="0" applyFont="1" applyBorder="1"/>
    <xf numFmtId="0" fontId="17" fillId="0" borderId="12" xfId="0" applyFont="1" applyBorder="1"/>
    <xf numFmtId="0" fontId="25" fillId="9" borderId="0" xfId="0" applyFont="1" applyFill="1"/>
    <xf numFmtId="0" fontId="16" fillId="13" borderId="0" xfId="0" applyFont="1" applyFill="1"/>
    <xf numFmtId="0" fontId="20" fillId="8" borderId="0" xfId="0" applyFont="1" applyFill="1" applyAlignment="1">
      <alignment horizontal="left"/>
    </xf>
    <xf numFmtId="0" fontId="16" fillId="0" borderId="0" xfId="0" applyFont="1" applyAlignment="1">
      <alignment textRotation="45"/>
    </xf>
    <xf numFmtId="9" fontId="16" fillId="13" borderId="0" xfId="1" applyFont="1" applyFill="1" applyBorder="1"/>
    <xf numFmtId="0" fontId="16" fillId="15" borderId="0" xfId="0" applyFont="1" applyFill="1" applyBorder="1"/>
    <xf numFmtId="0" fontId="22" fillId="14" borderId="12" xfId="0" applyFont="1" applyFill="1" applyBorder="1"/>
    <xf numFmtId="0" fontId="16" fillId="2" borderId="12" xfId="0" applyFont="1" applyFill="1" applyBorder="1"/>
    <xf numFmtId="0" fontId="16" fillId="15" borderId="12" xfId="0" applyFont="1" applyFill="1" applyBorder="1"/>
    <xf numFmtId="0" fontId="23" fillId="0" borderId="0" xfId="0" applyFont="1" applyFill="1" applyBorder="1" applyAlignment="1">
      <alignment horizontal="right" wrapText="1"/>
    </xf>
    <xf numFmtId="0" fontId="23" fillId="0" borderId="0" xfId="0" applyFont="1" applyFill="1" applyBorder="1" applyAlignment="1">
      <alignment textRotation="45"/>
    </xf>
    <xf numFmtId="15" fontId="23" fillId="0" borderId="0" xfId="0" applyNumberFormat="1" applyFont="1" applyFill="1" applyBorder="1" applyAlignment="1">
      <alignment textRotation="45"/>
    </xf>
    <xf numFmtId="17" fontId="23" fillId="0" borderId="0" xfId="0" applyNumberFormat="1" applyFont="1" applyFill="1" applyBorder="1" applyAlignment="1">
      <alignment wrapText="1"/>
    </xf>
    <xf numFmtId="0" fontId="16" fillId="8" borderId="12" xfId="0" applyFont="1" applyFill="1" applyBorder="1"/>
    <xf numFmtId="0" fontId="22" fillId="14" borderId="0" xfId="0" applyFont="1" applyFill="1"/>
    <xf numFmtId="0" fontId="16" fillId="9" borderId="0" xfId="0" applyFont="1" applyFill="1"/>
    <xf numFmtId="9" fontId="16" fillId="0" borderId="12" xfId="1" applyFont="1" applyBorder="1"/>
    <xf numFmtId="9" fontId="16" fillId="0" borderId="12" xfId="1" applyFont="1" applyFill="1" applyBorder="1"/>
    <xf numFmtId="0" fontId="23" fillId="0" borderId="0" xfId="0" applyFont="1" applyFill="1" applyBorder="1" applyAlignment="1">
      <alignment horizontal="left"/>
    </xf>
    <xf numFmtId="0" fontId="23" fillId="0" borderId="7" xfId="0" applyFont="1" applyFill="1" applyBorder="1" applyAlignment="1">
      <alignment horizontal="left"/>
    </xf>
    <xf numFmtId="9" fontId="17" fillId="0" borderId="0" xfId="0" applyNumberFormat="1" applyFont="1"/>
    <xf numFmtId="0" fontId="17" fillId="0" borderId="0" xfId="0" applyFont="1"/>
    <xf numFmtId="0" fontId="17" fillId="13" borderId="12" xfId="0" applyFont="1" applyFill="1" applyBorder="1"/>
    <xf numFmtId="9" fontId="17" fillId="13" borderId="12" xfId="1" applyFont="1" applyFill="1" applyBorder="1"/>
    <xf numFmtId="9" fontId="17" fillId="0" borderId="0" xfId="1" applyFont="1"/>
    <xf numFmtId="9" fontId="16" fillId="8" borderId="12" xfId="1" applyFont="1" applyFill="1" applyBorder="1"/>
    <xf numFmtId="9" fontId="17" fillId="13" borderId="0" xfId="1" applyFont="1" applyFill="1" applyBorder="1"/>
    <xf numFmtId="9" fontId="17" fillId="0" borderId="0" xfId="0" applyNumberFormat="1" applyFont="1" applyFill="1" applyBorder="1"/>
    <xf numFmtId="9" fontId="17" fillId="0" borderId="12" xfId="1" applyFont="1" applyFill="1" applyBorder="1"/>
    <xf numFmtId="0" fontId="23" fillId="14" borderId="12" xfId="0" applyFont="1" applyFill="1" applyBorder="1"/>
    <xf numFmtId="0" fontId="20" fillId="15" borderId="12" xfId="0" applyFont="1" applyFill="1" applyBorder="1"/>
    <xf numFmtId="0" fontId="21" fillId="15" borderId="12" xfId="0" applyFont="1" applyFill="1" applyBorder="1"/>
    <xf numFmtId="0" fontId="21" fillId="3" borderId="12" xfId="0" applyFont="1" applyFill="1" applyBorder="1" applyAlignment="1">
      <alignment horizontal="right" wrapText="1"/>
    </xf>
    <xf numFmtId="0" fontId="21" fillId="3" borderId="12" xfId="0" applyFont="1" applyFill="1" applyBorder="1" applyAlignment="1">
      <alignment textRotation="45"/>
    </xf>
    <xf numFmtId="15" fontId="21" fillId="3" borderId="12" xfId="0" applyNumberFormat="1" applyFont="1" applyFill="1" applyBorder="1" applyAlignment="1">
      <alignment textRotation="45"/>
    </xf>
    <xf numFmtId="17" fontId="21" fillId="3" borderId="12" xfId="0" applyNumberFormat="1" applyFont="1" applyFill="1" applyBorder="1" applyAlignment="1">
      <alignment wrapText="1"/>
    </xf>
    <xf numFmtId="0" fontId="20" fillId="0" borderId="0" xfId="0" applyFont="1" applyAlignment="1">
      <alignment textRotation="45"/>
    </xf>
    <xf numFmtId="0" fontId="26" fillId="0" borderId="0" xfId="0" applyFont="1"/>
    <xf numFmtId="9" fontId="26" fillId="0" borderId="0" xfId="1" applyFont="1"/>
    <xf numFmtId="0" fontId="22" fillId="0" borderId="0" xfId="0" applyFont="1" applyFill="1" applyAlignment="1">
      <alignment horizontal="center"/>
    </xf>
    <xf numFmtId="0" fontId="26" fillId="0" borderId="4" xfId="0" applyFont="1" applyBorder="1"/>
    <xf numFmtId="0" fontId="26" fillId="0" borderId="0" xfId="0" applyFont="1" applyBorder="1"/>
    <xf numFmtId="9" fontId="26" fillId="0" borderId="5" xfId="1" applyFont="1" applyBorder="1"/>
    <xf numFmtId="9" fontId="16" fillId="0" borderId="11" xfId="1" applyFont="1" applyBorder="1"/>
    <xf numFmtId="9" fontId="26" fillId="0" borderId="10" xfId="1" applyFont="1" applyBorder="1"/>
    <xf numFmtId="9" fontId="16" fillId="0" borderId="10" xfId="1" applyFont="1" applyBorder="1"/>
    <xf numFmtId="0" fontId="23" fillId="11" borderId="1" xfId="0" applyFont="1" applyFill="1" applyBorder="1"/>
    <xf numFmtId="0" fontId="22" fillId="11" borderId="4" xfId="0" applyFont="1" applyFill="1" applyBorder="1"/>
    <xf numFmtId="0" fontId="22" fillId="11" borderId="6" xfId="0" applyFont="1" applyFill="1" applyBorder="1"/>
    <xf numFmtId="0" fontId="22" fillId="5" borderId="17" xfId="0" applyFont="1" applyFill="1" applyBorder="1"/>
    <xf numFmtId="0" fontId="22" fillId="10" borderId="12" xfId="0" applyFont="1" applyFill="1" applyBorder="1"/>
    <xf numFmtId="0" fontId="23" fillId="56" borderId="13" xfId="0" applyFont="1" applyFill="1" applyBorder="1"/>
    <xf numFmtId="0" fontId="22" fillId="56" borderId="17" xfId="0" applyFont="1" applyFill="1" applyBorder="1"/>
    <xf numFmtId="9" fontId="21" fillId="2" borderId="12" xfId="0" applyNumberFormat="1" applyFont="1" applyFill="1" applyBorder="1"/>
    <xf numFmtId="9" fontId="22" fillId="14" borderId="12" xfId="1" applyFont="1" applyFill="1" applyBorder="1"/>
    <xf numFmtId="0" fontId="22" fillId="5" borderId="18" xfId="0" applyFont="1" applyFill="1" applyBorder="1"/>
    <xf numFmtId="9" fontId="23" fillId="10" borderId="12" xfId="0" applyNumberFormat="1" applyFont="1" applyFill="1" applyBorder="1"/>
    <xf numFmtId="0" fontId="23" fillId="6" borderId="1" xfId="0" applyFont="1" applyFill="1" applyBorder="1"/>
    <xf numFmtId="0" fontId="22" fillId="6" borderId="4" xfId="0" applyFont="1" applyFill="1" applyBorder="1"/>
    <xf numFmtId="0" fontId="22" fillId="6" borderId="6" xfId="0" applyFont="1" applyFill="1" applyBorder="1"/>
    <xf numFmtId="0" fontId="23" fillId="5" borderId="13" xfId="0" applyFont="1" applyFill="1" applyBorder="1"/>
    <xf numFmtId="0" fontId="23" fillId="10" borderId="12" xfId="0" applyFont="1" applyFill="1" applyBorder="1"/>
    <xf numFmtId="9" fontId="17" fillId="2" borderId="12" xfId="0" applyNumberFormat="1" applyFont="1" applyFill="1" applyBorder="1"/>
    <xf numFmtId="9" fontId="16" fillId="15" borderId="12" xfId="1" applyFont="1" applyFill="1" applyBorder="1"/>
    <xf numFmtId="0" fontId="17" fillId="15" borderId="12" xfId="0" applyFont="1" applyFill="1" applyBorder="1"/>
    <xf numFmtId="0" fontId="22" fillId="56" borderId="18" xfId="0" applyFont="1" applyFill="1" applyBorder="1"/>
    <xf numFmtId="0" fontId="20" fillId="2" borderId="12" xfId="0" applyFont="1" applyFill="1" applyBorder="1"/>
    <xf numFmtId="0" fontId="16" fillId="15" borderId="0" xfId="0" applyFont="1" applyFill="1"/>
    <xf numFmtId="0" fontId="16" fillId="0" borderId="0" xfId="0" applyFont="1" applyFill="1" applyBorder="1" applyAlignment="1">
      <alignment horizontal="center" vertical="center"/>
    </xf>
    <xf numFmtId="0" fontId="21" fillId="0" borderId="0" xfId="4415" applyFont="1" applyFill="1" applyBorder="1" applyAlignment="1">
      <alignment horizontal="center"/>
    </xf>
    <xf numFmtId="3" fontId="20" fillId="0" borderId="0" xfId="4415" applyNumberFormat="1" applyFont="1" applyFill="1" applyBorder="1"/>
    <xf numFmtId="202" fontId="20" fillId="0" borderId="0" xfId="4415" applyNumberFormat="1" applyFont="1" applyFill="1" applyBorder="1"/>
    <xf numFmtId="0" fontId="20" fillId="0" borderId="0" xfId="4415" applyFont="1" applyFill="1" applyBorder="1" applyAlignment="1">
      <alignment horizontal="right"/>
    </xf>
    <xf numFmtId="0" fontId="79" fillId="5" borderId="0" xfId="4415" applyFont="1" applyFill="1" applyBorder="1" applyAlignment="1">
      <alignment horizontal="center"/>
    </xf>
    <xf numFmtId="3" fontId="79" fillId="5" borderId="0" xfId="4415" applyNumberFormat="1" applyFont="1" applyFill="1" applyBorder="1" applyAlignment="1">
      <alignment horizontal="center"/>
    </xf>
    <xf numFmtId="0" fontId="21" fillId="0" borderId="0" xfId="4415" applyFont="1" applyFill="1" applyBorder="1" applyAlignment="1">
      <alignment horizontal="right"/>
    </xf>
    <xf numFmtId="3" fontId="21" fillId="0" borderId="0" xfId="4415" applyNumberFormat="1" applyFont="1" applyFill="1" applyBorder="1" applyAlignment="1">
      <alignment horizontal="center"/>
    </xf>
    <xf numFmtId="202" fontId="21" fillId="0" borderId="0" xfId="4415" applyNumberFormat="1" applyFont="1" applyFill="1" applyBorder="1" applyAlignment="1">
      <alignment horizontal="center"/>
    </xf>
    <xf numFmtId="0" fontId="20" fillId="0" borderId="0" xfId="4415" applyFont="1" applyFill="1" applyBorder="1" applyProtection="1">
      <protection locked="0"/>
    </xf>
    <xf numFmtId="171" fontId="20" fillId="0" borderId="0" xfId="4415" applyNumberFormat="1" applyFont="1" applyFill="1" applyBorder="1"/>
    <xf numFmtId="0" fontId="120" fillId="0" borderId="55" xfId="0" applyFont="1" applyFill="1" applyBorder="1" applyAlignment="1">
      <alignment horizontal="center" vertical="center"/>
    </xf>
    <xf numFmtId="0" fontId="120" fillId="0" borderId="49" xfId="0" applyFont="1" applyFill="1" applyBorder="1" applyAlignment="1">
      <alignment horizontal="center" vertical="center"/>
    </xf>
    <xf numFmtId="0" fontId="1" fillId="0" borderId="50" xfId="0" applyFont="1" applyBorder="1" applyAlignment="1">
      <alignment horizontal="center" vertical="center"/>
    </xf>
    <xf numFmtId="0" fontId="1" fillId="0" borderId="56" xfId="0" applyFont="1" applyBorder="1" applyAlignment="1">
      <alignment horizontal="center" vertical="center"/>
    </xf>
    <xf numFmtId="0" fontId="0" fillId="0" borderId="0" xfId="0"/>
    <xf numFmtId="0" fontId="1" fillId="0" borderId="53" xfId="0" applyFont="1" applyBorder="1" applyAlignment="1">
      <alignment horizontal="center" vertical="center"/>
    </xf>
    <xf numFmtId="0" fontId="120" fillId="0" borderId="0" xfId="0" applyFont="1" applyFill="1" applyBorder="1"/>
    <xf numFmtId="0" fontId="120" fillId="0" borderId="0" xfId="0" applyFont="1" applyFill="1" applyBorder="1" applyAlignment="1">
      <alignment horizontal="center" vertical="center"/>
    </xf>
    <xf numFmtId="0" fontId="157" fillId="0" borderId="0" xfId="4415" applyFont="1" applyFill="1" applyBorder="1" applyAlignment="1">
      <alignment horizontal="center" vertical="center"/>
    </xf>
    <xf numFmtId="204" fontId="18" fillId="0" borderId="58" xfId="4415" quotePrefix="1" applyNumberFormat="1" applyFont="1" applyFill="1" applyBorder="1" applyAlignment="1">
      <alignment horizontal="center" vertical="center" textRotation="90"/>
    </xf>
    <xf numFmtId="3" fontId="18" fillId="0" borderId="58" xfId="4415" quotePrefix="1" applyNumberFormat="1" applyFont="1" applyFill="1" applyBorder="1" applyAlignment="1">
      <alignment horizontal="center" vertical="center" textRotation="90"/>
    </xf>
    <xf numFmtId="204" fontId="18" fillId="0" borderId="65" xfId="4415" quotePrefix="1" applyNumberFormat="1" applyFont="1" applyFill="1" applyBorder="1" applyAlignment="1">
      <alignment horizontal="center" vertical="center" textRotation="90"/>
    </xf>
    <xf numFmtId="0" fontId="125" fillId="0" borderId="0" xfId="4415" quotePrefix="1" applyFont="1" applyFill="1" applyBorder="1" applyAlignment="1">
      <alignment horizontal="center" vertical="center" textRotation="90"/>
    </xf>
    <xf numFmtId="0" fontId="157" fillId="5" borderId="39" xfId="4415" applyFont="1" applyFill="1" applyBorder="1" applyAlignment="1">
      <alignment horizontal="center" vertical="center"/>
    </xf>
    <xf numFmtId="0" fontId="156" fillId="5" borderId="39" xfId="4415" applyFont="1" applyFill="1" applyBorder="1" applyAlignment="1">
      <alignment horizontal="left" vertical="center"/>
    </xf>
    <xf numFmtId="202" fontId="27" fillId="5" borderId="0" xfId="4415" applyNumberFormat="1" applyFont="1" applyFill="1" applyBorder="1" applyAlignment="1">
      <alignment horizontal="center"/>
    </xf>
    <xf numFmtId="3" fontId="158" fillId="5" borderId="39" xfId="4415" applyNumberFormat="1" applyFont="1" applyFill="1" applyBorder="1" applyAlignment="1">
      <alignment horizontal="center" vertical="center"/>
    </xf>
    <xf numFmtId="0" fontId="125" fillId="0" borderId="91" xfId="4415" quotePrefix="1" applyFont="1" applyFill="1" applyBorder="1" applyAlignment="1">
      <alignment horizontal="center" vertical="center" textRotation="90"/>
    </xf>
    <xf numFmtId="3" fontId="120" fillId="58" borderId="91" xfId="4415" applyNumberFormat="1" applyFont="1" applyFill="1" applyBorder="1" applyAlignment="1">
      <alignment horizontal="center" vertical="center"/>
    </xf>
    <xf numFmtId="201" fontId="125" fillId="0" borderId="91" xfId="4415" applyNumberFormat="1" applyFont="1" applyFill="1" applyBorder="1" applyAlignment="1">
      <alignment horizontal="left" vertical="center"/>
    </xf>
    <xf numFmtId="0" fontId="80" fillId="0" borderId="91" xfId="4415" applyFont="1" applyFill="1" applyBorder="1" applyAlignment="1">
      <alignment horizontal="left" vertical="center"/>
    </xf>
    <xf numFmtId="0" fontId="78" fillId="0" borderId="91" xfId="0" applyFont="1" applyBorder="1" applyAlignment="1">
      <alignment vertical="center" textRotation="90" wrapText="1"/>
    </xf>
    <xf numFmtId="3" fontId="157" fillId="5" borderId="47" xfId="4415" applyNumberFormat="1" applyFont="1" applyFill="1" applyBorder="1" applyAlignment="1">
      <alignment horizontal="right" vertical="center"/>
    </xf>
    <xf numFmtId="3" fontId="158" fillId="5" borderId="48" xfId="4415" applyNumberFormat="1" applyFont="1" applyFill="1" applyBorder="1" applyAlignment="1">
      <alignment horizontal="center" vertical="center"/>
    </xf>
    <xf numFmtId="202" fontId="158" fillId="5" borderId="39" xfId="4415" applyNumberFormat="1" applyFont="1" applyFill="1" applyBorder="1" applyAlignment="1">
      <alignment horizontal="right" vertical="center"/>
    </xf>
    <xf numFmtId="1" fontId="158" fillId="5" borderId="39" xfId="4415" applyNumberFormat="1" applyFont="1" applyFill="1" applyBorder="1" applyAlignment="1">
      <alignment horizontal="center" vertical="center"/>
    </xf>
    <xf numFmtId="0" fontId="157" fillId="5" borderId="39" xfId="4415" applyFont="1" applyFill="1" applyBorder="1" applyAlignment="1">
      <alignment horizontal="left" vertical="center"/>
    </xf>
    <xf numFmtId="0" fontId="120" fillId="0" borderId="91" xfId="0" applyFont="1" applyFill="1" applyBorder="1"/>
    <xf numFmtId="3" fontId="120" fillId="0" borderId="91" xfId="4415" applyNumberFormat="1" applyFont="1" applyFill="1" applyBorder="1" applyAlignment="1">
      <alignment horizontal="center" vertical="center"/>
    </xf>
    <xf numFmtId="3" fontId="125" fillId="0" borderId="91" xfId="4415" applyNumberFormat="1" applyFont="1" applyFill="1" applyBorder="1" applyAlignment="1">
      <alignment horizontal="right" vertical="center"/>
    </xf>
    <xf numFmtId="0" fontId="18" fillId="0" borderId="91" xfId="4415" applyNumberFormat="1" applyFont="1" applyFill="1" applyBorder="1" applyAlignment="1">
      <alignment horizontal="center" vertical="center"/>
    </xf>
    <xf numFmtId="3" fontId="158" fillId="5" borderId="47" xfId="4415" applyNumberFormat="1" applyFont="1" applyFill="1" applyBorder="1" applyAlignment="1">
      <alignment horizontal="center" vertical="center"/>
    </xf>
    <xf numFmtId="0" fontId="18" fillId="0" borderId="107" xfId="4415" applyFont="1" applyFill="1" applyBorder="1" applyAlignment="1">
      <alignment vertical="center"/>
    </xf>
    <xf numFmtId="0" fontId="159" fillId="0" borderId="107" xfId="4415" applyFont="1" applyFill="1" applyBorder="1" applyAlignment="1">
      <alignment vertical="center"/>
    </xf>
    <xf numFmtId="3" fontId="158" fillId="5" borderId="95" xfId="4415" applyNumberFormat="1" applyFont="1" applyFill="1" applyBorder="1" applyAlignment="1">
      <alignment horizontal="center" vertical="center"/>
    </xf>
    <xf numFmtId="0" fontId="18" fillId="5" borderId="0" xfId="4415" quotePrefix="1" applyFont="1" applyFill="1" applyBorder="1" applyAlignment="1">
      <alignment horizontal="center" vertical="center" textRotation="90"/>
    </xf>
    <xf numFmtId="1" fontId="125" fillId="0" borderId="107" xfId="4415" applyNumberFormat="1" applyFont="1" applyFill="1" applyBorder="1" applyAlignment="1">
      <alignment vertical="center"/>
    </xf>
    <xf numFmtId="0" fontId="159" fillId="0" borderId="0" xfId="4415" applyFont="1" applyFill="1" applyBorder="1" applyAlignment="1">
      <alignment vertical="center"/>
    </xf>
    <xf numFmtId="0" fontId="18" fillId="0" borderId="0" xfId="4415" applyFont="1" applyFill="1" applyBorder="1" applyAlignment="1">
      <alignment vertical="center"/>
    </xf>
    <xf numFmtId="0" fontId="159" fillId="0" borderId="52" xfId="4415" applyFont="1" applyFill="1" applyBorder="1" applyAlignment="1">
      <alignment horizontal="center" vertical="center" wrapText="1"/>
    </xf>
    <xf numFmtId="202" fontId="159" fillId="0" borderId="52" xfId="4415" applyNumberFormat="1" applyFont="1" applyFill="1" applyBorder="1" applyAlignment="1">
      <alignment horizontal="center" vertical="center" wrapText="1"/>
    </xf>
    <xf numFmtId="9" fontId="125" fillId="0" borderId="91" xfId="4415" applyNumberFormat="1" applyFont="1" applyFill="1" applyBorder="1" applyAlignment="1">
      <alignment horizontal="right" vertical="center"/>
    </xf>
    <xf numFmtId="3" fontId="126" fillId="77" borderId="107" xfId="4415" applyNumberFormat="1" applyFont="1" applyFill="1" applyBorder="1" applyAlignment="1">
      <alignment horizontal="center" vertical="center"/>
    </xf>
    <xf numFmtId="0" fontId="158" fillId="5" borderId="0" xfId="0" applyFont="1" applyFill="1" applyBorder="1"/>
    <xf numFmtId="1" fontId="125" fillId="0" borderId="91" xfId="4415" applyNumberFormat="1" applyFont="1" applyFill="1" applyBorder="1" applyAlignment="1">
      <alignment vertical="center"/>
    </xf>
    <xf numFmtId="0" fontId="20" fillId="0" borderId="0" xfId="4415" applyFont="1" applyFill="1" applyBorder="1" applyAlignment="1">
      <alignment horizontal="center"/>
    </xf>
    <xf numFmtId="0" fontId="157" fillId="5" borderId="0" xfId="0" applyFont="1" applyFill="1" applyBorder="1"/>
    <xf numFmtId="0" fontId="157" fillId="5" borderId="0" xfId="4415" quotePrefix="1" applyFont="1" applyFill="1" applyBorder="1" applyAlignment="1">
      <alignment horizontal="center" vertical="center" textRotation="90"/>
    </xf>
    <xf numFmtId="3" fontId="157" fillId="5" borderId="95" xfId="4415" applyNumberFormat="1" applyFont="1" applyFill="1" applyBorder="1" applyAlignment="1">
      <alignment horizontal="center" vertical="center"/>
    </xf>
    <xf numFmtId="1" fontId="157" fillId="5" borderId="39" xfId="4415" applyNumberFormat="1" applyFont="1" applyFill="1" applyBorder="1" applyAlignment="1">
      <alignment horizontal="center" vertical="center"/>
    </xf>
    <xf numFmtId="3" fontId="157" fillId="5" borderId="39" xfId="4415" applyNumberFormat="1" applyFont="1" applyFill="1" applyBorder="1" applyAlignment="1">
      <alignment horizontal="center" vertical="center"/>
    </xf>
    <xf numFmtId="3" fontId="157" fillId="5" borderId="48" xfId="4415" applyNumberFormat="1" applyFont="1" applyFill="1" applyBorder="1" applyAlignment="1">
      <alignment horizontal="center" vertical="center"/>
    </xf>
    <xf numFmtId="0" fontId="157" fillId="5" borderId="94" xfId="0" applyFont="1" applyFill="1" applyBorder="1" applyAlignment="1">
      <alignment vertical="center" textRotation="90" wrapText="1"/>
    </xf>
    <xf numFmtId="3" fontId="157" fillId="5" borderId="47" xfId="4415" applyNumberFormat="1" applyFont="1" applyFill="1" applyBorder="1" applyAlignment="1">
      <alignment horizontal="center" vertical="center"/>
    </xf>
    <xf numFmtId="0" fontId="16" fillId="0" borderId="0" xfId="0" applyFont="1" applyFill="1" applyBorder="1" applyAlignment="1"/>
    <xf numFmtId="0" fontId="20" fillId="0" borderId="0" xfId="4415" applyFont="1" applyFill="1" applyBorder="1"/>
    <xf numFmtId="1" fontId="125" fillId="12" borderId="224" xfId="4415" applyNumberFormat="1" applyFont="1" applyFill="1" applyBorder="1" applyAlignment="1">
      <alignment vertical="center"/>
    </xf>
    <xf numFmtId="9" fontId="125" fillId="12" borderId="224" xfId="4415" applyNumberFormat="1" applyFont="1" applyFill="1" applyBorder="1" applyAlignment="1">
      <alignment horizontal="right" vertical="center"/>
    </xf>
    <xf numFmtId="3" fontId="120" fillId="12" borderId="224" xfId="4415" applyNumberFormat="1" applyFont="1" applyFill="1" applyBorder="1" applyAlignment="1">
      <alignment horizontal="center" vertical="center"/>
    </xf>
    <xf numFmtId="0" fontId="125" fillId="12" borderId="224" xfId="4415" quotePrefix="1" applyFont="1" applyFill="1" applyBorder="1" applyAlignment="1">
      <alignment horizontal="right" vertical="center" textRotation="90"/>
    </xf>
    <xf numFmtId="0" fontId="125" fillId="12" borderId="224" xfId="4415" quotePrefix="1" applyFont="1" applyFill="1" applyBorder="1" applyAlignment="1">
      <alignment horizontal="center" vertical="center" textRotation="90"/>
    </xf>
    <xf numFmtId="0" fontId="120" fillId="12" borderId="224" xfId="0" applyFont="1" applyFill="1" applyBorder="1"/>
    <xf numFmtId="0" fontId="162" fillId="0" borderId="225" xfId="0" applyFont="1" applyFill="1" applyBorder="1" applyAlignment="1">
      <alignment horizontal="center" vertical="center" wrapText="1"/>
    </xf>
    <xf numFmtId="0" fontId="162" fillId="58" borderId="221" xfId="0" applyFont="1" applyFill="1" applyBorder="1" applyAlignment="1">
      <alignment vertical="center" wrapText="1"/>
    </xf>
    <xf numFmtId="201" fontId="125" fillId="58" borderId="224" xfId="4415" applyNumberFormat="1" applyFont="1" applyFill="1" applyBorder="1" applyAlignment="1">
      <alignment horizontal="left" vertical="center"/>
    </xf>
    <xf numFmtId="3" fontId="120" fillId="58" borderId="224" xfId="4415" applyNumberFormat="1" applyFont="1" applyFill="1" applyBorder="1" applyAlignment="1">
      <alignment horizontal="center" vertical="center"/>
    </xf>
    <xf numFmtId="3" fontId="159" fillId="0" borderId="52" xfId="4415" applyNumberFormat="1" applyFont="1" applyFill="1" applyBorder="1" applyAlignment="1">
      <alignment horizontal="center" vertical="center" wrapText="1"/>
    </xf>
    <xf numFmtId="0" fontId="162" fillId="0" borderId="71" xfId="0" applyFont="1" applyFill="1" applyBorder="1" applyAlignment="1">
      <alignment horizontal="center" vertical="center" wrapText="1"/>
    </xf>
    <xf numFmtId="0" fontId="125" fillId="0" borderId="201" xfId="4415" quotePrefix="1" applyFont="1" applyFill="1" applyBorder="1" applyAlignment="1">
      <alignment horizontal="center" vertical="center" textRotation="90"/>
    </xf>
    <xf numFmtId="0" fontId="120" fillId="0" borderId="201" xfId="0" applyFont="1" applyFill="1" applyBorder="1"/>
    <xf numFmtId="0" fontId="162" fillId="12" borderId="187" xfId="0" applyFont="1" applyFill="1" applyBorder="1" applyAlignment="1">
      <alignment horizontal="center" vertical="center" wrapText="1"/>
    </xf>
    <xf numFmtId="0" fontId="162" fillId="12" borderId="221" xfId="0" applyFont="1" applyFill="1" applyBorder="1" applyAlignment="1">
      <alignment vertical="center" wrapText="1"/>
    </xf>
    <xf numFmtId="201" fontId="125" fillId="12" borderId="224" xfId="4415" applyNumberFormat="1" applyFont="1" applyFill="1" applyBorder="1" applyAlignment="1">
      <alignment horizontal="left" vertical="center"/>
    </xf>
    <xf numFmtId="3" fontId="125" fillId="12" borderId="224" xfId="4415" applyNumberFormat="1" applyFont="1" applyFill="1" applyBorder="1" applyAlignment="1">
      <alignment horizontal="right" vertical="center"/>
    </xf>
    <xf numFmtId="0" fontId="162" fillId="0" borderId="207" xfId="0" applyFont="1" applyFill="1" applyBorder="1" applyAlignment="1">
      <alignment vertical="center" wrapText="1"/>
    </xf>
    <xf numFmtId="3" fontId="125" fillId="0" borderId="207" xfId="4415" applyNumberFormat="1" applyFont="1" applyFill="1" applyBorder="1" applyAlignment="1">
      <alignment horizontal="right" vertical="center"/>
    </xf>
    <xf numFmtId="1" fontId="125" fillId="0" borderId="207" xfId="4415" applyNumberFormat="1" applyFont="1" applyFill="1" applyBorder="1" applyAlignment="1">
      <alignment vertical="center"/>
    </xf>
    <xf numFmtId="9" fontId="125" fillId="0" borderId="207" xfId="4415" applyNumberFormat="1" applyFont="1" applyFill="1" applyBorder="1" applyAlignment="1">
      <alignment horizontal="right" vertical="center"/>
    </xf>
    <xf numFmtId="0" fontId="125" fillId="0" borderId="207" xfId="4415" quotePrefix="1" applyFont="1" applyFill="1" applyBorder="1" applyAlignment="1">
      <alignment horizontal="center" vertical="center" textRotation="90"/>
    </xf>
    <xf numFmtId="0" fontId="120" fillId="0" borderId="207" xfId="0" applyFont="1" applyFill="1" applyBorder="1"/>
    <xf numFmtId="0" fontId="0" fillId="12" borderId="219" xfId="0" applyFill="1" applyBorder="1"/>
    <xf numFmtId="0" fontId="162" fillId="58" borderId="187" xfId="0" applyFont="1" applyFill="1" applyBorder="1" applyAlignment="1">
      <alignment horizontal="center" vertical="center" wrapText="1"/>
    </xf>
    <xf numFmtId="0" fontId="0" fillId="58" borderId="219" xfId="0" applyFill="1" applyBorder="1"/>
    <xf numFmtId="0" fontId="18" fillId="0" borderId="73" xfId="4415" applyFont="1" applyFill="1" applyBorder="1" applyAlignment="1">
      <alignment horizontal="center" wrapText="1"/>
    </xf>
    <xf numFmtId="0" fontId="160" fillId="0" borderId="0" xfId="0" applyFont="1" applyBorder="1" applyAlignment="1">
      <alignment horizontal="center" vertical="center"/>
    </xf>
    <xf numFmtId="0" fontId="160" fillId="0" borderId="55" xfId="0" applyFont="1" applyBorder="1" applyAlignment="1">
      <alignment horizontal="center" vertical="center"/>
    </xf>
    <xf numFmtId="0" fontId="159" fillId="0" borderId="50" xfId="4415" applyFont="1" applyFill="1" applyBorder="1" applyAlignment="1">
      <alignment horizontal="center" vertical="center" wrapText="1"/>
    </xf>
    <xf numFmtId="201" fontId="125" fillId="12" borderId="224" xfId="4415" applyNumberFormat="1" applyFont="1" applyFill="1" applyBorder="1" applyAlignment="1">
      <alignment horizontal="center" vertical="center"/>
    </xf>
    <xf numFmtId="201" fontId="125" fillId="0" borderId="201" xfId="4415" applyNumberFormat="1" applyFont="1" applyFill="1" applyBorder="1" applyAlignment="1">
      <alignment horizontal="center" vertical="center"/>
    </xf>
    <xf numFmtId="201" fontId="125" fillId="58" borderId="224" xfId="4415" applyNumberFormat="1" applyFont="1" applyFill="1" applyBorder="1" applyAlignment="1">
      <alignment horizontal="center" vertical="center"/>
    </xf>
    <xf numFmtId="1" fontId="125" fillId="0" borderId="91" xfId="4415" applyNumberFormat="1" applyFont="1" applyFill="1" applyBorder="1" applyAlignment="1">
      <alignment horizontal="right" vertical="center"/>
    </xf>
    <xf numFmtId="1" fontId="125" fillId="12" borderId="224" xfId="4415" applyNumberFormat="1" applyFont="1" applyFill="1" applyBorder="1" applyAlignment="1">
      <alignment horizontal="right" vertical="center"/>
    </xf>
    <xf numFmtId="1" fontId="125" fillId="58" borderId="224" xfId="4415" applyNumberFormat="1" applyFont="1" applyFill="1" applyBorder="1" applyAlignment="1">
      <alignment horizontal="right" vertical="center"/>
    </xf>
    <xf numFmtId="0" fontId="5" fillId="12" borderId="159" xfId="0" applyFont="1" applyFill="1" applyBorder="1" applyAlignment="1"/>
    <xf numFmtId="0" fontId="5" fillId="58" borderId="159" xfId="0" applyFont="1" applyFill="1" applyBorder="1" applyAlignment="1"/>
    <xf numFmtId="0" fontId="5" fillId="0" borderId="91" xfId="0" applyFont="1" applyFill="1" applyBorder="1" applyAlignment="1">
      <alignment vertical="center" wrapText="1"/>
    </xf>
    <xf numFmtId="0" fontId="5" fillId="12" borderId="189" xfId="0" applyFont="1" applyFill="1" applyBorder="1" applyAlignment="1">
      <alignment vertical="center" wrapText="1"/>
    </xf>
    <xf numFmtId="0" fontId="5" fillId="0" borderId="0" xfId="0" applyFont="1" applyFill="1" applyAlignment="1"/>
    <xf numFmtId="0" fontId="5" fillId="0" borderId="201" xfId="0" applyFont="1" applyFill="1" applyBorder="1" applyAlignment="1">
      <alignment vertical="center" wrapText="1"/>
    </xf>
    <xf numFmtId="0" fontId="78" fillId="12" borderId="189" xfId="0" applyFont="1" applyFill="1" applyBorder="1" applyAlignment="1">
      <alignment vertical="center" textRotation="90" wrapText="1"/>
    </xf>
    <xf numFmtId="3" fontId="120" fillId="0" borderId="207" xfId="4415" applyNumberFormat="1" applyFont="1" applyFill="1" applyBorder="1" applyAlignment="1">
      <alignment horizontal="center" vertical="center"/>
    </xf>
    <xf numFmtId="1" fontId="125" fillId="0" borderId="207" xfId="4415" applyNumberFormat="1" applyFont="1" applyFill="1" applyBorder="1" applyAlignment="1">
      <alignment horizontal="right" vertical="center"/>
    </xf>
    <xf numFmtId="1" fontId="125" fillId="0" borderId="201" xfId="4415" applyNumberFormat="1" applyFont="1" applyFill="1" applyBorder="1" applyAlignment="1">
      <alignment horizontal="right" vertical="center"/>
    </xf>
    <xf numFmtId="3" fontId="125" fillId="58" borderId="224" xfId="4415" applyNumberFormat="1" applyFont="1" applyFill="1" applyBorder="1" applyAlignment="1">
      <alignment horizontal="right" vertical="center"/>
    </xf>
    <xf numFmtId="0" fontId="162" fillId="0" borderId="91" xfId="0" applyFont="1" applyFill="1" applyBorder="1" applyAlignment="1">
      <alignment vertical="center" wrapText="1"/>
    </xf>
    <xf numFmtId="3" fontId="120" fillId="0" borderId="201" xfId="4415" applyNumberFormat="1" applyFont="1" applyFill="1" applyBorder="1" applyAlignment="1">
      <alignment horizontal="center" vertical="center"/>
    </xf>
    <xf numFmtId="9" fontId="125" fillId="0" borderId="201" xfId="4415" applyNumberFormat="1" applyFont="1" applyFill="1" applyBorder="1" applyAlignment="1">
      <alignment horizontal="right" vertical="center"/>
    </xf>
    <xf numFmtId="1" fontId="125" fillId="0" borderId="201" xfId="4415" applyNumberFormat="1" applyFont="1" applyFill="1" applyBorder="1" applyAlignment="1">
      <alignment vertical="center"/>
    </xf>
    <xf numFmtId="0" fontId="162" fillId="0" borderId="201" xfId="0" applyFont="1" applyFill="1" applyBorder="1" applyAlignment="1">
      <alignment vertical="center" wrapText="1"/>
    </xf>
    <xf numFmtId="0" fontId="162" fillId="0" borderId="223" xfId="0" applyFont="1" applyFill="1" applyBorder="1" applyAlignment="1">
      <alignment horizontal="center" vertical="center" wrapText="1"/>
    </xf>
    <xf numFmtId="3" fontId="125" fillId="0" borderId="201" xfId="4415" applyNumberFormat="1" applyFont="1" applyFill="1" applyBorder="1" applyAlignment="1">
      <alignment horizontal="right" vertical="center"/>
    </xf>
    <xf numFmtId="0" fontId="0" fillId="0" borderId="0" xfId="0" applyFill="1"/>
    <xf numFmtId="0" fontId="0" fillId="0" borderId="0" xfId="0" applyAlignment="1">
      <alignment horizontal="center"/>
    </xf>
    <xf numFmtId="3" fontId="0" fillId="0" borderId="0" xfId="0" applyNumberFormat="1"/>
    <xf numFmtId="0" fontId="18" fillId="0" borderId="57" xfId="4415" applyFont="1" applyFill="1" applyBorder="1" applyAlignment="1">
      <alignment horizontal="center" vertical="center"/>
    </xf>
    <xf numFmtId="0" fontId="18" fillId="0" borderId="58" xfId="4415" applyFont="1" applyFill="1" applyBorder="1" applyAlignment="1">
      <alignment horizontal="center" vertical="center"/>
    </xf>
    <xf numFmtId="3" fontId="18" fillId="0" borderId="58" xfId="4415" applyNumberFormat="1" applyFont="1" applyFill="1" applyBorder="1" applyAlignment="1">
      <alignment horizontal="center" vertical="center"/>
    </xf>
    <xf numFmtId="0" fontId="157" fillId="0" borderId="0" xfId="4415" applyFont="1" applyFill="1" applyBorder="1" applyAlignment="1">
      <alignment horizontal="right" vertical="center"/>
    </xf>
    <xf numFmtId="0" fontId="18" fillId="0" borderId="65" xfId="4415" applyFont="1" applyFill="1" applyBorder="1" applyAlignment="1">
      <alignment horizontal="center" vertical="center"/>
    </xf>
    <xf numFmtId="204" fontId="18" fillId="0" borderId="57" xfId="4415" quotePrefix="1" applyNumberFormat="1" applyFont="1" applyFill="1" applyBorder="1" applyAlignment="1">
      <alignment horizontal="center" vertical="center" textRotation="90"/>
    </xf>
    <xf numFmtId="0" fontId="125" fillId="0" borderId="0" xfId="4415" quotePrefix="1" applyFont="1" applyFill="1" applyBorder="1" applyAlignment="1">
      <alignment horizontal="right" vertical="center" textRotation="90"/>
    </xf>
    <xf numFmtId="49" fontId="18" fillId="0" borderId="57" xfId="4415" applyNumberFormat="1" applyFont="1" applyFill="1" applyBorder="1" applyAlignment="1">
      <alignment horizontal="center" vertical="center"/>
    </xf>
    <xf numFmtId="9" fontId="125" fillId="58" borderId="224" xfId="4415" applyNumberFormat="1" applyFont="1" applyFill="1" applyBorder="1" applyAlignment="1">
      <alignment horizontal="right" vertical="center"/>
    </xf>
    <xf numFmtId="0" fontId="27" fillId="5" borderId="0" xfId="4415" applyFont="1" applyFill="1" applyBorder="1" applyAlignment="1"/>
    <xf numFmtId="202" fontId="157" fillId="5" borderId="39" xfId="4415" applyNumberFormat="1" applyFont="1" applyFill="1" applyBorder="1" applyAlignment="1">
      <alignment horizontal="right" vertical="center"/>
    </xf>
    <xf numFmtId="0" fontId="120" fillId="78" borderId="0" xfId="0" applyFont="1" applyFill="1" applyBorder="1" applyAlignment="1">
      <alignment horizontal="right"/>
    </xf>
    <xf numFmtId="3" fontId="125" fillId="0" borderId="201" xfId="4415" quotePrefix="1" applyNumberFormat="1" applyFont="1" applyFill="1" applyBorder="1" applyAlignment="1">
      <alignment horizontal="center" vertical="center" textRotation="90"/>
    </xf>
    <xf numFmtId="3" fontId="125" fillId="0" borderId="91" xfId="4415" quotePrefix="1" applyNumberFormat="1" applyFont="1" applyFill="1" applyBorder="1" applyAlignment="1">
      <alignment horizontal="center" vertical="center" textRotation="90"/>
    </xf>
    <xf numFmtId="3" fontId="125" fillId="0" borderId="207" xfId="4415" quotePrefix="1" applyNumberFormat="1" applyFont="1" applyFill="1" applyBorder="1" applyAlignment="1">
      <alignment horizontal="center" vertical="center" textRotation="90"/>
    </xf>
    <xf numFmtId="3" fontId="125" fillId="12" borderId="224" xfId="4415" quotePrefix="1" applyNumberFormat="1" applyFont="1" applyFill="1" applyBorder="1" applyAlignment="1">
      <alignment horizontal="center" vertical="center" textRotation="90"/>
    </xf>
    <xf numFmtId="3" fontId="125" fillId="58" borderId="224" xfId="4415" quotePrefix="1" applyNumberFormat="1" applyFont="1" applyFill="1" applyBorder="1" applyAlignment="1">
      <alignment horizontal="center" vertical="center" textRotation="90"/>
    </xf>
    <xf numFmtId="3" fontId="0" fillId="0" borderId="0" xfId="0" applyNumberFormat="1" applyAlignment="1">
      <alignment horizontal="center"/>
    </xf>
    <xf numFmtId="3" fontId="125" fillId="0" borderId="0" xfId="4415" applyNumberFormat="1" applyFont="1" applyFill="1" applyBorder="1" applyAlignment="1">
      <alignment horizontal="right" vertical="center"/>
    </xf>
    <xf numFmtId="0" fontId="22" fillId="16" borderId="13" xfId="0" applyFont="1" applyFill="1" applyBorder="1" applyAlignment="1">
      <alignment horizontal="center" vertical="center"/>
    </xf>
    <xf numFmtId="0" fontId="22" fillId="16" borderId="17" xfId="0" applyFont="1" applyFill="1" applyBorder="1" applyAlignment="1">
      <alignment horizontal="center" vertical="center"/>
    </xf>
    <xf numFmtId="0" fontId="22" fillId="16" borderId="18" xfId="0" applyFont="1" applyFill="1" applyBorder="1" applyAlignment="1">
      <alignment horizontal="center" vertical="center"/>
    </xf>
    <xf numFmtId="0" fontId="16" fillId="15" borderId="13" xfId="0" applyFont="1" applyFill="1" applyBorder="1" applyAlignment="1">
      <alignment horizontal="center" vertical="center"/>
    </xf>
    <xf numFmtId="0" fontId="16" fillId="15" borderId="18" xfId="0" applyFont="1" applyFill="1" applyBorder="1" applyAlignment="1">
      <alignment horizontal="center" vertical="center"/>
    </xf>
    <xf numFmtId="0" fontId="27" fillId="4" borderId="12" xfId="0" applyFont="1" applyFill="1" applyBorder="1" applyAlignment="1">
      <alignment horizontal="left"/>
    </xf>
    <xf numFmtId="0" fontId="22" fillId="5" borderId="13" xfId="0" applyFont="1" applyFill="1" applyBorder="1" applyAlignment="1">
      <alignment horizontal="center" vertical="center" wrapText="1"/>
    </xf>
    <xf numFmtId="0" fontId="22" fillId="5" borderId="17" xfId="0" applyFont="1" applyFill="1" applyBorder="1" applyAlignment="1">
      <alignment horizontal="center" vertical="center" wrapText="1"/>
    </xf>
    <xf numFmtId="0" fontId="22" fillId="5" borderId="18" xfId="0" applyFont="1" applyFill="1" applyBorder="1" applyAlignment="1">
      <alignment horizontal="center" vertical="center" wrapText="1"/>
    </xf>
    <xf numFmtId="0" fontId="22" fillId="14" borderId="13" xfId="0" applyFont="1" applyFill="1" applyBorder="1" applyAlignment="1">
      <alignment horizontal="center" vertical="center"/>
    </xf>
    <xf numFmtId="0" fontId="22" fillId="14" borderId="18" xfId="0" applyFont="1" applyFill="1" applyBorder="1" applyAlignment="1">
      <alignment horizontal="center" vertical="center"/>
    </xf>
    <xf numFmtId="0" fontId="22" fillId="5" borderId="13" xfId="0" applyFont="1" applyFill="1" applyBorder="1" applyAlignment="1">
      <alignment horizontal="center" vertical="center"/>
    </xf>
    <xf numFmtId="0" fontId="22" fillId="5" borderId="17" xfId="0" applyFont="1" applyFill="1" applyBorder="1" applyAlignment="1">
      <alignment horizontal="center" vertical="center"/>
    </xf>
    <xf numFmtId="0" fontId="22" fillId="5" borderId="18" xfId="0" applyFont="1" applyFill="1" applyBorder="1" applyAlignment="1">
      <alignment horizontal="center" vertical="center"/>
    </xf>
    <xf numFmtId="0" fontId="5" fillId="3" borderId="13" xfId="0" applyFont="1" applyFill="1" applyBorder="1" applyAlignment="1">
      <alignment horizontal="center"/>
    </xf>
    <xf numFmtId="0" fontId="5" fillId="3" borderId="17" xfId="0" applyFont="1" applyFill="1" applyBorder="1" applyAlignment="1">
      <alignment horizontal="center"/>
    </xf>
    <xf numFmtId="0" fontId="5" fillId="3" borderId="1" xfId="0" applyFont="1" applyFill="1" applyBorder="1" applyAlignment="1">
      <alignment horizontal="left" vertical="center"/>
    </xf>
    <xf numFmtId="0" fontId="5" fillId="3" borderId="3" xfId="0" applyFont="1" applyFill="1" applyBorder="1" applyAlignment="1">
      <alignment horizontal="left" vertical="center"/>
    </xf>
    <xf numFmtId="0" fontId="5" fillId="3" borderId="6" xfId="0" applyFont="1" applyFill="1" applyBorder="1" applyAlignment="1">
      <alignment horizontal="left" vertical="center"/>
    </xf>
    <xf numFmtId="0" fontId="5" fillId="3" borderId="8" xfId="0" applyFont="1" applyFill="1" applyBorder="1" applyAlignment="1">
      <alignment horizontal="left" vertical="center"/>
    </xf>
    <xf numFmtId="9" fontId="5" fillId="3" borderId="12" xfId="0" applyNumberFormat="1" applyFont="1" applyFill="1" applyBorder="1" applyAlignment="1">
      <alignment horizontal="right"/>
    </xf>
    <xf numFmtId="0" fontId="5" fillId="3" borderId="2" xfId="0" applyFont="1" applyFill="1" applyBorder="1" applyAlignment="1">
      <alignment horizontal="left"/>
    </xf>
    <xf numFmtId="0" fontId="5" fillId="3" borderId="4" xfId="0" applyFont="1" applyFill="1" applyBorder="1" applyAlignment="1">
      <alignment horizontal="left"/>
    </xf>
    <xf numFmtId="0" fontId="5" fillId="3" borderId="0" xfId="0" applyFont="1" applyFill="1" applyBorder="1" applyAlignment="1">
      <alignment horizontal="left"/>
    </xf>
    <xf numFmtId="0" fontId="5" fillId="3" borderId="5" xfId="0" applyFont="1" applyFill="1" applyBorder="1" applyAlignment="1">
      <alignment horizontal="left"/>
    </xf>
    <xf numFmtId="0" fontId="6" fillId="3" borderId="0" xfId="0" applyFont="1" applyFill="1" applyBorder="1" applyAlignment="1">
      <alignment horizontal="left"/>
    </xf>
    <xf numFmtId="0" fontId="5" fillId="3" borderId="7" xfId="0" applyFont="1" applyFill="1" applyBorder="1" applyAlignment="1">
      <alignment horizontal="left"/>
    </xf>
    <xf numFmtId="0" fontId="7" fillId="3" borderId="2" xfId="0" applyFont="1" applyFill="1" applyBorder="1" applyAlignment="1">
      <alignment horizontal="left" vertical="center"/>
    </xf>
    <xf numFmtId="0" fontId="7" fillId="3" borderId="0" xfId="0" applyFont="1" applyFill="1" applyBorder="1" applyAlignment="1">
      <alignment horizontal="left" vertical="center"/>
    </xf>
    <xf numFmtId="0" fontId="6" fillId="3" borderId="5" xfId="0" applyFont="1" applyFill="1" applyBorder="1" applyAlignment="1">
      <alignment horizontal="left"/>
    </xf>
    <xf numFmtId="0" fontId="5" fillId="3" borderId="12" xfId="0" applyFont="1" applyFill="1" applyBorder="1" applyAlignment="1">
      <alignment horizontal="right"/>
    </xf>
    <xf numFmtId="0" fontId="5" fillId="3" borderId="9" xfId="0" applyFont="1" applyFill="1" applyBorder="1" applyAlignment="1">
      <alignment horizontal="center" vertical="center"/>
    </xf>
    <xf numFmtId="0" fontId="5" fillId="3" borderId="11" xfId="0" applyFont="1" applyFill="1" applyBorder="1" applyAlignment="1">
      <alignment horizontal="center" vertical="center"/>
    </xf>
    <xf numFmtId="0" fontId="5" fillId="3" borderId="1" xfId="0" applyFont="1" applyFill="1" applyBorder="1" applyAlignment="1">
      <alignment horizontal="center"/>
    </xf>
    <xf numFmtId="0" fontId="5" fillId="3" borderId="2" xfId="0" applyFont="1" applyFill="1" applyBorder="1" applyAlignment="1">
      <alignment horizontal="center"/>
    </xf>
    <xf numFmtId="0" fontId="5" fillId="3" borderId="3" xfId="0" applyFont="1" applyFill="1" applyBorder="1" applyAlignment="1">
      <alignment horizontal="center"/>
    </xf>
    <xf numFmtId="0" fontId="0" fillId="3" borderId="9" xfId="0" applyFill="1" applyBorder="1" applyAlignment="1">
      <alignment horizontal="right"/>
    </xf>
    <xf numFmtId="0" fontId="0" fillId="3" borderId="11" xfId="0" applyFill="1" applyBorder="1" applyAlignment="1">
      <alignment horizontal="right"/>
    </xf>
    <xf numFmtId="0" fontId="5" fillId="3" borderId="4" xfId="0" applyFont="1" applyFill="1" applyBorder="1" applyAlignment="1">
      <alignment horizontal="left" vertical="center"/>
    </xf>
    <xf numFmtId="0" fontId="7" fillId="3" borderId="9" xfId="0" applyFont="1" applyFill="1" applyBorder="1" applyAlignment="1">
      <alignment horizontal="left"/>
    </xf>
    <xf numFmtId="0" fontId="7" fillId="3" borderId="10" xfId="0" applyFont="1" applyFill="1" applyBorder="1" applyAlignment="1">
      <alignment horizontal="left"/>
    </xf>
    <xf numFmtId="0" fontId="7" fillId="3" borderId="11" xfId="0" applyFont="1" applyFill="1" applyBorder="1" applyAlignment="1">
      <alignment horizontal="left"/>
    </xf>
    <xf numFmtId="0" fontId="5" fillId="3" borderId="9" xfId="0" applyFont="1" applyFill="1" applyBorder="1" applyAlignment="1">
      <alignment horizontal="left"/>
    </xf>
    <xf numFmtId="0" fontId="5" fillId="3" borderId="10" xfId="0" applyFont="1" applyFill="1" applyBorder="1" applyAlignment="1">
      <alignment horizontal="left"/>
    </xf>
    <xf numFmtId="0" fontId="5" fillId="3" borderId="11" xfId="0" applyFont="1" applyFill="1" applyBorder="1" applyAlignment="1">
      <alignment horizontal="left"/>
    </xf>
    <xf numFmtId="0" fontId="7" fillId="3" borderId="9" xfId="0" applyFont="1" applyFill="1" applyBorder="1" applyAlignment="1">
      <alignment horizontal="left" vertical="top" wrapText="1"/>
    </xf>
    <xf numFmtId="0" fontId="7" fillId="3" borderId="10" xfId="0" applyFont="1" applyFill="1" applyBorder="1" applyAlignment="1">
      <alignment horizontal="left" vertical="top" wrapText="1"/>
    </xf>
    <xf numFmtId="0" fontId="7" fillId="3" borderId="10" xfId="0" applyFont="1" applyFill="1" applyBorder="1" applyAlignment="1">
      <alignment horizontal="left" vertical="top"/>
    </xf>
    <xf numFmtId="0" fontId="7" fillId="3" borderId="11" xfId="0" applyFont="1" applyFill="1" applyBorder="1" applyAlignment="1">
      <alignment horizontal="left" vertical="top"/>
    </xf>
    <xf numFmtId="0" fontId="6" fillId="3" borderId="7" xfId="0" applyFont="1" applyFill="1" applyBorder="1" applyAlignment="1">
      <alignment horizontal="left"/>
    </xf>
    <xf numFmtId="0" fontId="6" fillId="3" borderId="8" xfId="0" applyFont="1" applyFill="1" applyBorder="1" applyAlignment="1">
      <alignment horizontal="left"/>
    </xf>
    <xf numFmtId="0" fontId="9" fillId="4" borderId="14" xfId="0" applyFont="1" applyFill="1" applyBorder="1" applyAlignment="1">
      <alignment horizontal="left"/>
    </xf>
    <xf numFmtId="0" fontId="9" fillId="4" borderId="15" xfId="0" applyFont="1" applyFill="1" applyBorder="1" applyAlignment="1">
      <alignment horizontal="left"/>
    </xf>
    <xf numFmtId="0" fontId="5" fillId="3" borderId="6" xfId="0" applyFont="1" applyFill="1" applyBorder="1" applyAlignment="1">
      <alignment horizontal="left"/>
    </xf>
    <xf numFmtId="0" fontId="6" fillId="3" borderId="2" xfId="0" applyFont="1" applyFill="1" applyBorder="1" applyAlignment="1">
      <alignment horizontal="left"/>
    </xf>
    <xf numFmtId="0" fontId="6" fillId="3" borderId="3" xfId="0" applyFont="1" applyFill="1" applyBorder="1" applyAlignment="1">
      <alignment horizontal="left"/>
    </xf>
    <xf numFmtId="0" fontId="11" fillId="3" borderId="9" xfId="0" applyFont="1" applyFill="1" applyBorder="1" applyAlignment="1">
      <alignment horizontal="left" vertical="center" wrapText="1"/>
    </xf>
    <xf numFmtId="0" fontId="11" fillId="3" borderId="10" xfId="0" applyFont="1" applyFill="1" applyBorder="1" applyAlignment="1">
      <alignment horizontal="left" vertical="center"/>
    </xf>
    <xf numFmtId="0" fontId="11" fillId="3" borderId="10" xfId="0" applyFont="1" applyFill="1" applyBorder="1" applyAlignment="1">
      <alignment horizontal="left" vertical="center" wrapText="1"/>
    </xf>
    <xf numFmtId="0" fontId="11" fillId="3" borderId="11" xfId="0" applyFont="1" applyFill="1" applyBorder="1" applyAlignment="1">
      <alignment horizontal="left" vertical="center" wrapText="1"/>
    </xf>
    <xf numFmtId="0" fontId="11" fillId="3" borderId="9" xfId="0" applyFont="1" applyFill="1" applyBorder="1" applyAlignment="1">
      <alignment horizontal="center" vertical="center"/>
    </xf>
    <xf numFmtId="0" fontId="11" fillId="3" borderId="11" xfId="0" applyFont="1" applyFill="1" applyBorder="1" applyAlignment="1">
      <alignment horizontal="center" vertical="center"/>
    </xf>
    <xf numFmtId="0" fontId="11" fillId="3" borderId="9" xfId="0" applyFont="1" applyFill="1" applyBorder="1" applyAlignment="1">
      <alignment horizontal="left" vertical="center"/>
    </xf>
    <xf numFmtId="0" fontId="11" fillId="3" borderId="11" xfId="0" applyFont="1" applyFill="1" applyBorder="1" applyAlignment="1">
      <alignment horizontal="left" vertical="center"/>
    </xf>
    <xf numFmtId="0" fontId="5" fillId="3" borderId="0" xfId="0" applyFont="1" applyFill="1" applyBorder="1" applyAlignment="1">
      <alignment horizontal="left" vertical="top"/>
    </xf>
    <xf numFmtId="0" fontId="5" fillId="3" borderId="5" xfId="0" applyFont="1" applyFill="1" applyBorder="1" applyAlignment="1">
      <alignment horizontal="left" vertical="top"/>
    </xf>
    <xf numFmtId="0" fontId="5" fillId="3" borderId="9" xfId="0" applyFont="1" applyFill="1" applyBorder="1" applyAlignment="1">
      <alignment horizontal="center"/>
    </xf>
    <xf numFmtId="0" fontId="5" fillId="3" borderId="10" xfId="0" applyFont="1" applyFill="1" applyBorder="1" applyAlignment="1">
      <alignment horizontal="center"/>
    </xf>
    <xf numFmtId="0" fontId="7" fillId="3" borderId="9" xfId="0" applyFont="1" applyFill="1" applyBorder="1" applyAlignment="1">
      <alignment horizontal="left" vertical="center"/>
    </xf>
    <xf numFmtId="0" fontId="7" fillId="3" borderId="10" xfId="0" applyFont="1" applyFill="1" applyBorder="1" applyAlignment="1">
      <alignment horizontal="left" vertical="center"/>
    </xf>
    <xf numFmtId="0" fontId="7" fillId="3" borderId="11" xfId="0" applyFont="1" applyFill="1" applyBorder="1" applyAlignment="1">
      <alignment horizontal="left" vertical="center"/>
    </xf>
    <xf numFmtId="0" fontId="5" fillId="2" borderId="4" xfId="0" applyFont="1" applyFill="1" applyBorder="1" applyAlignment="1">
      <alignment horizontal="right"/>
    </xf>
    <xf numFmtId="0" fontId="5" fillId="2" borderId="5" xfId="0" applyFont="1" applyFill="1" applyBorder="1" applyAlignment="1">
      <alignment horizontal="right"/>
    </xf>
    <xf numFmtId="0" fontId="7" fillId="2" borderId="9" xfId="0" applyFont="1" applyFill="1" applyBorder="1" applyAlignment="1">
      <alignment horizontal="right"/>
    </xf>
    <xf numFmtId="0" fontId="7" fillId="2" borderId="11" xfId="0" applyFont="1" applyFill="1" applyBorder="1" applyAlignment="1">
      <alignment horizontal="right"/>
    </xf>
    <xf numFmtId="9" fontId="7" fillId="3" borderId="12" xfId="0" applyNumberFormat="1" applyFont="1" applyFill="1" applyBorder="1" applyAlignment="1">
      <alignment horizontal="right"/>
    </xf>
    <xf numFmtId="0" fontId="5" fillId="3" borderId="18" xfId="0" applyFont="1" applyFill="1" applyBorder="1" applyAlignment="1">
      <alignment horizontal="center"/>
    </xf>
    <xf numFmtId="0" fontId="5" fillId="3" borderId="1" xfId="0" applyFont="1" applyFill="1" applyBorder="1" applyAlignment="1">
      <alignment horizontal="left" vertical="top"/>
    </xf>
    <xf numFmtId="0" fontId="5" fillId="3" borderId="2" xfId="0" applyFont="1" applyFill="1" applyBorder="1" applyAlignment="1">
      <alignment horizontal="left" vertical="top"/>
    </xf>
    <xf numFmtId="0" fontId="5" fillId="3" borderId="3" xfId="0" applyFont="1" applyFill="1" applyBorder="1" applyAlignment="1">
      <alignment horizontal="left" vertical="top"/>
    </xf>
    <xf numFmtId="0" fontId="5" fillId="3" borderId="4" xfId="0" applyFont="1" applyFill="1" applyBorder="1" applyAlignment="1">
      <alignment horizontal="left" vertical="top"/>
    </xf>
    <xf numFmtId="0" fontId="5" fillId="3" borderId="6" xfId="0" applyFont="1" applyFill="1" applyBorder="1" applyAlignment="1">
      <alignment horizontal="left" vertical="top"/>
    </xf>
    <xf numFmtId="0" fontId="5" fillId="3" borderId="7" xfId="0" applyFont="1" applyFill="1" applyBorder="1" applyAlignment="1">
      <alignment horizontal="left" vertical="top"/>
    </xf>
    <xf numFmtId="0" fontId="5" fillId="3" borderId="8" xfId="0" applyFont="1" applyFill="1" applyBorder="1" applyAlignment="1">
      <alignment horizontal="left" vertical="top"/>
    </xf>
    <xf numFmtId="0" fontId="5" fillId="2" borderId="6" xfId="0" applyFont="1" applyFill="1" applyBorder="1" applyAlignment="1">
      <alignment horizontal="right"/>
    </xf>
    <xf numFmtId="0" fontId="5" fillId="2" borderId="8" xfId="0" applyFont="1" applyFill="1" applyBorder="1" applyAlignment="1">
      <alignment horizontal="right"/>
    </xf>
    <xf numFmtId="0" fontId="5" fillId="3" borderId="10" xfId="0" applyFont="1" applyFill="1" applyBorder="1" applyAlignment="1">
      <alignment horizontal="center" vertical="center"/>
    </xf>
    <xf numFmtId="0" fontId="5" fillId="3" borderId="7" xfId="0" applyFont="1" applyFill="1" applyBorder="1" applyAlignment="1">
      <alignment horizontal="center" vertical="center"/>
    </xf>
    <xf numFmtId="0" fontId="5" fillId="3" borderId="8" xfId="0" applyFont="1" applyFill="1" applyBorder="1" applyAlignment="1">
      <alignment horizontal="center" vertical="center"/>
    </xf>
    <xf numFmtId="0" fontId="11" fillId="3" borderId="0" xfId="0" applyFont="1" applyFill="1" applyBorder="1" applyAlignment="1">
      <alignment horizontal="left" vertical="center"/>
    </xf>
    <xf numFmtId="0" fontId="11" fillId="3" borderId="5" xfId="0" applyFont="1" applyFill="1" applyBorder="1" applyAlignment="1">
      <alignment horizontal="left" vertical="center"/>
    </xf>
    <xf numFmtId="0" fontId="11" fillId="3" borderId="7" xfId="0" applyFont="1" applyFill="1" applyBorder="1" applyAlignment="1">
      <alignment horizontal="left" vertical="center"/>
    </xf>
    <xf numFmtId="0" fontId="11" fillId="3" borderId="8" xfId="0" applyFont="1" applyFill="1" applyBorder="1" applyAlignment="1">
      <alignment horizontal="left" vertical="center"/>
    </xf>
    <xf numFmtId="0" fontId="5" fillId="2" borderId="9" xfId="0" applyFont="1" applyFill="1" applyBorder="1" applyAlignment="1">
      <alignment horizontal="center"/>
    </xf>
    <xf numFmtId="0" fontId="5" fillId="2" borderId="11" xfId="0" applyFont="1" applyFill="1" applyBorder="1" applyAlignment="1">
      <alignment horizontal="center"/>
    </xf>
    <xf numFmtId="0" fontId="5" fillId="2" borderId="1" xfId="0" applyFont="1" applyFill="1" applyBorder="1" applyAlignment="1">
      <alignment horizontal="right"/>
    </xf>
    <xf numFmtId="0" fontId="5" fillId="2" borderId="3" xfId="0" applyFont="1" applyFill="1" applyBorder="1" applyAlignment="1">
      <alignment horizontal="right"/>
    </xf>
    <xf numFmtId="0" fontId="5" fillId="3" borderId="11" xfId="0" applyFont="1" applyFill="1" applyBorder="1" applyAlignment="1">
      <alignment horizontal="center"/>
    </xf>
    <xf numFmtId="0" fontId="16" fillId="8" borderId="1" xfId="0" applyFont="1" applyFill="1" applyBorder="1" applyAlignment="1">
      <alignment horizontal="center"/>
    </xf>
    <xf numFmtId="0" fontId="16" fillId="8" borderId="2" xfId="0" applyFont="1" applyFill="1" applyBorder="1" applyAlignment="1">
      <alignment horizontal="center"/>
    </xf>
    <xf numFmtId="0" fontId="16" fillId="8" borderId="3" xfId="0" applyFont="1" applyFill="1" applyBorder="1" applyAlignment="1">
      <alignment horizontal="center"/>
    </xf>
    <xf numFmtId="0" fontId="22" fillId="7" borderId="1" xfId="0" applyFont="1" applyFill="1" applyBorder="1" applyAlignment="1">
      <alignment horizontal="center"/>
    </xf>
    <xf numFmtId="0" fontId="22" fillId="7" borderId="2" xfId="0" applyFont="1" applyFill="1" applyBorder="1" applyAlignment="1">
      <alignment horizontal="center"/>
    </xf>
    <xf numFmtId="0" fontId="22" fillId="7" borderId="3" xfId="0" applyFont="1" applyFill="1" applyBorder="1" applyAlignment="1">
      <alignment horizontal="center"/>
    </xf>
    <xf numFmtId="0" fontId="22" fillId="14" borderId="1" xfId="0" applyFont="1" applyFill="1" applyBorder="1" applyAlignment="1">
      <alignment horizontal="center"/>
    </xf>
    <xf numFmtId="0" fontId="22" fillId="14" borderId="2" xfId="0" applyFont="1" applyFill="1" applyBorder="1" applyAlignment="1">
      <alignment horizontal="center"/>
    </xf>
    <xf numFmtId="0" fontId="22" fillId="14" borderId="3" xfId="0" applyFont="1" applyFill="1" applyBorder="1" applyAlignment="1">
      <alignment horizontal="center"/>
    </xf>
    <xf numFmtId="0" fontId="22" fillId="5" borderId="1" xfId="0" applyFont="1" applyFill="1" applyBorder="1" applyAlignment="1">
      <alignment horizontal="center"/>
    </xf>
    <xf numFmtId="0" fontId="22" fillId="5" borderId="2" xfId="0" applyFont="1" applyFill="1" applyBorder="1" applyAlignment="1">
      <alignment horizontal="center"/>
    </xf>
    <xf numFmtId="0" fontId="22" fillId="5" borderId="3" xfId="0" applyFont="1" applyFill="1" applyBorder="1" applyAlignment="1">
      <alignment horizontal="center"/>
    </xf>
    <xf numFmtId="0" fontId="157" fillId="4" borderId="46" xfId="0" applyFont="1" applyFill="1" applyBorder="1" applyAlignment="1">
      <alignment horizontal="center" vertical="center" textRotation="90" wrapText="1"/>
    </xf>
    <xf numFmtId="0" fontId="1" fillId="0" borderId="46" xfId="0" applyFont="1" applyBorder="1" applyAlignment="1">
      <alignment horizontal="center" vertical="center" textRotation="90" wrapText="1"/>
    </xf>
    <xf numFmtId="0" fontId="159" fillId="0" borderId="18" xfId="4415" applyFont="1" applyFill="1" applyBorder="1" applyAlignment="1">
      <alignment horizontal="center" vertical="center"/>
    </xf>
    <xf numFmtId="0" fontId="160" fillId="0" borderId="107" xfId="0" applyFont="1" applyBorder="1" applyAlignment="1">
      <alignment horizontal="center" vertical="center"/>
    </xf>
    <xf numFmtId="203" fontId="18" fillId="0" borderId="48" xfId="4415" quotePrefix="1" applyNumberFormat="1" applyFont="1" applyFill="1" applyBorder="1" applyAlignment="1">
      <alignment horizontal="center" vertical="center" wrapText="1"/>
    </xf>
    <xf numFmtId="203" fontId="18" fillId="0" borderId="49" xfId="4415" applyNumberFormat="1" applyFont="1" applyFill="1" applyBorder="1" applyAlignment="1">
      <alignment horizontal="center" vertical="center" wrapText="1"/>
    </xf>
    <xf numFmtId="0" fontId="1" fillId="0" borderId="49" xfId="0" applyFont="1" applyBorder="1" applyAlignment="1">
      <alignment horizontal="center" vertical="center" wrapText="1"/>
    </xf>
    <xf numFmtId="203" fontId="18" fillId="0" borderId="51" xfId="4415" applyNumberFormat="1" applyFont="1" applyFill="1" applyBorder="1" applyAlignment="1">
      <alignment horizontal="center" vertical="center" wrapText="1"/>
    </xf>
    <xf numFmtId="203" fontId="18" fillId="0" borderId="0" xfId="4415" applyNumberFormat="1" applyFont="1" applyFill="1" applyBorder="1" applyAlignment="1">
      <alignment horizontal="center" vertical="center" wrapText="1"/>
    </xf>
    <xf numFmtId="0" fontId="1" fillId="0" borderId="0" xfId="0" applyFont="1" applyBorder="1" applyAlignment="1">
      <alignment horizontal="center" vertical="center" wrapText="1"/>
    </xf>
    <xf numFmtId="203" fontId="18" fillId="0" borderId="54" xfId="4415" applyNumberFormat="1" applyFont="1" applyFill="1" applyBorder="1" applyAlignment="1">
      <alignment horizontal="center" vertical="center" wrapText="1"/>
    </xf>
    <xf numFmtId="203" fontId="18" fillId="0" borderId="55" xfId="4415" applyNumberFormat="1" applyFont="1" applyFill="1" applyBorder="1" applyAlignment="1">
      <alignment horizontal="center" vertical="center" wrapText="1"/>
    </xf>
    <xf numFmtId="0" fontId="1" fillId="0" borderId="55" xfId="0" applyFont="1" applyBorder="1" applyAlignment="1">
      <alignment horizontal="center" vertical="center" wrapText="1"/>
    </xf>
    <xf numFmtId="17" fontId="18" fillId="0" borderId="66" xfId="4415" quotePrefix="1" applyNumberFormat="1" applyFont="1" applyFill="1" applyBorder="1" applyAlignment="1">
      <alignment horizontal="center" vertical="center" wrapText="1"/>
    </xf>
    <xf numFmtId="0" fontId="18" fillId="0" borderId="49" xfId="4415" applyFont="1" applyFill="1" applyBorder="1" applyAlignment="1">
      <alignment horizontal="center" vertical="center" wrapText="1"/>
    </xf>
    <xf numFmtId="0" fontId="1" fillId="0" borderId="50" xfId="0" applyFont="1" applyBorder="1" applyAlignment="1">
      <alignment horizontal="center" vertical="center" wrapText="1"/>
    </xf>
    <xf numFmtId="0" fontId="18" fillId="0" borderId="42" xfId="4415" applyFont="1" applyFill="1" applyBorder="1" applyAlignment="1">
      <alignment horizontal="center" vertical="center" wrapText="1"/>
    </xf>
    <xf numFmtId="0" fontId="18" fillId="0" borderId="0" xfId="4415" applyFont="1" applyFill="1" applyBorder="1" applyAlignment="1">
      <alignment horizontal="center" vertical="center" wrapText="1"/>
    </xf>
    <xf numFmtId="0" fontId="1" fillId="0" borderId="53" xfId="0" applyFont="1" applyBorder="1" applyAlignment="1">
      <alignment horizontal="center" vertical="center" wrapText="1"/>
    </xf>
    <xf numFmtId="0" fontId="18" fillId="0" borderId="67" xfId="4415" applyFont="1" applyFill="1" applyBorder="1" applyAlignment="1">
      <alignment horizontal="center" vertical="center" wrapText="1"/>
    </xf>
    <xf numFmtId="0" fontId="18" fillId="0" borderId="55" xfId="4415" applyFont="1" applyFill="1" applyBorder="1" applyAlignment="1">
      <alignment horizontal="center" vertical="center" wrapText="1"/>
    </xf>
    <xf numFmtId="0" fontId="1" fillId="0" borderId="56" xfId="0" applyFont="1" applyBorder="1" applyAlignment="1">
      <alignment horizontal="center" vertical="center" wrapText="1"/>
    </xf>
    <xf numFmtId="0" fontId="18" fillId="0" borderId="48" xfId="4415" quotePrefix="1" applyFont="1" applyFill="1" applyBorder="1" applyAlignment="1">
      <alignment horizontal="center" vertical="center" wrapText="1"/>
    </xf>
    <xf numFmtId="0" fontId="18" fillId="0" borderId="51" xfId="4415" applyFont="1" applyFill="1" applyBorder="1" applyAlignment="1">
      <alignment horizontal="center" vertical="center" wrapText="1"/>
    </xf>
    <xf numFmtId="0" fontId="18" fillId="0" borderId="54" xfId="4415" applyFont="1" applyFill="1" applyBorder="1" applyAlignment="1">
      <alignment horizontal="center" vertical="center" wrapText="1"/>
    </xf>
    <xf numFmtId="0" fontId="120" fillId="0" borderId="49" xfId="0" applyFont="1" applyFill="1" applyBorder="1" applyAlignment="1">
      <alignment horizontal="center" vertical="center" wrapText="1"/>
    </xf>
    <xf numFmtId="0" fontId="120" fillId="0" borderId="51" xfId="0" applyFont="1" applyFill="1" applyBorder="1" applyAlignment="1">
      <alignment horizontal="center" vertical="center" wrapText="1"/>
    </xf>
    <xf numFmtId="0" fontId="120" fillId="0" borderId="0" xfId="0" applyFont="1" applyFill="1" applyBorder="1" applyAlignment="1">
      <alignment horizontal="center" vertical="center" wrapText="1"/>
    </xf>
    <xf numFmtId="0" fontId="120" fillId="0" borderId="54" xfId="0" applyFont="1" applyFill="1" applyBorder="1" applyAlignment="1">
      <alignment horizontal="center" vertical="center" wrapText="1"/>
    </xf>
    <xf numFmtId="0" fontId="120" fillId="0" borderId="55" xfId="0" applyFont="1" applyFill="1" applyBorder="1" applyAlignment="1">
      <alignment horizontal="center" vertical="center" wrapText="1"/>
    </xf>
    <xf numFmtId="17" fontId="18" fillId="0" borderId="48" xfId="4415" quotePrefix="1" applyNumberFormat="1" applyFont="1" applyFill="1" applyBorder="1" applyAlignment="1">
      <alignment horizontal="right" vertical="center"/>
    </xf>
    <xf numFmtId="0" fontId="1" fillId="0" borderId="51" xfId="0" applyFont="1" applyBorder="1" applyAlignment="1">
      <alignment horizontal="right" vertical="center"/>
    </xf>
    <xf numFmtId="0" fontId="1" fillId="0" borderId="54" xfId="0" applyFont="1" applyBorder="1" applyAlignment="1">
      <alignment horizontal="right" vertical="center"/>
    </xf>
    <xf numFmtId="3" fontId="158" fillId="79" borderId="91" xfId="4415" applyNumberFormat="1" applyFont="1" applyFill="1" applyBorder="1" applyAlignment="1">
      <alignment horizontal="center" vertical="center"/>
    </xf>
  </cellXfs>
  <cellStyles count="9556">
    <cellStyle name="-" xfId="2"/>
    <cellStyle name=" 1" xfId="3"/>
    <cellStyle name="##" xfId="8694"/>
    <cellStyle name="$ Forecast" xfId="8695"/>
    <cellStyle name="$ History" xfId="8696"/>
    <cellStyle name="%" xfId="8408"/>
    <cellStyle name="% change/margin" xfId="8697"/>
    <cellStyle name="% Forecast" xfId="8698"/>
    <cellStyle name="% History" xfId="8699"/>
    <cellStyle name="% Presentation" xfId="8700"/>
    <cellStyle name="******************************************" xfId="4"/>
    <cellStyle name="****************************************** 10" xfId="1403"/>
    <cellStyle name="****************************************** 11" xfId="1404"/>
    <cellStyle name="****************************************** 12" xfId="1405"/>
    <cellStyle name="****************************************** 13" xfId="1406"/>
    <cellStyle name="****************************************** 14" xfId="1407"/>
    <cellStyle name="****************************************** 15" xfId="1408"/>
    <cellStyle name="****************************************** 16" xfId="1409"/>
    <cellStyle name="****************************************** 17" xfId="1410"/>
    <cellStyle name="****************************************** 18" xfId="1411"/>
    <cellStyle name="****************************************** 19" xfId="1412"/>
    <cellStyle name="****************************************** 2" xfId="5"/>
    <cellStyle name="****************************************** 20" xfId="1413"/>
    <cellStyle name="****************************************** 21" xfId="1414"/>
    <cellStyle name="****************************************** 22" xfId="1415"/>
    <cellStyle name="****************************************** 23" xfId="1416"/>
    <cellStyle name="****************************************** 24" xfId="1417"/>
    <cellStyle name="****************************************** 25" xfId="1418"/>
    <cellStyle name="****************************************** 26" xfId="1419"/>
    <cellStyle name="****************************************** 27" xfId="8701"/>
    <cellStyle name="****************************************** 3" xfId="6"/>
    <cellStyle name="****************************************** 4" xfId="7"/>
    <cellStyle name="****************************************** 5" xfId="8"/>
    <cellStyle name="****************************************** 6" xfId="9"/>
    <cellStyle name="****************************************** 7" xfId="10"/>
    <cellStyle name="****************************************** 8" xfId="1420"/>
    <cellStyle name="****************************************** 9" xfId="1421"/>
    <cellStyle name="??" xfId="8409"/>
    <cellStyle name="?? 2" xfId="8566"/>
    <cellStyle name="_%(SignOnly)" xfId="8702"/>
    <cellStyle name="_%(SignSpaceOnly)" xfId="8703"/>
    <cellStyle name="_2006-09-27-OND-BOQ Ed1" xfId="8410"/>
    <cellStyle name="_Assumptions" xfId="11"/>
    <cellStyle name="_Assumptions_1" xfId="12"/>
    <cellStyle name="_Assumptions_1 10" xfId="1422"/>
    <cellStyle name="_Assumptions_1 11" xfId="1423"/>
    <cellStyle name="_Assumptions_1 12" xfId="1424"/>
    <cellStyle name="_Assumptions_1 13" xfId="1425"/>
    <cellStyle name="_Assumptions_1 14" xfId="1426"/>
    <cellStyle name="_Assumptions_1 15" xfId="1427"/>
    <cellStyle name="_Assumptions_1 16" xfId="1428"/>
    <cellStyle name="_Assumptions_1 17" xfId="1429"/>
    <cellStyle name="_Assumptions_1 18" xfId="1430"/>
    <cellStyle name="_Assumptions_1 19" xfId="1431"/>
    <cellStyle name="_Assumptions_1 2" xfId="13"/>
    <cellStyle name="_Assumptions_1 20" xfId="1432"/>
    <cellStyle name="_Assumptions_1 21" xfId="1433"/>
    <cellStyle name="_Assumptions_1 22" xfId="1434"/>
    <cellStyle name="_Assumptions_1 23" xfId="1435"/>
    <cellStyle name="_Assumptions_1 24" xfId="1436"/>
    <cellStyle name="_Assumptions_1 25" xfId="1437"/>
    <cellStyle name="_Assumptions_1 26" xfId="1438"/>
    <cellStyle name="_Assumptions_1 3" xfId="14"/>
    <cellStyle name="_Assumptions_1 4" xfId="15"/>
    <cellStyle name="_Assumptions_1 5" xfId="16"/>
    <cellStyle name="_Assumptions_1 6" xfId="17"/>
    <cellStyle name="_Assumptions_1 7" xfId="18"/>
    <cellStyle name="_Assumptions_1 8" xfId="1439"/>
    <cellStyle name="_Assumptions_1 9" xfId="1440"/>
    <cellStyle name="_Assumptions_2" xfId="19"/>
    <cellStyle name="_BI Cash Flow Model_Revised Costings_Jan 8_08" xfId="20"/>
    <cellStyle name="_BI Cash Flow Model_Revised Costings_Jan 8_08 10" xfId="1441"/>
    <cellStyle name="_BI Cash Flow Model_Revised Costings_Jan 8_08 11" xfId="1442"/>
    <cellStyle name="_BI Cash Flow Model_Revised Costings_Jan 8_08 12" xfId="1443"/>
    <cellStyle name="_BI Cash Flow Model_Revised Costings_Jan 8_08 13" xfId="1444"/>
    <cellStyle name="_BI Cash Flow Model_Revised Costings_Jan 8_08 14" xfId="1445"/>
    <cellStyle name="_BI Cash Flow Model_Revised Costings_Jan 8_08 15" xfId="1446"/>
    <cellStyle name="_BI Cash Flow Model_Revised Costings_Jan 8_08 16" xfId="1447"/>
    <cellStyle name="_BI Cash Flow Model_Revised Costings_Jan 8_08 17" xfId="1448"/>
    <cellStyle name="_BI Cash Flow Model_Revised Costings_Jan 8_08 18" xfId="1449"/>
    <cellStyle name="_BI Cash Flow Model_Revised Costings_Jan 8_08 19" xfId="1450"/>
    <cellStyle name="_BI Cash Flow Model_Revised Costings_Jan 8_08 2" xfId="21"/>
    <cellStyle name="_BI Cash Flow Model_Revised Costings_Jan 8_08 20" xfId="1451"/>
    <cellStyle name="_BI Cash Flow Model_Revised Costings_Jan 8_08 21" xfId="1452"/>
    <cellStyle name="_BI Cash Flow Model_Revised Costings_Jan 8_08 22" xfId="1453"/>
    <cellStyle name="_BI Cash Flow Model_Revised Costings_Jan 8_08 23" xfId="1454"/>
    <cellStyle name="_BI Cash Flow Model_Revised Costings_Jan 8_08 24" xfId="1455"/>
    <cellStyle name="_BI Cash Flow Model_Revised Costings_Jan 8_08 25" xfId="1456"/>
    <cellStyle name="_BI Cash Flow Model_Revised Costings_Jan 8_08 26" xfId="1457"/>
    <cellStyle name="_BI Cash Flow Model_Revised Costings_Jan 8_08 3" xfId="22"/>
    <cellStyle name="_BI Cash Flow Model_Revised Costings_Jan 8_08 4" xfId="23"/>
    <cellStyle name="_BI Cash Flow Model_Revised Costings_Jan 8_08 5" xfId="24"/>
    <cellStyle name="_BI Cash Flow Model_Revised Costings_Jan 8_08 6" xfId="25"/>
    <cellStyle name="_BI Cash Flow Model_Revised Costings_Jan 8_08 7" xfId="26"/>
    <cellStyle name="_BI Cash Flow Model_Revised Costings_Jan 8_08 8" xfId="1458"/>
    <cellStyle name="_BI Cash Flow Model_Revised Costings_Jan 8_08 9" xfId="1459"/>
    <cellStyle name="_BOQ Ed2" xfId="8411"/>
    <cellStyle name="_Breeze Cash Flow Model 9 may AI" xfId="27"/>
    <cellStyle name="_Breeze Cash Flow Model 9 may AI 10" xfId="1460"/>
    <cellStyle name="_Breeze Cash Flow Model 9 may AI 11" xfId="1461"/>
    <cellStyle name="_Breeze Cash Flow Model 9 may AI 12" xfId="1462"/>
    <cellStyle name="_Breeze Cash Flow Model 9 may AI 13" xfId="1463"/>
    <cellStyle name="_Breeze Cash Flow Model 9 may AI 14" xfId="1464"/>
    <cellStyle name="_Breeze Cash Flow Model 9 may AI 15" xfId="1465"/>
    <cellStyle name="_Breeze Cash Flow Model 9 may AI 16" xfId="1466"/>
    <cellStyle name="_Breeze Cash Flow Model 9 may AI 17" xfId="1467"/>
    <cellStyle name="_Breeze Cash Flow Model 9 may AI 18" xfId="1468"/>
    <cellStyle name="_Breeze Cash Flow Model 9 may AI 19" xfId="1469"/>
    <cellStyle name="_Breeze Cash Flow Model 9 may AI 2" xfId="28"/>
    <cellStyle name="_Breeze Cash Flow Model 9 may AI 20" xfId="1470"/>
    <cellStyle name="_Breeze Cash Flow Model 9 may AI 21" xfId="1471"/>
    <cellStyle name="_Breeze Cash Flow Model 9 may AI 22" xfId="1472"/>
    <cellStyle name="_Breeze Cash Flow Model 9 may AI 23" xfId="1473"/>
    <cellStyle name="_Breeze Cash Flow Model 9 may AI 24" xfId="1474"/>
    <cellStyle name="_Breeze Cash Flow Model 9 may AI 25" xfId="1475"/>
    <cellStyle name="_Breeze Cash Flow Model 9 may AI 26" xfId="1476"/>
    <cellStyle name="_Breeze Cash Flow Model 9 may AI 3" xfId="29"/>
    <cellStyle name="_Breeze Cash Flow Model 9 may AI 4" xfId="30"/>
    <cellStyle name="_Breeze Cash Flow Model 9 may AI 5" xfId="31"/>
    <cellStyle name="_Breeze Cash Flow Model 9 may AI 6" xfId="32"/>
    <cellStyle name="_Breeze Cash Flow Model 9 may AI 7" xfId="33"/>
    <cellStyle name="_Breeze Cash Flow Model 9 may AI 8" xfId="1477"/>
    <cellStyle name="_Breeze Cash Flow Model 9 may AI 9" xfId="1478"/>
    <cellStyle name="_BW BLP Cash Flow Model 29 Dec 2008" xfId="34"/>
    <cellStyle name="_BZ Budget Y08 version3  14.11.07" xfId="35"/>
    <cellStyle name="_Comma" xfId="8704"/>
    <cellStyle name="_Copie de BP CG34 24 #1903E6" xfId="8412"/>
    <cellStyle name="_Copie de Copie de BP CG34 24 #1903E6" xfId="8413"/>
    <cellStyle name="_cost" xfId="36"/>
    <cellStyle name="_Cost &amp; Price Assumptions" xfId="37"/>
    <cellStyle name="_Costs" xfId="38"/>
    <cellStyle name="_Costs_1" xfId="39"/>
    <cellStyle name="_Costs_1 10" xfId="1479"/>
    <cellStyle name="_Costs_1 11" xfId="1480"/>
    <cellStyle name="_Costs_1 12" xfId="1481"/>
    <cellStyle name="_Costs_1 13" xfId="1482"/>
    <cellStyle name="_Costs_1 14" xfId="1483"/>
    <cellStyle name="_Costs_1 15" xfId="1484"/>
    <cellStyle name="_Costs_1 16" xfId="1485"/>
    <cellStyle name="_Costs_1 17" xfId="1486"/>
    <cellStyle name="_Costs_1 18" xfId="1487"/>
    <cellStyle name="_Costs_1 19" xfId="1488"/>
    <cellStyle name="_Costs_1 2" xfId="40"/>
    <cellStyle name="_Costs_1 20" xfId="1489"/>
    <cellStyle name="_Costs_1 21" xfId="1490"/>
    <cellStyle name="_Costs_1 22" xfId="1491"/>
    <cellStyle name="_Costs_1 23" xfId="1492"/>
    <cellStyle name="_Costs_1 24" xfId="1493"/>
    <cellStyle name="_Costs_1 25" xfId="1494"/>
    <cellStyle name="_Costs_1 26" xfId="1495"/>
    <cellStyle name="_Costs_1 3" xfId="41"/>
    <cellStyle name="_Costs_1 4" xfId="42"/>
    <cellStyle name="_Costs_1 5" xfId="43"/>
    <cellStyle name="_Costs_1 6" xfId="44"/>
    <cellStyle name="_Costs_1 7" xfId="45"/>
    <cellStyle name="_Costs_1 8" xfId="1496"/>
    <cellStyle name="_Costs_1 9" xfId="1497"/>
    <cellStyle name="_Crush Model" xfId="46"/>
    <cellStyle name="_Currency" xfId="8705"/>
    <cellStyle name="_Currency_02 Blackstone Oaktree Summary Work Plan" xfId="8706"/>
    <cellStyle name="_Currency_List of Questions - Project Marie" xfId="8707"/>
    <cellStyle name="_CurrencySpace" xfId="8708"/>
    <cellStyle name="_Depre" xfId="47"/>
    <cellStyle name="_Depre 10" xfId="1498"/>
    <cellStyle name="_Depre 11" xfId="1499"/>
    <cellStyle name="_Depre 12" xfId="1500"/>
    <cellStyle name="_Depre 13" xfId="1501"/>
    <cellStyle name="_Depre 14" xfId="1502"/>
    <cellStyle name="_Depre 15" xfId="1503"/>
    <cellStyle name="_Depre 16" xfId="1504"/>
    <cellStyle name="_Depre 17" xfId="1505"/>
    <cellStyle name="_Depre 18" xfId="1506"/>
    <cellStyle name="_Depre 19" xfId="1507"/>
    <cellStyle name="_Depre 2" xfId="48"/>
    <cellStyle name="_Depre 20" xfId="1508"/>
    <cellStyle name="_Depre 21" xfId="1509"/>
    <cellStyle name="_Depre 22" xfId="1510"/>
    <cellStyle name="_Depre 23" xfId="1511"/>
    <cellStyle name="_Depre 24" xfId="1512"/>
    <cellStyle name="_Depre 25" xfId="1513"/>
    <cellStyle name="_Depre 26" xfId="1514"/>
    <cellStyle name="_Depre 3" xfId="49"/>
    <cellStyle name="_Depre 4" xfId="50"/>
    <cellStyle name="_Depre 5" xfId="51"/>
    <cellStyle name="_Depre 6" xfId="52"/>
    <cellStyle name="_Depre 7" xfId="53"/>
    <cellStyle name="_Depre 8" xfId="1515"/>
    <cellStyle name="_Depre 9" xfId="1516"/>
    <cellStyle name="_Depre_1" xfId="54"/>
    <cellStyle name="_Euro" xfId="8709"/>
    <cellStyle name="_Heading" xfId="8710"/>
    <cellStyle name="_Highlight" xfId="8711"/>
    <cellStyle name="_Jinzhou  budget 06.06.08" xfId="55"/>
    <cellStyle name="_LD developement &amp; Maintenance cost_Revised Costings_Jan 29 2008" xfId="56"/>
    <cellStyle name="_Margin" xfId="57"/>
    <cellStyle name="-_Margin" xfId="58"/>
    <cellStyle name="_Margin 10" xfId="59"/>
    <cellStyle name="_Margin 11" xfId="60"/>
    <cellStyle name="_Margin 12" xfId="61"/>
    <cellStyle name="_Margin 13" xfId="62"/>
    <cellStyle name="_Margin 14" xfId="1517"/>
    <cellStyle name="_Margin 15" xfId="1518"/>
    <cellStyle name="_Margin 16" xfId="1519"/>
    <cellStyle name="_Margin 17" xfId="1520"/>
    <cellStyle name="_Margin 18" xfId="1521"/>
    <cellStyle name="_Margin 19" xfId="1522"/>
    <cellStyle name="_Margin 2" xfId="63"/>
    <cellStyle name="_Margin 20" xfId="1523"/>
    <cellStyle name="_Margin 21" xfId="1524"/>
    <cellStyle name="_Margin 22" xfId="1525"/>
    <cellStyle name="_Margin 23" xfId="1526"/>
    <cellStyle name="_Margin 24" xfId="1527"/>
    <cellStyle name="_Margin 25" xfId="1528"/>
    <cellStyle name="_Margin 26" xfId="1529"/>
    <cellStyle name="_Margin 27" xfId="1530"/>
    <cellStyle name="_Margin 28" xfId="1531"/>
    <cellStyle name="_Margin 29" xfId="1532"/>
    <cellStyle name="_Margin 3" xfId="64"/>
    <cellStyle name="_Margin 30" xfId="1533"/>
    <cellStyle name="_Margin 31" xfId="1534"/>
    <cellStyle name="_Margin 32" xfId="1535"/>
    <cellStyle name="_Margin 33" xfId="1536"/>
    <cellStyle name="_Margin 34" xfId="1537"/>
    <cellStyle name="_Margin 35" xfId="1538"/>
    <cellStyle name="_Margin 36" xfId="1539"/>
    <cellStyle name="_Margin 37" xfId="1540"/>
    <cellStyle name="_Margin 4" xfId="65"/>
    <cellStyle name="_Margin 5" xfId="66"/>
    <cellStyle name="_Margin 6" xfId="67"/>
    <cellStyle name="_Margin 7" xfId="68"/>
    <cellStyle name="_Margin 8" xfId="69"/>
    <cellStyle name="_Margin 9" xfId="70"/>
    <cellStyle name="_Model" xfId="71"/>
    <cellStyle name="_Model_1" xfId="72"/>
    <cellStyle name="_Model_Assumptions" xfId="73"/>
    <cellStyle name="_Model_Assumptions_1" xfId="74"/>
    <cellStyle name="_Model_Assumptions_1 10" xfId="1541"/>
    <cellStyle name="_Model_Assumptions_1 11" xfId="1542"/>
    <cellStyle name="_Model_Assumptions_1 12" xfId="1543"/>
    <cellStyle name="_Model_Assumptions_1 13" xfId="1544"/>
    <cellStyle name="_Model_Assumptions_1 14" xfId="1545"/>
    <cellStyle name="_Model_Assumptions_1 15" xfId="1546"/>
    <cellStyle name="_Model_Assumptions_1 16" xfId="1547"/>
    <cellStyle name="_Model_Assumptions_1 17" xfId="1548"/>
    <cellStyle name="_Model_Assumptions_1 18" xfId="1549"/>
    <cellStyle name="_Model_Assumptions_1 19" xfId="1550"/>
    <cellStyle name="_Model_Assumptions_1 2" xfId="75"/>
    <cellStyle name="_Model_Assumptions_1 20" xfId="1551"/>
    <cellStyle name="_Model_Assumptions_1 21" xfId="1552"/>
    <cellStyle name="_Model_Assumptions_1 22" xfId="1553"/>
    <cellStyle name="_Model_Assumptions_1 23" xfId="1554"/>
    <cellStyle name="_Model_Assumptions_1 24" xfId="1555"/>
    <cellStyle name="_Model_Assumptions_1 25" xfId="1556"/>
    <cellStyle name="_Model_Assumptions_1 26" xfId="1557"/>
    <cellStyle name="_Model_Assumptions_1 3" xfId="76"/>
    <cellStyle name="_Model_Assumptions_1 4" xfId="77"/>
    <cellStyle name="_Model_Assumptions_1 5" xfId="78"/>
    <cellStyle name="_Model_Assumptions_1 6" xfId="79"/>
    <cellStyle name="_Model_Assumptions_1 7" xfId="80"/>
    <cellStyle name="_Model_Assumptions_1 8" xfId="1558"/>
    <cellStyle name="_Model_Assumptions_1 9" xfId="1559"/>
    <cellStyle name="_Model_BW BLP Cash Flow Model 29 Dec 2008" xfId="81"/>
    <cellStyle name="_Model_BW BLP Cash Flow Model 29 Dec 2008 10" xfId="1560"/>
    <cellStyle name="_Model_BW BLP Cash Flow Model 29 Dec 2008 11" xfId="1561"/>
    <cellStyle name="_Model_BW BLP Cash Flow Model 29 Dec 2008 12" xfId="1562"/>
    <cellStyle name="_Model_BW BLP Cash Flow Model 29 Dec 2008 13" xfId="1563"/>
    <cellStyle name="_Model_BW BLP Cash Flow Model 29 Dec 2008 14" xfId="1564"/>
    <cellStyle name="_Model_BW BLP Cash Flow Model 29 Dec 2008 15" xfId="1565"/>
    <cellStyle name="_Model_BW BLP Cash Flow Model 29 Dec 2008 16" xfId="1566"/>
    <cellStyle name="_Model_BW BLP Cash Flow Model 29 Dec 2008 17" xfId="1567"/>
    <cellStyle name="_Model_BW BLP Cash Flow Model 29 Dec 2008 18" xfId="1568"/>
    <cellStyle name="_Model_BW BLP Cash Flow Model 29 Dec 2008 19" xfId="1569"/>
    <cellStyle name="_Model_BW BLP Cash Flow Model 29 Dec 2008 2" xfId="82"/>
    <cellStyle name="_Model_BW BLP Cash Flow Model 29 Dec 2008 20" xfId="1570"/>
    <cellStyle name="_Model_BW BLP Cash Flow Model 29 Dec 2008 21" xfId="1571"/>
    <cellStyle name="_Model_BW BLP Cash Flow Model 29 Dec 2008 22" xfId="1572"/>
    <cellStyle name="_Model_BW BLP Cash Flow Model 29 Dec 2008 23" xfId="1573"/>
    <cellStyle name="_Model_BW BLP Cash Flow Model 29 Dec 2008 24" xfId="1574"/>
    <cellStyle name="_Model_BW BLP Cash Flow Model 29 Dec 2008 25" xfId="1575"/>
    <cellStyle name="_Model_BW BLP Cash Flow Model 29 Dec 2008 26" xfId="1576"/>
    <cellStyle name="_Model_BW BLP Cash Flow Model 29 Dec 2008 3" xfId="83"/>
    <cellStyle name="_Model_BW BLP Cash Flow Model 29 Dec 2008 4" xfId="84"/>
    <cellStyle name="_Model_BW BLP Cash Flow Model 29 Dec 2008 5" xfId="85"/>
    <cellStyle name="_Model_BW BLP Cash Flow Model 29 Dec 2008 6" xfId="86"/>
    <cellStyle name="_Model_BW BLP Cash Flow Model 29 Dec 2008 7" xfId="87"/>
    <cellStyle name="_Model_BW BLP Cash Flow Model 29 Dec 2008 8" xfId="1577"/>
    <cellStyle name="_Model_BW BLP Cash Flow Model 29 Dec 2008 9" xfId="1578"/>
    <cellStyle name="_Model_Crush Model" xfId="88"/>
    <cellStyle name="_Model_Crush Model 10" xfId="1579"/>
    <cellStyle name="_Model_Crush Model 11" xfId="1580"/>
    <cellStyle name="_Model_Crush Model 12" xfId="1581"/>
    <cellStyle name="_Model_Crush Model 13" xfId="1582"/>
    <cellStyle name="_Model_Crush Model 14" xfId="1583"/>
    <cellStyle name="_Model_Crush Model 15" xfId="1584"/>
    <cellStyle name="_Model_Crush Model 16" xfId="1585"/>
    <cellStyle name="_Model_Crush Model 17" xfId="1586"/>
    <cellStyle name="_Model_Crush Model 18" xfId="1587"/>
    <cellStyle name="_Model_Crush Model 19" xfId="1588"/>
    <cellStyle name="_Model_Crush Model 2" xfId="89"/>
    <cellStyle name="_Model_Crush Model 20" xfId="1589"/>
    <cellStyle name="_Model_Crush Model 21" xfId="1590"/>
    <cellStyle name="_Model_Crush Model 22" xfId="1591"/>
    <cellStyle name="_Model_Crush Model 23" xfId="1592"/>
    <cellStyle name="_Model_Crush Model 24" xfId="1593"/>
    <cellStyle name="_Model_Crush Model 25" xfId="1594"/>
    <cellStyle name="_Model_Crush Model 26" xfId="1595"/>
    <cellStyle name="_Model_Crush Model 3" xfId="90"/>
    <cellStyle name="_Model_Crush Model 4" xfId="91"/>
    <cellStyle name="_Model_Crush Model 5" xfId="92"/>
    <cellStyle name="_Model_Crush Model 6" xfId="93"/>
    <cellStyle name="_Model_Crush Model 7" xfId="94"/>
    <cellStyle name="_Model_Crush Model 8" xfId="1596"/>
    <cellStyle name="_Model_Crush Model 9" xfId="1597"/>
    <cellStyle name="_Model_Depre" xfId="95"/>
    <cellStyle name="_Model_Depre 10" xfId="1598"/>
    <cellStyle name="_Model_Depre 11" xfId="1599"/>
    <cellStyle name="_Model_Depre 12" xfId="1600"/>
    <cellStyle name="_Model_Depre 13" xfId="1601"/>
    <cellStyle name="_Model_Depre 14" xfId="1602"/>
    <cellStyle name="_Model_Depre 15" xfId="1603"/>
    <cellStyle name="_Model_Depre 16" xfId="1604"/>
    <cellStyle name="_Model_Depre 17" xfId="1605"/>
    <cellStyle name="_Model_Depre 18" xfId="1606"/>
    <cellStyle name="_Model_Depre 19" xfId="1607"/>
    <cellStyle name="_Model_Depre 2" xfId="96"/>
    <cellStyle name="_Model_Depre 20" xfId="1608"/>
    <cellStyle name="_Model_Depre 21" xfId="1609"/>
    <cellStyle name="_Model_Depre 22" xfId="1610"/>
    <cellStyle name="_Model_Depre 23" xfId="1611"/>
    <cellStyle name="_Model_Depre 24" xfId="1612"/>
    <cellStyle name="_Model_Depre 25" xfId="1613"/>
    <cellStyle name="_Model_Depre 26" xfId="1614"/>
    <cellStyle name="_Model_Depre 3" xfId="97"/>
    <cellStyle name="_Model_Depre 4" xfId="98"/>
    <cellStyle name="_Model_Depre 5" xfId="99"/>
    <cellStyle name="_Model_Depre 6" xfId="100"/>
    <cellStyle name="_Model_Depre 7" xfId="101"/>
    <cellStyle name="_Model_Depre 8" xfId="1615"/>
    <cellStyle name="_Model_Depre 9" xfId="1616"/>
    <cellStyle name="_Model_Project Cottesloe (Gujarat)" xfId="102"/>
    <cellStyle name="_Multiple" xfId="8712"/>
    <cellStyle name="_MultipleSpace" xfId="8713"/>
    <cellStyle name="_Project Cottesloe (Gujarat)" xfId="103"/>
    <cellStyle name="_Project Cottesloe (Gujarat) 10" xfId="1617"/>
    <cellStyle name="_Project Cottesloe (Gujarat) 11" xfId="1618"/>
    <cellStyle name="_Project Cottesloe (Gujarat) 12" xfId="1619"/>
    <cellStyle name="_Project Cottesloe (Gujarat) 13" xfId="1620"/>
    <cellStyle name="_Project Cottesloe (Gujarat) 14" xfId="1621"/>
    <cellStyle name="_Project Cottesloe (Gujarat) 15" xfId="1622"/>
    <cellStyle name="_Project Cottesloe (Gujarat) 16" xfId="1623"/>
    <cellStyle name="_Project Cottesloe (Gujarat) 17" xfId="1624"/>
    <cellStyle name="_Project Cottesloe (Gujarat) 18" xfId="1625"/>
    <cellStyle name="_Project Cottesloe (Gujarat) 19" xfId="1626"/>
    <cellStyle name="_Project Cottesloe (Gujarat) 2" xfId="104"/>
    <cellStyle name="_Project Cottesloe (Gujarat) 20" xfId="1627"/>
    <cellStyle name="_Project Cottesloe (Gujarat) 21" xfId="1628"/>
    <cellStyle name="_Project Cottesloe (Gujarat) 22" xfId="1629"/>
    <cellStyle name="_Project Cottesloe (Gujarat) 23" xfId="1630"/>
    <cellStyle name="_Project Cottesloe (Gujarat) 24" xfId="1631"/>
    <cellStyle name="_Project Cottesloe (Gujarat) 25" xfId="1632"/>
    <cellStyle name="_Project Cottesloe (Gujarat) 26" xfId="1633"/>
    <cellStyle name="_Project Cottesloe (Gujarat) 3" xfId="105"/>
    <cellStyle name="_Project Cottesloe (Gujarat) 4" xfId="106"/>
    <cellStyle name="_Project Cottesloe (Gujarat) 5" xfId="107"/>
    <cellStyle name="_Project Cottesloe (Gujarat) 6" xfId="108"/>
    <cellStyle name="_Project Cottesloe (Gujarat) 7" xfId="109"/>
    <cellStyle name="_Project Cottesloe (Gujarat) 8" xfId="1634"/>
    <cellStyle name="_Project Cottesloe (Gujarat) 9" xfId="1635"/>
    <cellStyle name="_SubHeading" xfId="8714"/>
    <cellStyle name="_Table" xfId="8715"/>
    <cellStyle name="_TableHead" xfId="8716"/>
    <cellStyle name="_TableHead 2" xfId="9302"/>
    <cellStyle name="_TableRowHead" xfId="8717"/>
    <cellStyle name="_TableSuperHead" xfId="8718"/>
    <cellStyle name="_WACC" xfId="110"/>
    <cellStyle name="_WACC 10" xfId="1636"/>
    <cellStyle name="_WACC 11" xfId="1637"/>
    <cellStyle name="_WACC 12" xfId="1638"/>
    <cellStyle name="_WACC 13" xfId="1639"/>
    <cellStyle name="_WACC 14" xfId="1640"/>
    <cellStyle name="_WACC 15" xfId="1641"/>
    <cellStyle name="_WACC 16" xfId="1642"/>
    <cellStyle name="_WACC 17" xfId="1643"/>
    <cellStyle name="_WACC 18" xfId="1644"/>
    <cellStyle name="_WACC 19" xfId="1645"/>
    <cellStyle name="_WACC 2" xfId="111"/>
    <cellStyle name="_WACC 20" xfId="1646"/>
    <cellStyle name="_WACC 21" xfId="1647"/>
    <cellStyle name="_WACC 22" xfId="1648"/>
    <cellStyle name="_WACC 23" xfId="1649"/>
    <cellStyle name="_WACC 24" xfId="1650"/>
    <cellStyle name="_WACC 25" xfId="1651"/>
    <cellStyle name="_WACC 26" xfId="1652"/>
    <cellStyle name="_WACC 3" xfId="112"/>
    <cellStyle name="_WACC 4" xfId="113"/>
    <cellStyle name="_WACC 5" xfId="114"/>
    <cellStyle name="_WACC 6" xfId="115"/>
    <cellStyle name="_WACC 7" xfId="116"/>
    <cellStyle name="_WACC 8" xfId="1653"/>
    <cellStyle name="_WACC 9" xfId="1654"/>
    <cellStyle name="=C:\WINNT35\SYSTEM32\COMMAND.COM" xfId="117"/>
    <cellStyle name="=C:\WINNT35\SYSTEM32\COMMAND.COM 10" xfId="1655"/>
    <cellStyle name="=C:\WINNT35\SYSTEM32\COMMAND.COM 11" xfId="1656"/>
    <cellStyle name="=C:\WINNT35\SYSTEM32\COMMAND.COM 12" xfId="1657"/>
    <cellStyle name="=C:\WINNT35\SYSTEM32\COMMAND.COM 13" xfId="1658"/>
    <cellStyle name="=C:\WINNT35\SYSTEM32\COMMAND.COM 14" xfId="1659"/>
    <cellStyle name="=C:\WINNT35\SYSTEM32\COMMAND.COM 15" xfId="1660"/>
    <cellStyle name="=C:\WINNT35\SYSTEM32\COMMAND.COM 16" xfId="1661"/>
    <cellStyle name="=C:\WINNT35\SYSTEM32\COMMAND.COM 17" xfId="1662"/>
    <cellStyle name="=C:\WINNT35\SYSTEM32\COMMAND.COM 18" xfId="1663"/>
    <cellStyle name="=C:\WINNT35\SYSTEM32\COMMAND.COM 19" xfId="1664"/>
    <cellStyle name="=C:\WINNT35\SYSTEM32\COMMAND.COM 2" xfId="118"/>
    <cellStyle name="=C:\WINNT35\SYSTEM32\COMMAND.COM 2 2" xfId="8719"/>
    <cellStyle name="=C:\WINNT35\SYSTEM32\COMMAND.COM 20" xfId="1665"/>
    <cellStyle name="=C:\WINNT35\SYSTEM32\COMMAND.COM 21" xfId="1666"/>
    <cellStyle name="=C:\WINNT35\SYSTEM32\COMMAND.COM 22" xfId="1667"/>
    <cellStyle name="=C:\WINNT35\SYSTEM32\COMMAND.COM 23" xfId="1668"/>
    <cellStyle name="=C:\WINNT35\SYSTEM32\COMMAND.COM 24" xfId="1669"/>
    <cellStyle name="=C:\WINNT35\SYSTEM32\COMMAND.COM 25" xfId="1670"/>
    <cellStyle name="=C:\WINNT35\SYSTEM32\COMMAND.COM 26" xfId="1671"/>
    <cellStyle name="=C:\WINNT35\SYSTEM32\COMMAND.COM 3" xfId="119"/>
    <cellStyle name="=C:\WINNT35\SYSTEM32\COMMAND.COM 4" xfId="120"/>
    <cellStyle name="=C:\WINNT35\SYSTEM32\COMMAND.COM 5" xfId="121"/>
    <cellStyle name="=C:\WINNT35\SYSTEM32\COMMAND.COM 6" xfId="122"/>
    <cellStyle name="=C:\WINNT35\SYSTEM32\COMMAND.COM 7" xfId="123"/>
    <cellStyle name="=C:\WINNT35\SYSTEM32\COMMAND.COM 8" xfId="1672"/>
    <cellStyle name="=C:\WINNT35\SYSTEM32\COMMAND.COM 9" xfId="1673"/>
    <cellStyle name="0,0_x000a__x000a_NA_x000a__x000a_" xfId="8414"/>
    <cellStyle name="0,0_x000d__x000a_NA_x000d__x000a_" xfId="124"/>
    <cellStyle name="0,0_x000d__x000a_NA_x000d__x000a_ 10" xfId="1674"/>
    <cellStyle name="0,0_x000d__x000a_NA_x000d__x000a_ 11" xfId="1675"/>
    <cellStyle name="0,0_x000d__x000a_NA_x000d__x000a_ 12" xfId="1676"/>
    <cellStyle name="0,0_x000d__x000a_NA_x000d__x000a_ 13" xfId="1677"/>
    <cellStyle name="0,0_x000d__x000a_NA_x000d__x000a_ 14" xfId="1678"/>
    <cellStyle name="0,0_x000d__x000a_NA_x000d__x000a_ 15" xfId="1679"/>
    <cellStyle name="0,0_x000d__x000a_NA_x000d__x000a_ 16" xfId="1680"/>
    <cellStyle name="0,0_x000d__x000a_NA_x000d__x000a_ 17" xfId="1681"/>
    <cellStyle name="0,0_x000d__x000a_NA_x000d__x000a_ 18" xfId="1682"/>
    <cellStyle name="0,0_x000d__x000a_NA_x000d__x000a_ 19" xfId="1683"/>
    <cellStyle name="0,0_x000d__x000a_NA_x000d__x000a_ 2" xfId="125"/>
    <cellStyle name="0,0_x000d__x000a_NA_x000d__x000a_ 20" xfId="1684"/>
    <cellStyle name="0,0_x000d__x000a_NA_x000d__x000a_ 21" xfId="1685"/>
    <cellStyle name="0,0_x000d__x000a_NA_x000d__x000a_ 22" xfId="1686"/>
    <cellStyle name="0,0_x000d__x000a_NA_x000d__x000a_ 23" xfId="1687"/>
    <cellStyle name="0,0_x000d__x000a_NA_x000d__x000a_ 24" xfId="1688"/>
    <cellStyle name="0,0_x000d__x000a_NA_x000d__x000a_ 25" xfId="1689"/>
    <cellStyle name="0,0_x000d__x000a_NA_x000d__x000a_ 26" xfId="1690"/>
    <cellStyle name="0,0_x000d__x000a_NA_x000d__x000a_ 27" xfId="8567"/>
    <cellStyle name="0,0_x000d__x000a_NA_x000d__x000a_ 3" xfId="126"/>
    <cellStyle name="0,0_x000d__x000a_NA_x000d__x000a_ 4" xfId="127"/>
    <cellStyle name="0,0_x000d__x000a_NA_x000d__x000a_ 5" xfId="128"/>
    <cellStyle name="0,0_x000d__x000a_NA_x000d__x000a_ 6" xfId="129"/>
    <cellStyle name="0,0_x000d__x000a_NA_x000d__x000a_ 7" xfId="130"/>
    <cellStyle name="0,0_x000d__x000a_NA_x000d__x000a_ 8" xfId="1691"/>
    <cellStyle name="0,0_x000d__x000a_NA_x000d__x000a_ 9" xfId="1692"/>
    <cellStyle name="1Decimal" xfId="8720"/>
    <cellStyle name="1dp" xfId="8721"/>
    <cellStyle name="20% - 强调文字颜色 1" xfId="131"/>
    <cellStyle name="20% - 强调文字颜色 2" xfId="132"/>
    <cellStyle name="20% - 强调文字颜色 3" xfId="133"/>
    <cellStyle name="20% - 强调文字颜色 4" xfId="134"/>
    <cellStyle name="20% - 强调文字颜色 5" xfId="135"/>
    <cellStyle name="20% - 强调文字颜色 6" xfId="136"/>
    <cellStyle name="2DecimalPercent" xfId="8722"/>
    <cellStyle name="2Decimals" xfId="8723"/>
    <cellStyle name="2dp" xfId="8724"/>
    <cellStyle name="3dp" xfId="8725"/>
    <cellStyle name="40% - 强调文字颜色 1" xfId="137"/>
    <cellStyle name="40% - 强调文字颜色 2" xfId="138"/>
    <cellStyle name="40% - 强调文字颜色 3" xfId="139"/>
    <cellStyle name="40% - 强调文字颜色 4" xfId="140"/>
    <cellStyle name="40% - 强调文字颜色 5" xfId="141"/>
    <cellStyle name="40% - 强调文字颜色 6" xfId="142"/>
    <cellStyle name="60% - 强调文字颜色 1" xfId="143"/>
    <cellStyle name="60% - 强调文字颜色 2" xfId="144"/>
    <cellStyle name="60% - 强调文字颜色 3" xfId="145"/>
    <cellStyle name="60% - 强调文字颜色 4" xfId="146"/>
    <cellStyle name="60% - 强调文字颜色 5" xfId="147"/>
    <cellStyle name="60% - 强调文字颜色 6" xfId="148"/>
    <cellStyle name="a" xfId="149"/>
    <cellStyle name="a 10" xfId="1693"/>
    <cellStyle name="a 11" xfId="1694"/>
    <cellStyle name="a 12" xfId="1695"/>
    <cellStyle name="a 13" xfId="1696"/>
    <cellStyle name="a 14" xfId="1697"/>
    <cellStyle name="a 15" xfId="1698"/>
    <cellStyle name="a 16" xfId="1699"/>
    <cellStyle name="a 17" xfId="1700"/>
    <cellStyle name="a 18" xfId="1701"/>
    <cellStyle name="a 19" xfId="1702"/>
    <cellStyle name="a 2" xfId="150"/>
    <cellStyle name="a 20" xfId="1703"/>
    <cellStyle name="a 21" xfId="1704"/>
    <cellStyle name="a 22" xfId="1705"/>
    <cellStyle name="a 23" xfId="1706"/>
    <cellStyle name="a 24" xfId="1707"/>
    <cellStyle name="a 25" xfId="1708"/>
    <cellStyle name="a 26" xfId="1709"/>
    <cellStyle name="a 3" xfId="151"/>
    <cellStyle name="a 4" xfId="152"/>
    <cellStyle name="a 5" xfId="153"/>
    <cellStyle name="a 6" xfId="154"/>
    <cellStyle name="a 7" xfId="155"/>
    <cellStyle name="a 8" xfId="1710"/>
    <cellStyle name="a 9" xfId="1711"/>
    <cellStyle name="_x0002_-_x0002_Ä_x0001_‡_x0003_0_x0002_P_x0003_ _x0002_X_x0003_·_x0002_®_x0003_@_x0002_p_x0003_ª_x0002_¨_x0010_!_x0002__x0003_&quot;_x0001_ÄÇ_x0002__x000e__x0003_ _x0002_é_x0002_Ä_x0001_‡_x0003_Ë_x0002_H_x0003_ _x0002_X" xfId="8415"/>
    <cellStyle name="a1" xfId="156"/>
    <cellStyle name="a1 10" xfId="1712"/>
    <cellStyle name="a1 10 2" xfId="8673"/>
    <cellStyle name="a1 11" xfId="1713"/>
    <cellStyle name="a1 11 2" xfId="8674"/>
    <cellStyle name="a1 12" xfId="1714"/>
    <cellStyle name="a1 12 2" xfId="8675"/>
    <cellStyle name="a1 13" xfId="1715"/>
    <cellStyle name="a1 13 2" xfId="8676"/>
    <cellStyle name="a1 14" xfId="1716"/>
    <cellStyle name="a1 14 2" xfId="8677"/>
    <cellStyle name="a1 15" xfId="1717"/>
    <cellStyle name="a1 15 2" xfId="8678"/>
    <cellStyle name="a1 16" xfId="1718"/>
    <cellStyle name="a1 16 2" xfId="8679"/>
    <cellStyle name="a1 17" xfId="1719"/>
    <cellStyle name="a1 17 2" xfId="8680"/>
    <cellStyle name="a1 18" xfId="1720"/>
    <cellStyle name="a1 18 2" xfId="8681"/>
    <cellStyle name="a1 19" xfId="1721"/>
    <cellStyle name="a1 19 2" xfId="8682"/>
    <cellStyle name="a1 2" xfId="157"/>
    <cellStyle name="a1 2 2" xfId="8626"/>
    <cellStyle name="a1 20" xfId="1722"/>
    <cellStyle name="a1 20 2" xfId="8683"/>
    <cellStyle name="a1 21" xfId="1723"/>
    <cellStyle name="a1 21 2" xfId="8684"/>
    <cellStyle name="a1 22" xfId="1724"/>
    <cellStyle name="a1 22 2" xfId="8685"/>
    <cellStyle name="a1 23" xfId="1725"/>
    <cellStyle name="a1 23 2" xfId="8686"/>
    <cellStyle name="a1 24" xfId="1726"/>
    <cellStyle name="a1 24 2" xfId="8687"/>
    <cellStyle name="a1 25" xfId="1727"/>
    <cellStyle name="a1 25 2" xfId="8688"/>
    <cellStyle name="a1 26" xfId="1728"/>
    <cellStyle name="a1 26 2" xfId="8689"/>
    <cellStyle name="a1 27" xfId="8625"/>
    <cellStyle name="a1 3" xfId="158"/>
    <cellStyle name="a1 3 2" xfId="8627"/>
    <cellStyle name="a1 4" xfId="159"/>
    <cellStyle name="a1 4 2" xfId="8628"/>
    <cellStyle name="a1 5" xfId="160"/>
    <cellStyle name="a1 5 2" xfId="8629"/>
    <cellStyle name="a1 6" xfId="161"/>
    <cellStyle name="a1 6 2" xfId="8630"/>
    <cellStyle name="a1 7" xfId="162"/>
    <cellStyle name="a1 7 2" xfId="8631"/>
    <cellStyle name="a1 8" xfId="1729"/>
    <cellStyle name="a1 8 2" xfId="8690"/>
    <cellStyle name="a1 9" xfId="1730"/>
    <cellStyle name="a1 9 2" xfId="8691"/>
    <cellStyle name="Act_%1" xfId="8726"/>
    <cellStyle name="ÅëÈ­ [0]_±âÅ¸" xfId="163"/>
    <cellStyle name="ÅëÈ­_±âÅ¸" xfId="164"/>
    <cellStyle name="AFE" xfId="165"/>
    <cellStyle name="AFE 10" xfId="1731"/>
    <cellStyle name="AFE 11" xfId="1732"/>
    <cellStyle name="AFE 12" xfId="1733"/>
    <cellStyle name="AFE 13" xfId="1734"/>
    <cellStyle name="AFE 14" xfId="1735"/>
    <cellStyle name="AFE 15" xfId="1736"/>
    <cellStyle name="AFE 16" xfId="1737"/>
    <cellStyle name="AFE 17" xfId="1738"/>
    <cellStyle name="AFE 18" xfId="1739"/>
    <cellStyle name="AFE 19" xfId="1740"/>
    <cellStyle name="AFE 2" xfId="166"/>
    <cellStyle name="AFE 2 2" xfId="8569"/>
    <cellStyle name="AFE 20" xfId="1741"/>
    <cellStyle name="AFE 21" xfId="1742"/>
    <cellStyle name="AFE 22" xfId="1743"/>
    <cellStyle name="AFE 23" xfId="1744"/>
    <cellStyle name="AFE 24" xfId="1745"/>
    <cellStyle name="AFE 25" xfId="1746"/>
    <cellStyle name="AFE 26" xfId="1747"/>
    <cellStyle name="AFE 27" xfId="8568"/>
    <cellStyle name="AFE 3" xfId="167"/>
    <cellStyle name="AFE 4" xfId="168"/>
    <cellStyle name="AFE 5" xfId="169"/>
    <cellStyle name="AFE 6" xfId="170"/>
    <cellStyle name="AFE 7" xfId="171"/>
    <cellStyle name="AFE 8" xfId="1748"/>
    <cellStyle name="AFE 9" xfId="1749"/>
    <cellStyle name="args.style" xfId="8416"/>
    <cellStyle name="Arial10" xfId="172"/>
    <cellStyle name="Arial10 10" xfId="1750"/>
    <cellStyle name="Arial10 11" xfId="1751"/>
    <cellStyle name="Arial10 12" xfId="1752"/>
    <cellStyle name="Arial10 13" xfId="1753"/>
    <cellStyle name="Arial10 14" xfId="1754"/>
    <cellStyle name="Arial10 15" xfId="1755"/>
    <cellStyle name="Arial10 16" xfId="1756"/>
    <cellStyle name="Arial10 17" xfId="1757"/>
    <cellStyle name="Arial10 18" xfId="1758"/>
    <cellStyle name="Arial10 19" xfId="1759"/>
    <cellStyle name="Arial10 2" xfId="173"/>
    <cellStyle name="Arial10 20" xfId="1760"/>
    <cellStyle name="Arial10 21" xfId="1761"/>
    <cellStyle name="Arial10 22" xfId="1762"/>
    <cellStyle name="Arial10 23" xfId="1763"/>
    <cellStyle name="Arial10 24" xfId="1764"/>
    <cellStyle name="Arial10 25" xfId="1765"/>
    <cellStyle name="Arial10 26" xfId="1766"/>
    <cellStyle name="Arial10 3" xfId="174"/>
    <cellStyle name="Arial10 4" xfId="175"/>
    <cellStyle name="Arial10 5" xfId="176"/>
    <cellStyle name="Arial10 6" xfId="177"/>
    <cellStyle name="Arial10 7" xfId="178"/>
    <cellStyle name="Arial10 8" xfId="1767"/>
    <cellStyle name="Arial10 9" xfId="1768"/>
    <cellStyle name="ÄÞ¸¶ [0]_±âÅ¸" xfId="179"/>
    <cellStyle name="ÄÞ¸¶_±âÅ¸" xfId="180"/>
    <cellStyle name="blank" xfId="8729"/>
    <cellStyle name="Blue" xfId="8730"/>
    <cellStyle name="Body" xfId="8417"/>
    <cellStyle name="Border" xfId="8418"/>
    <cellStyle name="Border 2" xfId="8748"/>
    <cellStyle name="Border 2 2" xfId="9064"/>
    <cellStyle name="Border 2 3" xfId="9305"/>
    <cellStyle name="Border 2 4" xfId="9438"/>
    <cellStyle name="Border Heavy" xfId="8732"/>
    <cellStyle name="Border Heavy 2" xfId="9303"/>
    <cellStyle name="Border Thin" xfId="8733"/>
    <cellStyle name="Border Thin 2" xfId="9063"/>
    <cellStyle name="Border Thin 3" xfId="9304"/>
    <cellStyle name="Border_Company Sent Model" xfId="8734"/>
    <cellStyle name="Bordure_titre" xfId="8419"/>
    <cellStyle name="Brand Default" xfId="8735"/>
    <cellStyle name="Ç¥ÁØ_¿¬°£´©°è¿¹»ó" xfId="181"/>
    <cellStyle name="Calc Currency (0)" xfId="182"/>
    <cellStyle name="Calc Currency (0) 2" xfId="8570"/>
    <cellStyle name="Calc Currency (2)" xfId="183"/>
    <cellStyle name="Calc Percent (0)" xfId="184"/>
    <cellStyle name="Calc Percent (1)" xfId="185"/>
    <cellStyle name="Calc Percent (2)" xfId="186"/>
    <cellStyle name="Calc Units (0)" xfId="187"/>
    <cellStyle name="Calc Units (1)" xfId="188"/>
    <cellStyle name="Calc Units (2)" xfId="189"/>
    <cellStyle name="category" xfId="190"/>
    <cellStyle name="CELL_A" xfId="8420"/>
    <cellStyle name="Comma  - Style1" xfId="191"/>
    <cellStyle name="Comma  - Style1 2" xfId="8571"/>
    <cellStyle name="Comma  - Style2" xfId="192"/>
    <cellStyle name="Comma  - Style2 2" xfId="8572"/>
    <cellStyle name="Comma  - Style3" xfId="193"/>
    <cellStyle name="Comma  - Style3 2" xfId="8573"/>
    <cellStyle name="Comma  - Style4" xfId="194"/>
    <cellStyle name="Comma  - Style4 2" xfId="8574"/>
    <cellStyle name="Comma  - Style5" xfId="195"/>
    <cellStyle name="Comma  - Style5 2" xfId="8575"/>
    <cellStyle name="Comma  - Style6" xfId="196"/>
    <cellStyle name="Comma  - Style6 2" xfId="8576"/>
    <cellStyle name="Comma  - Style7" xfId="197"/>
    <cellStyle name="Comma  - Style7 2" xfId="8577"/>
    <cellStyle name="Comma  - Style8" xfId="198"/>
    <cellStyle name="Comma  - Style8 2" xfId="8578"/>
    <cellStyle name="Comma - Style1" xfId="199"/>
    <cellStyle name="Comma - Style2" xfId="200"/>
    <cellStyle name="Comma - Style3" xfId="201"/>
    <cellStyle name="Comma - Style4" xfId="202"/>
    <cellStyle name="Comma - Style5" xfId="203"/>
    <cellStyle name="Comma - Style6" xfId="204"/>
    <cellStyle name="Comma - Style7" xfId="205"/>
    <cellStyle name="Comma - Style8" xfId="206"/>
    <cellStyle name="Comma [0] 2" xfId="207"/>
    <cellStyle name="Comma [0] 2 10" xfId="1769"/>
    <cellStyle name="Comma [0] 2 11" xfId="1770"/>
    <cellStyle name="Comma [0] 2 12" xfId="1771"/>
    <cellStyle name="Comma [0] 2 13" xfId="1772"/>
    <cellStyle name="Comma [0] 2 14" xfId="1773"/>
    <cellStyle name="Comma [0] 2 15" xfId="1774"/>
    <cellStyle name="Comma [0] 2 16" xfId="1775"/>
    <cellStyle name="Comma [0] 2 17" xfId="1776"/>
    <cellStyle name="Comma [0] 2 18" xfId="1777"/>
    <cellStyle name="Comma [0] 2 19" xfId="1778"/>
    <cellStyle name="Comma [0] 2 2" xfId="208"/>
    <cellStyle name="Comma [0] 2 2 2" xfId="209"/>
    <cellStyle name="Comma [0] 2 2 2 2" xfId="210"/>
    <cellStyle name="Comma [0] 2 20" xfId="1779"/>
    <cellStyle name="Comma [0] 2 21" xfId="1780"/>
    <cellStyle name="Comma [0] 2 22" xfId="1781"/>
    <cellStyle name="Comma [0] 2 23" xfId="1782"/>
    <cellStyle name="Comma [0] 2 24" xfId="1783"/>
    <cellStyle name="Comma [0] 2 25" xfId="1784"/>
    <cellStyle name="Comma [0] 2 26" xfId="1785"/>
    <cellStyle name="Comma [0] 2 3" xfId="211"/>
    <cellStyle name="Comma [0] 2 3 10" xfId="212"/>
    <cellStyle name="Comma [0] 2 3 11" xfId="213"/>
    <cellStyle name="Comma [0] 2 3 12" xfId="214"/>
    <cellStyle name="Comma [0] 2 3 13" xfId="215"/>
    <cellStyle name="Comma [0] 2 3 14" xfId="216"/>
    <cellStyle name="Comma [0] 2 3 15" xfId="217"/>
    <cellStyle name="Comma [0] 2 3 16" xfId="218"/>
    <cellStyle name="Comma [0] 2 3 17" xfId="219"/>
    <cellStyle name="Comma [0] 2 3 18" xfId="220"/>
    <cellStyle name="Comma [0] 2 3 19" xfId="221"/>
    <cellStyle name="Comma [0] 2 3 2" xfId="222"/>
    <cellStyle name="Comma [0] 2 3 2 10" xfId="1786"/>
    <cellStyle name="Comma [0] 2 3 2 10 2" xfId="1787"/>
    <cellStyle name="Comma [0] 2 3 2 10 2 2" xfId="1788"/>
    <cellStyle name="Comma [0] 2 3 2 10 3" xfId="1789"/>
    <cellStyle name="Comma [0] 2 3 2 11" xfId="1790"/>
    <cellStyle name="Comma [0] 2 3 2 11 2" xfId="1791"/>
    <cellStyle name="Comma [0] 2 3 2 11 2 2" xfId="1792"/>
    <cellStyle name="Comma [0] 2 3 2 11 3" xfId="1793"/>
    <cellStyle name="Comma [0] 2 3 2 12" xfId="1794"/>
    <cellStyle name="Comma [0] 2 3 2 12 2" xfId="1795"/>
    <cellStyle name="Comma [0] 2 3 2 12 2 2" xfId="1796"/>
    <cellStyle name="Comma [0] 2 3 2 12 3" xfId="1797"/>
    <cellStyle name="Comma [0] 2 3 2 13" xfId="1798"/>
    <cellStyle name="Comma [0] 2 3 2 13 2" xfId="1799"/>
    <cellStyle name="Comma [0] 2 3 2 14" xfId="1800"/>
    <cellStyle name="Comma [0] 2 3 2 14 2" xfId="1801"/>
    <cellStyle name="Comma [0] 2 3 2 15" xfId="1802"/>
    <cellStyle name="Comma [0] 2 3 2 15 2" xfId="1803"/>
    <cellStyle name="Comma [0] 2 3 2 16" xfId="1804"/>
    <cellStyle name="Comma [0] 2 3 2 16 2" xfId="1805"/>
    <cellStyle name="Comma [0] 2 3 2 17" xfId="1806"/>
    <cellStyle name="Comma [0] 2 3 2 17 2" xfId="1807"/>
    <cellStyle name="Comma [0] 2 3 2 18" xfId="1808"/>
    <cellStyle name="Comma [0] 2 3 2 18 2" xfId="1809"/>
    <cellStyle name="Comma [0] 2 3 2 19" xfId="1810"/>
    <cellStyle name="Comma [0] 2 3 2 19 2" xfId="1811"/>
    <cellStyle name="Comma [0] 2 3 2 2" xfId="223"/>
    <cellStyle name="Comma [0] 2 3 2 2 10" xfId="1812"/>
    <cellStyle name="Comma [0] 2 3 2 2 11" xfId="1813"/>
    <cellStyle name="Comma [0] 2 3 2 2 12" xfId="1814"/>
    <cellStyle name="Comma [0] 2 3 2 2 13" xfId="1815"/>
    <cellStyle name="Comma [0] 2 3 2 2 14" xfId="1816"/>
    <cellStyle name="Comma [0] 2 3 2 2 15" xfId="1817"/>
    <cellStyle name="Comma [0] 2 3 2 2 16" xfId="1818"/>
    <cellStyle name="Comma [0] 2 3 2 2 17" xfId="1819"/>
    <cellStyle name="Comma [0] 2 3 2 2 18" xfId="1820"/>
    <cellStyle name="Comma [0] 2 3 2 2 19" xfId="1821"/>
    <cellStyle name="Comma [0] 2 3 2 2 2" xfId="1822"/>
    <cellStyle name="Comma [0] 2 3 2 2 2 2" xfId="1823"/>
    <cellStyle name="Comma [0] 2 3 2 2 2 2 2" xfId="1824"/>
    <cellStyle name="Comma [0] 2 3 2 2 2 2 3" xfId="1825"/>
    <cellStyle name="Comma [0] 2 3 2 2 2 2 4" xfId="1826"/>
    <cellStyle name="Comma [0] 2 3 2 2 2 2 5" xfId="1827"/>
    <cellStyle name="Comma [0] 2 3 2 2 2 2 6" xfId="1828"/>
    <cellStyle name="Comma [0] 2 3 2 2 2 2 7" xfId="1829"/>
    <cellStyle name="Comma [0] 2 3 2 2 2 3" xfId="1830"/>
    <cellStyle name="Comma [0] 2 3 2 2 2 3 2" xfId="1831"/>
    <cellStyle name="Comma [0] 2 3 2 2 2 4" xfId="1832"/>
    <cellStyle name="Comma [0] 2 3 2 2 2 4 2" xfId="1833"/>
    <cellStyle name="Comma [0] 2 3 2 2 2 5" xfId="1834"/>
    <cellStyle name="Comma [0] 2 3 2 2 2 5 2" xfId="1835"/>
    <cellStyle name="Comma [0] 2 3 2 2 2 6" xfId="1836"/>
    <cellStyle name="Comma [0] 2 3 2 2 2 6 2" xfId="1837"/>
    <cellStyle name="Comma [0] 2 3 2 2 20" xfId="1838"/>
    <cellStyle name="Comma [0] 2 3 2 2 21" xfId="1839"/>
    <cellStyle name="Comma [0] 2 3 2 2 22" xfId="1840"/>
    <cellStyle name="Comma [0] 2 3 2 2 23" xfId="1841"/>
    <cellStyle name="Comma [0] 2 3 2 2 24" xfId="1842"/>
    <cellStyle name="Comma [0] 2 3 2 2 25" xfId="1843"/>
    <cellStyle name="Comma [0] 2 3 2 2 26" xfId="1844"/>
    <cellStyle name="Comma [0] 2 3 2 2 27" xfId="1845"/>
    <cellStyle name="Comma [0] 2 3 2 2 28" xfId="1846"/>
    <cellStyle name="Comma [0] 2 3 2 2 29" xfId="1847"/>
    <cellStyle name="Comma [0] 2 3 2 2 3" xfId="1848"/>
    <cellStyle name="Comma [0] 2 3 2 2 30" xfId="1849"/>
    <cellStyle name="Comma [0] 2 3 2 2 30 2" xfId="1850"/>
    <cellStyle name="Comma [0] 2 3 2 2 4" xfId="1851"/>
    <cellStyle name="Comma [0] 2 3 2 2 5" xfId="1852"/>
    <cellStyle name="Comma [0] 2 3 2 2 6" xfId="1853"/>
    <cellStyle name="Comma [0] 2 3 2 2 7" xfId="1854"/>
    <cellStyle name="Comma [0] 2 3 2 2 8" xfId="1855"/>
    <cellStyle name="Comma [0] 2 3 2 2 9" xfId="1856"/>
    <cellStyle name="Comma [0] 2 3 2 20" xfId="1857"/>
    <cellStyle name="Comma [0] 2 3 2 20 2" xfId="1858"/>
    <cellStyle name="Comma [0] 2 3 2 21" xfId="1859"/>
    <cellStyle name="Comma [0] 2 3 2 21 2" xfId="1860"/>
    <cellStyle name="Comma [0] 2 3 2 22" xfId="1861"/>
    <cellStyle name="Comma [0] 2 3 2 22 2" xfId="1862"/>
    <cellStyle name="Comma [0] 2 3 2 23" xfId="1863"/>
    <cellStyle name="Comma [0] 2 3 2 23 2" xfId="1864"/>
    <cellStyle name="Comma [0] 2 3 2 24" xfId="1865"/>
    <cellStyle name="Comma [0] 2 3 2 24 2" xfId="1866"/>
    <cellStyle name="Comma [0] 2 3 2 25" xfId="1867"/>
    <cellStyle name="Comma [0] 2 3 2 25 2" xfId="1868"/>
    <cellStyle name="Comma [0] 2 3 2 26" xfId="1869"/>
    <cellStyle name="Comma [0] 2 3 2 26 2" xfId="1870"/>
    <cellStyle name="Comma [0] 2 3 2 27" xfId="1871"/>
    <cellStyle name="Comma [0] 2 3 2 27 2" xfId="1872"/>
    <cellStyle name="Comma [0] 2 3 2 28" xfId="1873"/>
    <cellStyle name="Comma [0] 2 3 2 28 2" xfId="1874"/>
    <cellStyle name="Comma [0] 2 3 2 29" xfId="1875"/>
    <cellStyle name="Comma [0] 2 3 2 29 2" xfId="1876"/>
    <cellStyle name="Comma [0] 2 3 2 3" xfId="224"/>
    <cellStyle name="Comma [0] 2 3 2 3 2" xfId="225"/>
    <cellStyle name="Comma [0] 2 3 2 3 2 2" xfId="1877"/>
    <cellStyle name="Comma [0] 2 3 2 3 2 2 2" xfId="1878"/>
    <cellStyle name="Comma [0] 2 3 2 3 2 3" xfId="1879"/>
    <cellStyle name="Comma [0] 2 3 2 3 2 3 2" xfId="1880"/>
    <cellStyle name="Comma [0] 2 3 2 3 2 4" xfId="1881"/>
    <cellStyle name="Comma [0] 2 3 2 3 2 4 2" xfId="1882"/>
    <cellStyle name="Comma [0] 2 3 2 3 2 5" xfId="1883"/>
    <cellStyle name="Comma [0] 2 3 2 3 2 5 2" xfId="1884"/>
    <cellStyle name="Comma [0] 2 3 2 3 2 6" xfId="1885"/>
    <cellStyle name="Comma [0] 2 3 2 3 2 6 2" xfId="1886"/>
    <cellStyle name="Comma [0] 2 3 2 3 3" xfId="1887"/>
    <cellStyle name="Comma [0] 2 3 2 3 4" xfId="1888"/>
    <cellStyle name="Comma [0] 2 3 2 3 5" xfId="1889"/>
    <cellStyle name="Comma [0] 2 3 2 3 6" xfId="1890"/>
    <cellStyle name="Comma [0] 2 3 2 3 7" xfId="1891"/>
    <cellStyle name="Comma [0] 2 3 2 3 7 2" xfId="1892"/>
    <cellStyle name="Comma [0] 2 3 2 3 8" xfId="1893"/>
    <cellStyle name="Comma [0] 2 3 2 30" xfId="1894"/>
    <cellStyle name="Comma [0] 2 3 2 4" xfId="226"/>
    <cellStyle name="Comma [0] 2 3 2 4 2" xfId="1895"/>
    <cellStyle name="Comma [0] 2 3 2 4 2 2" xfId="1896"/>
    <cellStyle name="Comma [0] 2 3 2 4 3" xfId="1897"/>
    <cellStyle name="Comma [0] 2 3 2 5" xfId="1898"/>
    <cellStyle name="Comma [0] 2 3 2 5 2" xfId="1899"/>
    <cellStyle name="Comma [0] 2 3 2 5 2 2" xfId="1900"/>
    <cellStyle name="Comma [0] 2 3 2 5 3" xfId="1901"/>
    <cellStyle name="Comma [0] 2 3 2 6" xfId="1902"/>
    <cellStyle name="Comma [0] 2 3 2 6 2" xfId="1903"/>
    <cellStyle name="Comma [0] 2 3 2 6 2 2" xfId="1904"/>
    <cellStyle name="Comma [0] 2 3 2 6 3" xfId="1905"/>
    <cellStyle name="Comma [0] 2 3 2 7" xfId="1906"/>
    <cellStyle name="Comma [0] 2 3 2 7 2" xfId="1907"/>
    <cellStyle name="Comma [0] 2 3 2 7 2 2" xfId="1908"/>
    <cellStyle name="Comma [0] 2 3 2 7 3" xfId="1909"/>
    <cellStyle name="Comma [0] 2 3 2 8" xfId="1910"/>
    <cellStyle name="Comma [0] 2 3 2 8 2" xfId="1911"/>
    <cellStyle name="Comma [0] 2 3 2 8 2 2" xfId="1912"/>
    <cellStyle name="Comma [0] 2 3 2 8 3" xfId="1913"/>
    <cellStyle name="Comma [0] 2 3 2 9" xfId="1914"/>
    <cellStyle name="Comma [0] 2 3 2 9 2" xfId="1915"/>
    <cellStyle name="Comma [0] 2 3 2 9 2 2" xfId="1916"/>
    <cellStyle name="Comma [0] 2 3 2 9 3" xfId="1917"/>
    <cellStyle name="Comma [0] 2 3 20" xfId="227"/>
    <cellStyle name="Comma [0] 2 3 21" xfId="228"/>
    <cellStyle name="Comma [0] 2 3 22" xfId="229"/>
    <cellStyle name="Comma [0] 2 3 23" xfId="1918"/>
    <cellStyle name="Comma [0] 2 3 23 2" xfId="1919"/>
    <cellStyle name="Comma [0] 2 3 23 2 2" xfId="1920"/>
    <cellStyle name="Comma [0] 2 3 23 2 3" xfId="1921"/>
    <cellStyle name="Comma [0] 2 3 23 2 4" xfId="1922"/>
    <cellStyle name="Comma [0] 2 3 23 2 5" xfId="1923"/>
    <cellStyle name="Comma [0] 2 3 23 2 6" xfId="1924"/>
    <cellStyle name="Comma [0] 2 3 23 2 7" xfId="1925"/>
    <cellStyle name="Comma [0] 2 3 23 3" xfId="1926"/>
    <cellStyle name="Comma [0] 2 3 23 3 2" xfId="1927"/>
    <cellStyle name="Comma [0] 2 3 23 4" xfId="1928"/>
    <cellStyle name="Comma [0] 2 3 23 4 2" xfId="1929"/>
    <cellStyle name="Comma [0] 2 3 23 5" xfId="1930"/>
    <cellStyle name="Comma [0] 2 3 23 5 2" xfId="1931"/>
    <cellStyle name="Comma [0] 2 3 23 6" xfId="1932"/>
    <cellStyle name="Comma [0] 2 3 23 6 2" xfId="1933"/>
    <cellStyle name="Comma [0] 2 3 24" xfId="1934"/>
    <cellStyle name="Comma [0] 2 3 25" xfId="1935"/>
    <cellStyle name="Comma [0] 2 3 26" xfId="1936"/>
    <cellStyle name="Comma [0] 2 3 27" xfId="1937"/>
    <cellStyle name="Comma [0] 2 3 28" xfId="1938"/>
    <cellStyle name="Comma [0] 2 3 29" xfId="1939"/>
    <cellStyle name="Comma [0] 2 3 3" xfId="230"/>
    <cellStyle name="Comma [0] 2 3 30" xfId="1940"/>
    <cellStyle name="Comma [0] 2 3 31" xfId="1941"/>
    <cellStyle name="Comma [0] 2 3 32" xfId="1942"/>
    <cellStyle name="Comma [0] 2 3 33" xfId="1943"/>
    <cellStyle name="Comma [0] 2 3 34" xfId="1944"/>
    <cellStyle name="Comma [0] 2 3 35" xfId="1945"/>
    <cellStyle name="Comma [0] 2 3 36" xfId="1946"/>
    <cellStyle name="Comma [0] 2 3 37" xfId="1947"/>
    <cellStyle name="Comma [0] 2 3 38" xfId="1948"/>
    <cellStyle name="Comma [0] 2 3 39" xfId="1949"/>
    <cellStyle name="Comma [0] 2 3 4" xfId="231"/>
    <cellStyle name="Comma [0] 2 3 40" xfId="1950"/>
    <cellStyle name="Comma [0] 2 3 41" xfId="1951"/>
    <cellStyle name="Comma [0] 2 3 42" xfId="1952"/>
    <cellStyle name="Comma [0] 2 3 43" xfId="1953"/>
    <cellStyle name="Comma [0] 2 3 44" xfId="1954"/>
    <cellStyle name="Comma [0] 2 3 45" xfId="1955"/>
    <cellStyle name="Comma [0] 2 3 46" xfId="1956"/>
    <cellStyle name="Comma [0] 2 3 47" xfId="1957"/>
    <cellStyle name="Comma [0] 2 3 48" xfId="1958"/>
    <cellStyle name="Comma [0] 2 3 49" xfId="1959"/>
    <cellStyle name="Comma [0] 2 3 5" xfId="232"/>
    <cellStyle name="Comma [0] 2 3 50" xfId="1960"/>
    <cellStyle name="Comma [0] 2 3 51" xfId="1961"/>
    <cellStyle name="Comma [0] 2 3 51 2" xfId="1962"/>
    <cellStyle name="Comma [0] 2 3 6" xfId="233"/>
    <cellStyle name="Comma [0] 2 3 7" xfId="234"/>
    <cellStyle name="Comma [0] 2 3 8" xfId="235"/>
    <cellStyle name="Comma [0] 2 3 9" xfId="236"/>
    <cellStyle name="Comma [0] 2 4" xfId="237"/>
    <cellStyle name="Comma [0] 2 5" xfId="238"/>
    <cellStyle name="Comma [0] 2 6" xfId="239"/>
    <cellStyle name="Comma [0] 2 7" xfId="240"/>
    <cellStyle name="Comma [0] 2 8" xfId="1963"/>
    <cellStyle name="Comma [0] 2 9" xfId="1964"/>
    <cellStyle name="Comma [0] 3" xfId="241"/>
    <cellStyle name="Comma [0] 3 10" xfId="242"/>
    <cellStyle name="Comma [0] 3 11" xfId="243"/>
    <cellStyle name="Comma [0] 3 12" xfId="244"/>
    <cellStyle name="Comma [0] 3 13" xfId="245"/>
    <cellStyle name="Comma [0] 3 14" xfId="246"/>
    <cellStyle name="Comma [0] 3 15" xfId="247"/>
    <cellStyle name="Comma [0] 3 16" xfId="248"/>
    <cellStyle name="Comma [0] 3 17" xfId="249"/>
    <cellStyle name="Comma [0] 3 18" xfId="250"/>
    <cellStyle name="Comma [0] 3 19" xfId="251"/>
    <cellStyle name="Comma [0] 3 2" xfId="252"/>
    <cellStyle name="Comma [0] 3 20" xfId="253"/>
    <cellStyle name="Comma [0] 3 21" xfId="254"/>
    <cellStyle name="Comma [0] 3 22" xfId="255"/>
    <cellStyle name="Comma [0] 3 23" xfId="256"/>
    <cellStyle name="Comma [0] 3 24" xfId="257"/>
    <cellStyle name="Comma [0] 3 25" xfId="258"/>
    <cellStyle name="Comma [0] 3 26" xfId="259"/>
    <cellStyle name="Comma [0] 3 27" xfId="1965"/>
    <cellStyle name="Comma [0] 3 27 2" xfId="1966"/>
    <cellStyle name="Comma [0] 3 27 2 2" xfId="1967"/>
    <cellStyle name="Comma [0] 3 27 2 3" xfId="1968"/>
    <cellStyle name="Comma [0] 3 27 2 4" xfId="1969"/>
    <cellStyle name="Comma [0] 3 27 2 5" xfId="1970"/>
    <cellStyle name="Comma [0] 3 27 2 6" xfId="1971"/>
    <cellStyle name="Comma [0] 3 27 2 7" xfId="1972"/>
    <cellStyle name="Comma [0] 3 27 3" xfId="1973"/>
    <cellStyle name="Comma [0] 3 27 3 2" xfId="1974"/>
    <cellStyle name="Comma [0] 3 27 4" xfId="1975"/>
    <cellStyle name="Comma [0] 3 27 4 2" xfId="1976"/>
    <cellStyle name="Comma [0] 3 27 5" xfId="1977"/>
    <cellStyle name="Comma [0] 3 27 5 2" xfId="1978"/>
    <cellStyle name="Comma [0] 3 27 6" xfId="1979"/>
    <cellStyle name="Comma [0] 3 27 6 2" xfId="1980"/>
    <cellStyle name="Comma [0] 3 28" xfId="1981"/>
    <cellStyle name="Comma [0] 3 29" xfId="1982"/>
    <cellStyle name="Comma [0] 3 3" xfId="260"/>
    <cellStyle name="Comma [0] 3 30" xfId="1983"/>
    <cellStyle name="Comma [0] 3 31" xfId="1984"/>
    <cellStyle name="Comma [0] 3 32" xfId="1985"/>
    <cellStyle name="Comma [0] 3 33" xfId="1986"/>
    <cellStyle name="Comma [0] 3 34" xfId="1987"/>
    <cellStyle name="Comma [0] 3 35" xfId="1988"/>
    <cellStyle name="Comma [0] 3 36" xfId="1989"/>
    <cellStyle name="Comma [0] 3 37" xfId="1990"/>
    <cellStyle name="Comma [0] 3 38" xfId="1991"/>
    <cellStyle name="Comma [0] 3 39" xfId="1992"/>
    <cellStyle name="Comma [0] 3 4" xfId="261"/>
    <cellStyle name="Comma [0] 3 40" xfId="1993"/>
    <cellStyle name="Comma [0] 3 41" xfId="1994"/>
    <cellStyle name="Comma [0] 3 42" xfId="1995"/>
    <cellStyle name="Comma [0] 3 43" xfId="1996"/>
    <cellStyle name="Comma [0] 3 44" xfId="1997"/>
    <cellStyle name="Comma [0] 3 45" xfId="1998"/>
    <cellStyle name="Comma [0] 3 46" xfId="1999"/>
    <cellStyle name="Comma [0] 3 47" xfId="2000"/>
    <cellStyle name="Comma [0] 3 48" xfId="2001"/>
    <cellStyle name="Comma [0] 3 49" xfId="2002"/>
    <cellStyle name="Comma [0] 3 5" xfId="262"/>
    <cellStyle name="Comma [0] 3 50" xfId="2003"/>
    <cellStyle name="Comma [0] 3 51" xfId="2004"/>
    <cellStyle name="Comma [0] 3 52" xfId="2005"/>
    <cellStyle name="Comma [0] 3 53" xfId="2006"/>
    <cellStyle name="Comma [0] 3 54" xfId="2007"/>
    <cellStyle name="Comma [0] 3 55" xfId="2008"/>
    <cellStyle name="Comma [0] 3 55 2" xfId="2009"/>
    <cellStyle name="Comma [0] 3 6" xfId="263"/>
    <cellStyle name="Comma [0] 3 7" xfId="264"/>
    <cellStyle name="Comma [0] 3 7 10" xfId="2010"/>
    <cellStyle name="Comma [0] 3 7 10 2" xfId="2011"/>
    <cellStyle name="Comma [0] 3 7 11" xfId="2012"/>
    <cellStyle name="Comma [0] 3 7 11 2" xfId="2013"/>
    <cellStyle name="Comma [0] 3 7 12" xfId="2014"/>
    <cellStyle name="Comma [0] 3 7 12 2" xfId="2015"/>
    <cellStyle name="Comma [0] 3 7 13" xfId="2016"/>
    <cellStyle name="Comma [0] 3 7 13 2" xfId="2017"/>
    <cellStyle name="Comma [0] 3 7 14" xfId="2018"/>
    <cellStyle name="Comma [0] 3 7 14 2" xfId="2019"/>
    <cellStyle name="Comma [0] 3 7 15" xfId="2020"/>
    <cellStyle name="Comma [0] 3 7 15 2" xfId="2021"/>
    <cellStyle name="Comma [0] 3 7 16" xfId="2022"/>
    <cellStyle name="Comma [0] 3 7 16 2" xfId="2023"/>
    <cellStyle name="Comma [0] 3 7 17" xfId="2024"/>
    <cellStyle name="Comma [0] 3 7 17 2" xfId="2025"/>
    <cellStyle name="Comma [0] 3 7 18" xfId="2026"/>
    <cellStyle name="Comma [0] 3 7 18 2" xfId="2027"/>
    <cellStyle name="Comma [0] 3 7 19" xfId="2028"/>
    <cellStyle name="Comma [0] 3 7 19 2" xfId="2029"/>
    <cellStyle name="Comma [0] 3 7 2" xfId="265"/>
    <cellStyle name="Comma [0] 3 7 2 10" xfId="2030"/>
    <cellStyle name="Comma [0] 3 7 2 11" xfId="2031"/>
    <cellStyle name="Comma [0] 3 7 2 12" xfId="2032"/>
    <cellStyle name="Comma [0] 3 7 2 13" xfId="2033"/>
    <cellStyle name="Comma [0] 3 7 2 14" xfId="2034"/>
    <cellStyle name="Comma [0] 3 7 2 15" xfId="2035"/>
    <cellStyle name="Comma [0] 3 7 2 16" xfId="2036"/>
    <cellStyle name="Comma [0] 3 7 2 17" xfId="2037"/>
    <cellStyle name="Comma [0] 3 7 2 18" xfId="2038"/>
    <cellStyle name="Comma [0] 3 7 2 19" xfId="2039"/>
    <cellStyle name="Comma [0] 3 7 2 2" xfId="2040"/>
    <cellStyle name="Comma [0] 3 7 2 2 2" xfId="2041"/>
    <cellStyle name="Comma [0] 3 7 2 2 2 2" xfId="2042"/>
    <cellStyle name="Comma [0] 3 7 2 2 2 3" xfId="2043"/>
    <cellStyle name="Comma [0] 3 7 2 2 2 4" xfId="2044"/>
    <cellStyle name="Comma [0] 3 7 2 2 2 5" xfId="2045"/>
    <cellStyle name="Comma [0] 3 7 2 2 2 6" xfId="2046"/>
    <cellStyle name="Comma [0] 3 7 2 2 2 7" xfId="2047"/>
    <cellStyle name="Comma [0] 3 7 2 2 3" xfId="2048"/>
    <cellStyle name="Comma [0] 3 7 2 2 3 2" xfId="2049"/>
    <cellStyle name="Comma [0] 3 7 2 2 4" xfId="2050"/>
    <cellStyle name="Comma [0] 3 7 2 2 4 2" xfId="2051"/>
    <cellStyle name="Comma [0] 3 7 2 2 5" xfId="2052"/>
    <cellStyle name="Comma [0] 3 7 2 2 5 2" xfId="2053"/>
    <cellStyle name="Comma [0] 3 7 2 2 6" xfId="2054"/>
    <cellStyle name="Comma [0] 3 7 2 2 6 2" xfId="2055"/>
    <cellStyle name="Comma [0] 3 7 2 20" xfId="2056"/>
    <cellStyle name="Comma [0] 3 7 2 21" xfId="2057"/>
    <cellStyle name="Comma [0] 3 7 2 22" xfId="2058"/>
    <cellStyle name="Comma [0] 3 7 2 23" xfId="2059"/>
    <cellStyle name="Comma [0] 3 7 2 24" xfId="2060"/>
    <cellStyle name="Comma [0] 3 7 2 25" xfId="2061"/>
    <cellStyle name="Comma [0] 3 7 2 26" xfId="2062"/>
    <cellStyle name="Comma [0] 3 7 2 27" xfId="2063"/>
    <cellStyle name="Comma [0] 3 7 2 28" xfId="2064"/>
    <cellStyle name="Comma [0] 3 7 2 29" xfId="2065"/>
    <cellStyle name="Comma [0] 3 7 2 3" xfId="2066"/>
    <cellStyle name="Comma [0] 3 7 2 30" xfId="2067"/>
    <cellStyle name="Comma [0] 3 7 2 30 2" xfId="2068"/>
    <cellStyle name="Comma [0] 3 7 2 4" xfId="2069"/>
    <cellStyle name="Comma [0] 3 7 2 5" xfId="2070"/>
    <cellStyle name="Comma [0] 3 7 2 6" xfId="2071"/>
    <cellStyle name="Comma [0] 3 7 2 7" xfId="2072"/>
    <cellStyle name="Comma [0] 3 7 2 8" xfId="2073"/>
    <cellStyle name="Comma [0] 3 7 2 9" xfId="2074"/>
    <cellStyle name="Comma [0] 3 7 20" xfId="2075"/>
    <cellStyle name="Comma [0] 3 7 20 2" xfId="2076"/>
    <cellStyle name="Comma [0] 3 7 21" xfId="2077"/>
    <cellStyle name="Comma [0] 3 7 21 2" xfId="2078"/>
    <cellStyle name="Comma [0] 3 7 22" xfId="2079"/>
    <cellStyle name="Comma [0] 3 7 22 2" xfId="2080"/>
    <cellStyle name="Comma [0] 3 7 23" xfId="2081"/>
    <cellStyle name="Comma [0] 3 7 23 2" xfId="2082"/>
    <cellStyle name="Comma [0] 3 7 24" xfId="2083"/>
    <cellStyle name="Comma [0] 3 7 24 2" xfId="2084"/>
    <cellStyle name="Comma [0] 3 7 25" xfId="2085"/>
    <cellStyle name="Comma [0] 3 7 25 2" xfId="2086"/>
    <cellStyle name="Comma [0] 3 7 26" xfId="2087"/>
    <cellStyle name="Comma [0] 3 7 26 2" xfId="2088"/>
    <cellStyle name="Comma [0] 3 7 27" xfId="2089"/>
    <cellStyle name="Comma [0] 3 7 27 2" xfId="2090"/>
    <cellStyle name="Comma [0] 3 7 28" xfId="2091"/>
    <cellStyle name="Comma [0] 3 7 28 2" xfId="2092"/>
    <cellStyle name="Comma [0] 3 7 29" xfId="2093"/>
    <cellStyle name="Comma [0] 3 7 29 2" xfId="2094"/>
    <cellStyle name="Comma [0] 3 7 3" xfId="2095"/>
    <cellStyle name="Comma [0] 3 7 3 2" xfId="2096"/>
    <cellStyle name="Comma [0] 3 7 3 2 2" xfId="2097"/>
    <cellStyle name="Comma [0] 3 7 3 2 2 2" xfId="2098"/>
    <cellStyle name="Comma [0] 3 7 3 2 3" xfId="2099"/>
    <cellStyle name="Comma [0] 3 7 3 2 3 2" xfId="2100"/>
    <cellStyle name="Comma [0] 3 7 3 2 4" xfId="2101"/>
    <cellStyle name="Comma [0] 3 7 3 2 4 2" xfId="2102"/>
    <cellStyle name="Comma [0] 3 7 3 2 5" xfId="2103"/>
    <cellStyle name="Comma [0] 3 7 3 2 5 2" xfId="2104"/>
    <cellStyle name="Comma [0] 3 7 3 2 6" xfId="2105"/>
    <cellStyle name="Comma [0] 3 7 3 2 6 2" xfId="2106"/>
    <cellStyle name="Comma [0] 3 7 3 3" xfId="2107"/>
    <cellStyle name="Comma [0] 3 7 3 4" xfId="2108"/>
    <cellStyle name="Comma [0] 3 7 3 5" xfId="2109"/>
    <cellStyle name="Comma [0] 3 7 3 6" xfId="2110"/>
    <cellStyle name="Comma [0] 3 7 3 7" xfId="2111"/>
    <cellStyle name="Comma [0] 3 7 4" xfId="2112"/>
    <cellStyle name="Comma [0] 3 7 4 2" xfId="2113"/>
    <cellStyle name="Comma [0] 3 7 5" xfId="2114"/>
    <cellStyle name="Comma [0] 3 7 5 2" xfId="2115"/>
    <cellStyle name="Comma [0] 3 7 6" xfId="2116"/>
    <cellStyle name="Comma [0] 3 7 6 2" xfId="2117"/>
    <cellStyle name="Comma [0] 3 7 7" xfId="2118"/>
    <cellStyle name="Comma [0] 3 7 7 2" xfId="2119"/>
    <cellStyle name="Comma [0] 3 7 8" xfId="2120"/>
    <cellStyle name="Comma [0] 3 7 8 2" xfId="2121"/>
    <cellStyle name="Comma [0] 3 7 9" xfId="2122"/>
    <cellStyle name="Comma [0] 3 7 9 2" xfId="2123"/>
    <cellStyle name="Comma [0] 3 8" xfId="266"/>
    <cellStyle name="Comma [0] 3 9" xfId="267"/>
    <cellStyle name="Comma [0] 4" xfId="268"/>
    <cellStyle name="Comma [0] 4 10" xfId="269"/>
    <cellStyle name="Comma [0] 4 11" xfId="270"/>
    <cellStyle name="Comma [0] 4 12" xfId="271"/>
    <cellStyle name="Comma [0] 4 13" xfId="272"/>
    <cellStyle name="Comma [0] 4 14" xfId="273"/>
    <cellStyle name="Comma [0] 4 15" xfId="274"/>
    <cellStyle name="Comma [0] 4 16" xfId="275"/>
    <cellStyle name="Comma [0] 4 17" xfId="276"/>
    <cellStyle name="Comma [0] 4 18" xfId="277"/>
    <cellStyle name="Comma [0] 4 19" xfId="278"/>
    <cellStyle name="Comma [0] 4 2" xfId="279"/>
    <cellStyle name="Comma [0] 4 20" xfId="280"/>
    <cellStyle name="Comma [0] 4 21" xfId="281"/>
    <cellStyle name="Comma [0] 4 22" xfId="282"/>
    <cellStyle name="Comma [0] 4 23" xfId="283"/>
    <cellStyle name="Comma [0] 4 24" xfId="284"/>
    <cellStyle name="Comma [0] 4 25" xfId="285"/>
    <cellStyle name="Comma [0] 4 26" xfId="286"/>
    <cellStyle name="Comma [0] 4 27" xfId="2124"/>
    <cellStyle name="Comma [0] 4 27 2" xfId="2125"/>
    <cellStyle name="Comma [0] 4 27 2 2" xfId="2126"/>
    <cellStyle name="Comma [0] 4 27 2 3" xfId="2127"/>
    <cellStyle name="Comma [0] 4 27 2 4" xfId="2128"/>
    <cellStyle name="Comma [0] 4 27 2 5" xfId="2129"/>
    <cellStyle name="Comma [0] 4 27 2 6" xfId="2130"/>
    <cellStyle name="Comma [0] 4 27 2 7" xfId="2131"/>
    <cellStyle name="Comma [0] 4 27 3" xfId="2132"/>
    <cellStyle name="Comma [0] 4 27 3 2" xfId="2133"/>
    <cellStyle name="Comma [0] 4 27 4" xfId="2134"/>
    <cellStyle name="Comma [0] 4 27 4 2" xfId="2135"/>
    <cellStyle name="Comma [0] 4 27 5" xfId="2136"/>
    <cellStyle name="Comma [0] 4 27 5 2" xfId="2137"/>
    <cellStyle name="Comma [0] 4 27 6" xfId="2138"/>
    <cellStyle name="Comma [0] 4 27 6 2" xfId="2139"/>
    <cellStyle name="Comma [0] 4 28" xfId="2140"/>
    <cellStyle name="Comma [0] 4 29" xfId="2141"/>
    <cellStyle name="Comma [0] 4 3" xfId="287"/>
    <cellStyle name="Comma [0] 4 30" xfId="2142"/>
    <cellStyle name="Comma [0] 4 31" xfId="2143"/>
    <cellStyle name="Comma [0] 4 32" xfId="2144"/>
    <cellStyle name="Comma [0] 4 33" xfId="2145"/>
    <cellStyle name="Comma [0] 4 34" xfId="2146"/>
    <cellStyle name="Comma [0] 4 35" xfId="2147"/>
    <cellStyle name="Comma [0] 4 36" xfId="2148"/>
    <cellStyle name="Comma [0] 4 37" xfId="2149"/>
    <cellStyle name="Comma [0] 4 38" xfId="2150"/>
    <cellStyle name="Comma [0] 4 39" xfId="2151"/>
    <cellStyle name="Comma [0] 4 4" xfId="288"/>
    <cellStyle name="Comma [0] 4 40" xfId="2152"/>
    <cellStyle name="Comma [0] 4 41" xfId="2153"/>
    <cellStyle name="Comma [0] 4 42" xfId="2154"/>
    <cellStyle name="Comma [0] 4 43" xfId="2155"/>
    <cellStyle name="Comma [0] 4 44" xfId="2156"/>
    <cellStyle name="Comma [0] 4 45" xfId="2157"/>
    <cellStyle name="Comma [0] 4 46" xfId="2158"/>
    <cellStyle name="Comma [0] 4 47" xfId="2159"/>
    <cellStyle name="Comma [0] 4 48" xfId="2160"/>
    <cellStyle name="Comma [0] 4 49" xfId="2161"/>
    <cellStyle name="Comma [0] 4 5" xfId="289"/>
    <cellStyle name="Comma [0] 4 50" xfId="2162"/>
    <cellStyle name="Comma [0] 4 51" xfId="2163"/>
    <cellStyle name="Comma [0] 4 52" xfId="2164"/>
    <cellStyle name="Comma [0] 4 53" xfId="2165"/>
    <cellStyle name="Comma [0] 4 54" xfId="2166"/>
    <cellStyle name="Comma [0] 4 55" xfId="2167"/>
    <cellStyle name="Comma [0] 4 55 2" xfId="2168"/>
    <cellStyle name="Comma [0] 4 6" xfId="290"/>
    <cellStyle name="Comma [0] 4 7" xfId="291"/>
    <cellStyle name="Comma [0] 4 7 10" xfId="2169"/>
    <cellStyle name="Comma [0] 4 7 10 2" xfId="2170"/>
    <cellStyle name="Comma [0] 4 7 11" xfId="2171"/>
    <cellStyle name="Comma [0] 4 7 11 2" xfId="2172"/>
    <cellStyle name="Comma [0] 4 7 12" xfId="2173"/>
    <cellStyle name="Comma [0] 4 7 12 2" xfId="2174"/>
    <cellStyle name="Comma [0] 4 7 13" xfId="2175"/>
    <cellStyle name="Comma [0] 4 7 13 2" xfId="2176"/>
    <cellStyle name="Comma [0] 4 7 14" xfId="2177"/>
    <cellStyle name="Comma [0] 4 7 14 2" xfId="2178"/>
    <cellStyle name="Comma [0] 4 7 15" xfId="2179"/>
    <cellStyle name="Comma [0] 4 7 15 2" xfId="2180"/>
    <cellStyle name="Comma [0] 4 7 16" xfId="2181"/>
    <cellStyle name="Comma [0] 4 7 16 2" xfId="2182"/>
    <cellStyle name="Comma [0] 4 7 17" xfId="2183"/>
    <cellStyle name="Comma [0] 4 7 17 2" xfId="2184"/>
    <cellStyle name="Comma [0] 4 7 18" xfId="2185"/>
    <cellStyle name="Comma [0] 4 7 18 2" xfId="2186"/>
    <cellStyle name="Comma [0] 4 7 19" xfId="2187"/>
    <cellStyle name="Comma [0] 4 7 19 2" xfId="2188"/>
    <cellStyle name="Comma [0] 4 7 2" xfId="292"/>
    <cellStyle name="Comma [0] 4 7 2 10" xfId="2189"/>
    <cellStyle name="Comma [0] 4 7 2 11" xfId="2190"/>
    <cellStyle name="Comma [0] 4 7 2 12" xfId="2191"/>
    <cellStyle name="Comma [0] 4 7 2 13" xfId="2192"/>
    <cellStyle name="Comma [0] 4 7 2 14" xfId="2193"/>
    <cellStyle name="Comma [0] 4 7 2 15" xfId="2194"/>
    <cellStyle name="Comma [0] 4 7 2 16" xfId="2195"/>
    <cellStyle name="Comma [0] 4 7 2 17" xfId="2196"/>
    <cellStyle name="Comma [0] 4 7 2 18" xfId="2197"/>
    <cellStyle name="Comma [0] 4 7 2 19" xfId="2198"/>
    <cellStyle name="Comma [0] 4 7 2 2" xfId="2199"/>
    <cellStyle name="Comma [0] 4 7 2 2 2" xfId="2200"/>
    <cellStyle name="Comma [0] 4 7 2 2 2 2" xfId="2201"/>
    <cellStyle name="Comma [0] 4 7 2 2 2 3" xfId="2202"/>
    <cellStyle name="Comma [0] 4 7 2 2 2 4" xfId="2203"/>
    <cellStyle name="Comma [0] 4 7 2 2 2 5" xfId="2204"/>
    <cellStyle name="Comma [0] 4 7 2 2 2 6" xfId="2205"/>
    <cellStyle name="Comma [0] 4 7 2 2 2 7" xfId="2206"/>
    <cellStyle name="Comma [0] 4 7 2 2 3" xfId="2207"/>
    <cellStyle name="Comma [0] 4 7 2 2 3 2" xfId="2208"/>
    <cellStyle name="Comma [0] 4 7 2 2 4" xfId="2209"/>
    <cellStyle name="Comma [0] 4 7 2 2 4 2" xfId="2210"/>
    <cellStyle name="Comma [0] 4 7 2 2 5" xfId="2211"/>
    <cellStyle name="Comma [0] 4 7 2 2 5 2" xfId="2212"/>
    <cellStyle name="Comma [0] 4 7 2 2 6" xfId="2213"/>
    <cellStyle name="Comma [0] 4 7 2 2 6 2" xfId="2214"/>
    <cellStyle name="Comma [0] 4 7 2 20" xfId="2215"/>
    <cellStyle name="Comma [0] 4 7 2 21" xfId="2216"/>
    <cellStyle name="Comma [0] 4 7 2 22" xfId="2217"/>
    <cellStyle name="Comma [0] 4 7 2 23" xfId="2218"/>
    <cellStyle name="Comma [0] 4 7 2 24" xfId="2219"/>
    <cellStyle name="Comma [0] 4 7 2 25" xfId="2220"/>
    <cellStyle name="Comma [0] 4 7 2 26" xfId="2221"/>
    <cellStyle name="Comma [0] 4 7 2 27" xfId="2222"/>
    <cellStyle name="Comma [0] 4 7 2 28" xfId="2223"/>
    <cellStyle name="Comma [0] 4 7 2 29" xfId="2224"/>
    <cellStyle name="Comma [0] 4 7 2 3" xfId="2225"/>
    <cellStyle name="Comma [0] 4 7 2 30" xfId="2226"/>
    <cellStyle name="Comma [0] 4 7 2 30 2" xfId="2227"/>
    <cellStyle name="Comma [0] 4 7 2 4" xfId="2228"/>
    <cellStyle name="Comma [0] 4 7 2 5" xfId="2229"/>
    <cellStyle name="Comma [0] 4 7 2 6" xfId="2230"/>
    <cellStyle name="Comma [0] 4 7 2 7" xfId="2231"/>
    <cellStyle name="Comma [0] 4 7 2 8" xfId="2232"/>
    <cellStyle name="Comma [0] 4 7 2 9" xfId="2233"/>
    <cellStyle name="Comma [0] 4 7 20" xfId="2234"/>
    <cellStyle name="Comma [0] 4 7 20 2" xfId="2235"/>
    <cellStyle name="Comma [0] 4 7 21" xfId="2236"/>
    <cellStyle name="Comma [0] 4 7 21 2" xfId="2237"/>
    <cellStyle name="Comma [0] 4 7 22" xfId="2238"/>
    <cellStyle name="Comma [0] 4 7 22 2" xfId="2239"/>
    <cellStyle name="Comma [0] 4 7 23" xfId="2240"/>
    <cellStyle name="Comma [0] 4 7 23 2" xfId="2241"/>
    <cellStyle name="Comma [0] 4 7 24" xfId="2242"/>
    <cellStyle name="Comma [0] 4 7 24 2" xfId="2243"/>
    <cellStyle name="Comma [0] 4 7 25" xfId="2244"/>
    <cellStyle name="Comma [0] 4 7 25 2" xfId="2245"/>
    <cellStyle name="Comma [0] 4 7 26" xfId="2246"/>
    <cellStyle name="Comma [0] 4 7 26 2" xfId="2247"/>
    <cellStyle name="Comma [0] 4 7 27" xfId="2248"/>
    <cellStyle name="Comma [0] 4 7 27 2" xfId="2249"/>
    <cellStyle name="Comma [0] 4 7 28" xfId="2250"/>
    <cellStyle name="Comma [0] 4 7 28 2" xfId="2251"/>
    <cellStyle name="Comma [0] 4 7 29" xfId="2252"/>
    <cellStyle name="Comma [0] 4 7 29 2" xfId="2253"/>
    <cellStyle name="Comma [0] 4 7 3" xfId="2254"/>
    <cellStyle name="Comma [0] 4 7 3 2" xfId="2255"/>
    <cellStyle name="Comma [0] 4 7 3 2 2" xfId="2256"/>
    <cellStyle name="Comma [0] 4 7 3 2 2 2" xfId="2257"/>
    <cellStyle name="Comma [0] 4 7 3 2 3" xfId="2258"/>
    <cellStyle name="Comma [0] 4 7 3 2 3 2" xfId="2259"/>
    <cellStyle name="Comma [0] 4 7 3 2 4" xfId="2260"/>
    <cellStyle name="Comma [0] 4 7 3 2 4 2" xfId="2261"/>
    <cellStyle name="Comma [0] 4 7 3 2 5" xfId="2262"/>
    <cellStyle name="Comma [0] 4 7 3 2 5 2" xfId="2263"/>
    <cellStyle name="Comma [0] 4 7 3 2 6" xfId="2264"/>
    <cellStyle name="Comma [0] 4 7 3 2 6 2" xfId="2265"/>
    <cellStyle name="Comma [0] 4 7 3 3" xfId="2266"/>
    <cellStyle name="Comma [0] 4 7 3 4" xfId="2267"/>
    <cellStyle name="Comma [0] 4 7 3 5" xfId="2268"/>
    <cellStyle name="Comma [0] 4 7 3 6" xfId="2269"/>
    <cellStyle name="Comma [0] 4 7 3 7" xfId="2270"/>
    <cellStyle name="Comma [0] 4 7 4" xfId="2271"/>
    <cellStyle name="Comma [0] 4 7 4 2" xfId="2272"/>
    <cellStyle name="Comma [0] 4 7 5" xfId="2273"/>
    <cellStyle name="Comma [0] 4 7 5 2" xfId="2274"/>
    <cellStyle name="Comma [0] 4 7 6" xfId="2275"/>
    <cellStyle name="Comma [0] 4 7 6 2" xfId="2276"/>
    <cellStyle name="Comma [0] 4 7 7" xfId="2277"/>
    <cellStyle name="Comma [0] 4 7 7 2" xfId="2278"/>
    <cellStyle name="Comma [0] 4 7 8" xfId="2279"/>
    <cellStyle name="Comma [0] 4 7 8 2" xfId="2280"/>
    <cellStyle name="Comma [0] 4 7 9" xfId="2281"/>
    <cellStyle name="Comma [0] 4 7 9 2" xfId="2282"/>
    <cellStyle name="Comma [0] 4 8" xfId="293"/>
    <cellStyle name="Comma [0] 4 9" xfId="294"/>
    <cellStyle name="Comma [0]_1" xfId="8579"/>
    <cellStyle name="Comma [00]" xfId="295"/>
    <cellStyle name="Comma 0" xfId="8421"/>
    <cellStyle name="Comma 10" xfId="296"/>
    <cellStyle name="Comma 11" xfId="297"/>
    <cellStyle name="Comma 12" xfId="298"/>
    <cellStyle name="Comma 13" xfId="299"/>
    <cellStyle name="Comma 13 10" xfId="2283"/>
    <cellStyle name="Comma 13 11" xfId="2284"/>
    <cellStyle name="Comma 13 12" xfId="2285"/>
    <cellStyle name="Comma 13 13" xfId="2286"/>
    <cellStyle name="Comma 13 14" xfId="2287"/>
    <cellStyle name="Comma 13 15" xfId="2288"/>
    <cellStyle name="Comma 13 16" xfId="2289"/>
    <cellStyle name="Comma 13 17" xfId="2290"/>
    <cellStyle name="Comma 13 18" xfId="2291"/>
    <cellStyle name="Comma 13 19" xfId="2292"/>
    <cellStyle name="Comma 13 2" xfId="300"/>
    <cellStyle name="Comma 13 20" xfId="2293"/>
    <cellStyle name="Comma 13 21" xfId="2294"/>
    <cellStyle name="Comma 13 22" xfId="2295"/>
    <cellStyle name="Comma 13 23" xfId="2296"/>
    <cellStyle name="Comma 13 24" xfId="2297"/>
    <cellStyle name="Comma 13 25" xfId="2298"/>
    <cellStyle name="Comma 13 26" xfId="2299"/>
    <cellStyle name="Comma 13 27" xfId="2300"/>
    <cellStyle name="Comma 13 28" xfId="2301"/>
    <cellStyle name="Comma 13 3" xfId="2302"/>
    <cellStyle name="Comma 13 4" xfId="2303"/>
    <cellStyle name="Comma 13 5" xfId="2304"/>
    <cellStyle name="Comma 13 6" xfId="2305"/>
    <cellStyle name="Comma 13 7" xfId="2306"/>
    <cellStyle name="Comma 13 8" xfId="2307"/>
    <cellStyle name="Comma 13 9" xfId="2308"/>
    <cellStyle name="Comma 14" xfId="301"/>
    <cellStyle name="Comma 15" xfId="302"/>
    <cellStyle name="Comma 16" xfId="303"/>
    <cellStyle name="Comma 16 2" xfId="2309"/>
    <cellStyle name="Comma 17" xfId="304"/>
    <cellStyle name="Comma 17 2" xfId="2310"/>
    <cellStyle name="Comma 18" xfId="305"/>
    <cellStyle name="Comma 19" xfId="306"/>
    <cellStyle name="Comma 2" xfId="307"/>
    <cellStyle name="Comma 2 10" xfId="308"/>
    <cellStyle name="Comma 2 11" xfId="309"/>
    <cellStyle name="Comma 2 12" xfId="310"/>
    <cellStyle name="Comma 2 13" xfId="311"/>
    <cellStyle name="Comma 2 14" xfId="312"/>
    <cellStyle name="Comma 2 15" xfId="313"/>
    <cellStyle name="Comma 2 16" xfId="314"/>
    <cellStyle name="Comma 2 17" xfId="315"/>
    <cellStyle name="Comma 2 18" xfId="316"/>
    <cellStyle name="Comma 2 19" xfId="317"/>
    <cellStyle name="Comma 2 2" xfId="318"/>
    <cellStyle name="Comma 2 2 10" xfId="2311"/>
    <cellStyle name="Comma 2 2 11" xfId="2312"/>
    <cellStyle name="Comma 2 2 12" xfId="2313"/>
    <cellStyle name="Comma 2 2 13" xfId="2314"/>
    <cellStyle name="Comma 2 2 14" xfId="2315"/>
    <cellStyle name="Comma 2 2 15" xfId="2316"/>
    <cellStyle name="Comma 2 2 16" xfId="2317"/>
    <cellStyle name="Comma 2 2 17" xfId="2318"/>
    <cellStyle name="Comma 2 2 18" xfId="2319"/>
    <cellStyle name="Comma 2 2 19" xfId="2320"/>
    <cellStyle name="Comma 2 2 2" xfId="319"/>
    <cellStyle name="Comma 2 2 2 10" xfId="320"/>
    <cellStyle name="Comma 2 2 2 11" xfId="321"/>
    <cellStyle name="Comma 2 2 2 12" xfId="322"/>
    <cellStyle name="Comma 2 2 2 13" xfId="323"/>
    <cellStyle name="Comma 2 2 2 14" xfId="324"/>
    <cellStyle name="Comma 2 2 2 15" xfId="325"/>
    <cellStyle name="Comma 2 2 2 16" xfId="326"/>
    <cellStyle name="Comma 2 2 2 17" xfId="327"/>
    <cellStyle name="Comma 2 2 2 18" xfId="328"/>
    <cellStyle name="Comma 2 2 2 19" xfId="329"/>
    <cellStyle name="Comma 2 2 2 2" xfId="330"/>
    <cellStyle name="Comma 2 2 2 2 10" xfId="2321"/>
    <cellStyle name="Comma 2 2 2 2 11" xfId="2322"/>
    <cellStyle name="Comma 2 2 2 2 12" xfId="2323"/>
    <cellStyle name="Comma 2 2 2 2 13" xfId="2324"/>
    <cellStyle name="Comma 2 2 2 2 14" xfId="2325"/>
    <cellStyle name="Comma 2 2 2 2 15" xfId="2326"/>
    <cellStyle name="Comma 2 2 2 2 16" xfId="2327"/>
    <cellStyle name="Comma 2 2 2 2 17" xfId="2328"/>
    <cellStyle name="Comma 2 2 2 2 18" xfId="2329"/>
    <cellStyle name="Comma 2 2 2 2 19" xfId="2330"/>
    <cellStyle name="Comma 2 2 2 2 2" xfId="331"/>
    <cellStyle name="Comma 2 2 2 2 2 10" xfId="2331"/>
    <cellStyle name="Comma 2 2 2 2 2 11" xfId="2332"/>
    <cellStyle name="Comma 2 2 2 2 2 12" xfId="2333"/>
    <cellStyle name="Comma 2 2 2 2 2 13" xfId="2334"/>
    <cellStyle name="Comma 2 2 2 2 2 14" xfId="2335"/>
    <cellStyle name="Comma 2 2 2 2 2 15" xfId="2336"/>
    <cellStyle name="Comma 2 2 2 2 2 16" xfId="2337"/>
    <cellStyle name="Comma 2 2 2 2 2 17" xfId="2338"/>
    <cellStyle name="Comma 2 2 2 2 2 18" xfId="2339"/>
    <cellStyle name="Comma 2 2 2 2 2 19" xfId="2340"/>
    <cellStyle name="Comma 2 2 2 2 2 2" xfId="2341"/>
    <cellStyle name="Comma 2 2 2 2 2 2 2" xfId="2342"/>
    <cellStyle name="Comma 2 2 2 2 2 2 2 2" xfId="2343"/>
    <cellStyle name="Comma 2 2 2 2 2 2 2 3" xfId="2344"/>
    <cellStyle name="Comma 2 2 2 2 2 2 2 4" xfId="2345"/>
    <cellStyle name="Comma 2 2 2 2 2 2 2 5" xfId="2346"/>
    <cellStyle name="Comma 2 2 2 2 2 2 2 6" xfId="2347"/>
    <cellStyle name="Comma 2 2 2 2 2 2 3" xfId="2348"/>
    <cellStyle name="Comma 2 2 2 2 2 2 4" xfId="2349"/>
    <cellStyle name="Comma 2 2 2 2 2 2 5" xfId="2350"/>
    <cellStyle name="Comma 2 2 2 2 2 2 6" xfId="2351"/>
    <cellStyle name="Comma 2 2 2 2 2 20" xfId="2352"/>
    <cellStyle name="Comma 2 2 2 2 2 21" xfId="2353"/>
    <cellStyle name="Comma 2 2 2 2 2 22" xfId="2354"/>
    <cellStyle name="Comma 2 2 2 2 2 23" xfId="2355"/>
    <cellStyle name="Comma 2 2 2 2 2 24" xfId="2356"/>
    <cellStyle name="Comma 2 2 2 2 2 25" xfId="2357"/>
    <cellStyle name="Comma 2 2 2 2 2 26" xfId="2358"/>
    <cellStyle name="Comma 2 2 2 2 2 27" xfId="2359"/>
    <cellStyle name="Comma 2 2 2 2 2 28" xfId="2360"/>
    <cellStyle name="Comma 2 2 2 2 2 29" xfId="2361"/>
    <cellStyle name="Comma 2 2 2 2 2 3" xfId="2362"/>
    <cellStyle name="Comma 2 2 2 2 2 30" xfId="2363"/>
    <cellStyle name="Comma 2 2 2 2 2 4" xfId="2364"/>
    <cellStyle name="Comma 2 2 2 2 2 5" xfId="2365"/>
    <cellStyle name="Comma 2 2 2 2 2 6" xfId="2366"/>
    <cellStyle name="Comma 2 2 2 2 2 7" xfId="2367"/>
    <cellStyle name="Comma 2 2 2 2 2 8" xfId="2368"/>
    <cellStyle name="Comma 2 2 2 2 2 9" xfId="2369"/>
    <cellStyle name="Comma 2 2 2 2 20" xfId="2370"/>
    <cellStyle name="Comma 2 2 2 2 21" xfId="2371"/>
    <cellStyle name="Comma 2 2 2 2 22" xfId="2372"/>
    <cellStyle name="Comma 2 2 2 2 23" xfId="2373"/>
    <cellStyle name="Comma 2 2 2 2 24" xfId="2374"/>
    <cellStyle name="Comma 2 2 2 2 25" xfId="2375"/>
    <cellStyle name="Comma 2 2 2 2 26" xfId="2376"/>
    <cellStyle name="Comma 2 2 2 2 27" xfId="2377"/>
    <cellStyle name="Comma 2 2 2 2 28" xfId="2378"/>
    <cellStyle name="Comma 2 2 2 2 29" xfId="2379"/>
    <cellStyle name="Comma 2 2 2 2 3" xfId="2380"/>
    <cellStyle name="Comma 2 2 2 2 3 2" xfId="2381"/>
    <cellStyle name="Comma 2 2 2 2 3 2 2" xfId="2382"/>
    <cellStyle name="Comma 2 2 2 2 3 2 3" xfId="2383"/>
    <cellStyle name="Comma 2 2 2 2 3 2 4" xfId="2384"/>
    <cellStyle name="Comma 2 2 2 2 3 2 5" xfId="2385"/>
    <cellStyle name="Comma 2 2 2 2 3 2 6" xfId="2386"/>
    <cellStyle name="Comma 2 2 2 2 3 3" xfId="2387"/>
    <cellStyle name="Comma 2 2 2 2 3 4" xfId="2388"/>
    <cellStyle name="Comma 2 2 2 2 3 5" xfId="2389"/>
    <cellStyle name="Comma 2 2 2 2 3 6" xfId="2390"/>
    <cellStyle name="Comma 2 2 2 2 4" xfId="2391"/>
    <cellStyle name="Comma 2 2 2 2 5" xfId="2392"/>
    <cellStyle name="Comma 2 2 2 2 6" xfId="2393"/>
    <cellStyle name="Comma 2 2 2 2 7" xfId="2394"/>
    <cellStyle name="Comma 2 2 2 2 8" xfId="2395"/>
    <cellStyle name="Comma 2 2 2 2 9" xfId="2396"/>
    <cellStyle name="Comma 2 2 2 20" xfId="332"/>
    <cellStyle name="Comma 2 2 2 21" xfId="333"/>
    <cellStyle name="Comma 2 2 2 22" xfId="334"/>
    <cellStyle name="Comma 2 2 2 23" xfId="335"/>
    <cellStyle name="Comma 2 2 2 24" xfId="2397"/>
    <cellStyle name="Comma 2 2 2 24 2" xfId="2398"/>
    <cellStyle name="Comma 2 2 2 24 2 2" xfId="2399"/>
    <cellStyle name="Comma 2 2 2 24 2 3" xfId="2400"/>
    <cellStyle name="Comma 2 2 2 24 2 4" xfId="2401"/>
    <cellStyle name="Comma 2 2 2 24 2 5" xfId="2402"/>
    <cellStyle name="Comma 2 2 2 24 2 6" xfId="2403"/>
    <cellStyle name="Comma 2 2 2 24 3" xfId="2404"/>
    <cellStyle name="Comma 2 2 2 24 4" xfId="2405"/>
    <cellStyle name="Comma 2 2 2 24 5" xfId="2406"/>
    <cellStyle name="Comma 2 2 2 24 6" xfId="2407"/>
    <cellStyle name="Comma 2 2 2 25" xfId="2408"/>
    <cellStyle name="Comma 2 2 2 26" xfId="2409"/>
    <cellStyle name="Comma 2 2 2 27" xfId="2410"/>
    <cellStyle name="Comma 2 2 2 28" xfId="2411"/>
    <cellStyle name="Comma 2 2 2 29" xfId="2412"/>
    <cellStyle name="Comma 2 2 2 3" xfId="336"/>
    <cellStyle name="Comma 2 2 2 30" xfId="2413"/>
    <cellStyle name="Comma 2 2 2 31" xfId="2414"/>
    <cellStyle name="Comma 2 2 2 32" xfId="2415"/>
    <cellStyle name="Comma 2 2 2 33" xfId="2416"/>
    <cellStyle name="Comma 2 2 2 34" xfId="2417"/>
    <cellStyle name="Comma 2 2 2 35" xfId="2418"/>
    <cellStyle name="Comma 2 2 2 36" xfId="2419"/>
    <cellStyle name="Comma 2 2 2 37" xfId="2420"/>
    <cellStyle name="Comma 2 2 2 38" xfId="2421"/>
    <cellStyle name="Comma 2 2 2 39" xfId="2422"/>
    <cellStyle name="Comma 2 2 2 4" xfId="337"/>
    <cellStyle name="Comma 2 2 2 40" xfId="2423"/>
    <cellStyle name="Comma 2 2 2 41" xfId="2424"/>
    <cellStyle name="Comma 2 2 2 42" xfId="2425"/>
    <cellStyle name="Comma 2 2 2 43" xfId="2426"/>
    <cellStyle name="Comma 2 2 2 44" xfId="2427"/>
    <cellStyle name="Comma 2 2 2 45" xfId="2428"/>
    <cellStyle name="Comma 2 2 2 46" xfId="2429"/>
    <cellStyle name="Comma 2 2 2 47" xfId="2430"/>
    <cellStyle name="Comma 2 2 2 48" xfId="2431"/>
    <cellStyle name="Comma 2 2 2 49" xfId="2432"/>
    <cellStyle name="Comma 2 2 2 5" xfId="338"/>
    <cellStyle name="Comma 2 2 2 50" xfId="2433"/>
    <cellStyle name="Comma 2 2 2 51" xfId="2434"/>
    <cellStyle name="Comma 2 2 2 6" xfId="339"/>
    <cellStyle name="Comma 2 2 2 7" xfId="340"/>
    <cellStyle name="Comma 2 2 2 8" xfId="341"/>
    <cellStyle name="Comma 2 2 2 9" xfId="342"/>
    <cellStyle name="Comma 2 2 20" xfId="2435"/>
    <cellStyle name="Comma 2 2 21" xfId="2436"/>
    <cellStyle name="Comma 2 2 22" xfId="2437"/>
    <cellStyle name="Comma 2 2 23" xfId="2438"/>
    <cellStyle name="Comma 2 2 24" xfId="2439"/>
    <cellStyle name="Comma 2 2 25" xfId="2440"/>
    <cellStyle name="Comma 2 2 26" xfId="2441"/>
    <cellStyle name="Comma 2 2 3" xfId="343"/>
    <cellStyle name="Comma 2 2 4" xfId="344"/>
    <cellStyle name="Comma 2 2 5" xfId="345"/>
    <cellStyle name="Comma 2 2 6" xfId="346"/>
    <cellStyle name="Comma 2 2 7" xfId="347"/>
    <cellStyle name="Comma 2 2 8" xfId="2442"/>
    <cellStyle name="Comma 2 2 9" xfId="2443"/>
    <cellStyle name="Comma 2 20" xfId="348"/>
    <cellStyle name="Comma 2 21" xfId="349"/>
    <cellStyle name="Comma 2 22" xfId="350"/>
    <cellStyle name="Comma 2 23" xfId="351"/>
    <cellStyle name="Comma 2 24" xfId="352"/>
    <cellStyle name="Comma 2 25" xfId="353"/>
    <cellStyle name="Comma 2 26" xfId="354"/>
    <cellStyle name="Comma 2 27" xfId="355"/>
    <cellStyle name="Comma 2 28" xfId="2444"/>
    <cellStyle name="Comma 2 28 2" xfId="2445"/>
    <cellStyle name="Comma 2 28 2 2" xfId="2446"/>
    <cellStyle name="Comma 2 28 2 3" xfId="2447"/>
    <cellStyle name="Comma 2 28 2 4" xfId="2448"/>
    <cellStyle name="Comma 2 28 2 5" xfId="2449"/>
    <cellStyle name="Comma 2 28 2 6" xfId="2450"/>
    <cellStyle name="Comma 2 28 3" xfId="2451"/>
    <cellStyle name="Comma 2 28 4" xfId="2452"/>
    <cellStyle name="Comma 2 28 5" xfId="2453"/>
    <cellStyle name="Comma 2 28 6" xfId="2454"/>
    <cellStyle name="Comma 2 29" xfId="2455"/>
    <cellStyle name="Comma 2 3" xfId="356"/>
    <cellStyle name="Comma 2 3 10" xfId="357"/>
    <cellStyle name="Comma 2 3 11" xfId="358"/>
    <cellStyle name="Comma 2 3 12" xfId="359"/>
    <cellStyle name="Comma 2 3 13" xfId="360"/>
    <cellStyle name="Comma 2 3 14" xfId="361"/>
    <cellStyle name="Comma 2 3 15" xfId="362"/>
    <cellStyle name="Comma 2 3 16" xfId="363"/>
    <cellStyle name="Comma 2 3 17" xfId="364"/>
    <cellStyle name="Comma 2 3 18" xfId="365"/>
    <cellStyle name="Comma 2 3 19" xfId="366"/>
    <cellStyle name="Comma 2 3 2" xfId="367"/>
    <cellStyle name="Comma 2 3 2 10" xfId="2456"/>
    <cellStyle name="Comma 2 3 2 11" xfId="2457"/>
    <cellStyle name="Comma 2 3 2 12" xfId="2458"/>
    <cellStyle name="Comma 2 3 2 13" xfId="2459"/>
    <cellStyle name="Comma 2 3 2 14" xfId="2460"/>
    <cellStyle name="Comma 2 3 2 15" xfId="2461"/>
    <cellStyle name="Comma 2 3 2 16" xfId="2462"/>
    <cellStyle name="Comma 2 3 2 17" xfId="2463"/>
    <cellStyle name="Comma 2 3 2 18" xfId="2464"/>
    <cellStyle name="Comma 2 3 2 19" xfId="2465"/>
    <cellStyle name="Comma 2 3 2 2" xfId="368"/>
    <cellStyle name="Comma 2 3 2 2 10" xfId="2466"/>
    <cellStyle name="Comma 2 3 2 2 11" xfId="2467"/>
    <cellStyle name="Comma 2 3 2 2 12" xfId="2468"/>
    <cellStyle name="Comma 2 3 2 2 13" xfId="2469"/>
    <cellStyle name="Comma 2 3 2 2 14" xfId="2470"/>
    <cellStyle name="Comma 2 3 2 2 15" xfId="2471"/>
    <cellStyle name="Comma 2 3 2 2 16" xfId="2472"/>
    <cellStyle name="Comma 2 3 2 2 17" xfId="2473"/>
    <cellStyle name="Comma 2 3 2 2 18" xfId="2474"/>
    <cellStyle name="Comma 2 3 2 2 19" xfId="2475"/>
    <cellStyle name="Comma 2 3 2 2 2" xfId="369"/>
    <cellStyle name="Comma 2 3 2 2 2 10" xfId="2476"/>
    <cellStyle name="Comma 2 3 2 2 2 11" xfId="2477"/>
    <cellStyle name="Comma 2 3 2 2 2 12" xfId="2478"/>
    <cellStyle name="Comma 2 3 2 2 2 13" xfId="2479"/>
    <cellStyle name="Comma 2 3 2 2 2 14" xfId="2480"/>
    <cellStyle name="Comma 2 3 2 2 2 15" xfId="2481"/>
    <cellStyle name="Comma 2 3 2 2 2 16" xfId="2482"/>
    <cellStyle name="Comma 2 3 2 2 2 17" xfId="2483"/>
    <cellStyle name="Comma 2 3 2 2 2 18" xfId="2484"/>
    <cellStyle name="Comma 2 3 2 2 2 19" xfId="2485"/>
    <cellStyle name="Comma 2 3 2 2 2 2" xfId="2486"/>
    <cellStyle name="Comma 2 3 2 2 2 2 2" xfId="2487"/>
    <cellStyle name="Comma 2 3 2 2 2 2 2 2" xfId="2488"/>
    <cellStyle name="Comma 2 3 2 2 2 2 2 3" xfId="2489"/>
    <cellStyle name="Comma 2 3 2 2 2 2 2 4" xfId="2490"/>
    <cellStyle name="Comma 2 3 2 2 2 2 2 5" xfId="2491"/>
    <cellStyle name="Comma 2 3 2 2 2 2 2 6" xfId="2492"/>
    <cellStyle name="Comma 2 3 2 2 2 2 3" xfId="2493"/>
    <cellStyle name="Comma 2 3 2 2 2 2 4" xfId="2494"/>
    <cellStyle name="Comma 2 3 2 2 2 2 5" xfId="2495"/>
    <cellStyle name="Comma 2 3 2 2 2 2 6" xfId="2496"/>
    <cellStyle name="Comma 2 3 2 2 2 20" xfId="2497"/>
    <cellStyle name="Comma 2 3 2 2 2 21" xfId="2498"/>
    <cellStyle name="Comma 2 3 2 2 2 22" xfId="2499"/>
    <cellStyle name="Comma 2 3 2 2 2 23" xfId="2500"/>
    <cellStyle name="Comma 2 3 2 2 2 24" xfId="2501"/>
    <cellStyle name="Comma 2 3 2 2 2 25" xfId="2502"/>
    <cellStyle name="Comma 2 3 2 2 2 26" xfId="2503"/>
    <cellStyle name="Comma 2 3 2 2 2 27" xfId="2504"/>
    <cellStyle name="Comma 2 3 2 2 2 28" xfId="2505"/>
    <cellStyle name="Comma 2 3 2 2 2 29" xfId="2506"/>
    <cellStyle name="Comma 2 3 2 2 2 3" xfId="2507"/>
    <cellStyle name="Comma 2 3 2 2 2 30" xfId="2508"/>
    <cellStyle name="Comma 2 3 2 2 2 4" xfId="2509"/>
    <cellStyle name="Comma 2 3 2 2 2 5" xfId="2510"/>
    <cellStyle name="Comma 2 3 2 2 2 6" xfId="2511"/>
    <cellStyle name="Comma 2 3 2 2 2 7" xfId="2512"/>
    <cellStyle name="Comma 2 3 2 2 2 8" xfId="2513"/>
    <cellStyle name="Comma 2 3 2 2 2 9" xfId="2514"/>
    <cellStyle name="Comma 2 3 2 2 20" xfId="2515"/>
    <cellStyle name="Comma 2 3 2 2 21" xfId="2516"/>
    <cellStyle name="Comma 2 3 2 2 22" xfId="2517"/>
    <cellStyle name="Comma 2 3 2 2 23" xfId="2518"/>
    <cellStyle name="Comma 2 3 2 2 24" xfId="2519"/>
    <cellStyle name="Comma 2 3 2 2 25" xfId="2520"/>
    <cellStyle name="Comma 2 3 2 2 26" xfId="2521"/>
    <cellStyle name="Comma 2 3 2 2 27" xfId="2522"/>
    <cellStyle name="Comma 2 3 2 2 28" xfId="2523"/>
    <cellStyle name="Comma 2 3 2 2 29" xfId="2524"/>
    <cellStyle name="Comma 2 3 2 2 3" xfId="2525"/>
    <cellStyle name="Comma 2 3 2 2 3 2" xfId="2526"/>
    <cellStyle name="Comma 2 3 2 2 3 2 2" xfId="2527"/>
    <cellStyle name="Comma 2 3 2 2 3 2 3" xfId="2528"/>
    <cellStyle name="Comma 2 3 2 2 3 2 4" xfId="2529"/>
    <cellStyle name="Comma 2 3 2 2 3 2 5" xfId="2530"/>
    <cellStyle name="Comma 2 3 2 2 3 2 6" xfId="2531"/>
    <cellStyle name="Comma 2 3 2 2 3 3" xfId="2532"/>
    <cellStyle name="Comma 2 3 2 2 3 4" xfId="2533"/>
    <cellStyle name="Comma 2 3 2 2 3 5" xfId="2534"/>
    <cellStyle name="Comma 2 3 2 2 3 6" xfId="2535"/>
    <cellStyle name="Comma 2 3 2 2 4" xfId="2536"/>
    <cellStyle name="Comma 2 3 2 2 5" xfId="2537"/>
    <cellStyle name="Comma 2 3 2 2 6" xfId="2538"/>
    <cellStyle name="Comma 2 3 2 2 7" xfId="2539"/>
    <cellStyle name="Comma 2 3 2 2 8" xfId="2540"/>
    <cellStyle name="Comma 2 3 2 2 9" xfId="2541"/>
    <cellStyle name="Comma 2 3 2 20" xfId="2542"/>
    <cellStyle name="Comma 2 3 2 21" xfId="2543"/>
    <cellStyle name="Comma 2 3 2 22" xfId="2544"/>
    <cellStyle name="Comma 2 3 2 23" xfId="2545"/>
    <cellStyle name="Comma 2 3 2 24" xfId="2546"/>
    <cellStyle name="Comma 2 3 2 25" xfId="2547"/>
    <cellStyle name="Comma 2 3 2 26" xfId="2548"/>
    <cellStyle name="Comma 2 3 2 27" xfId="2549"/>
    <cellStyle name="Comma 2 3 2 28" xfId="2550"/>
    <cellStyle name="Comma 2 3 2 29" xfId="2551"/>
    <cellStyle name="Comma 2 3 2 3" xfId="2552"/>
    <cellStyle name="Comma 2 3 2 3 2" xfId="2553"/>
    <cellStyle name="Comma 2 3 2 3 2 2" xfId="2554"/>
    <cellStyle name="Comma 2 3 2 3 2 3" xfId="2555"/>
    <cellStyle name="Comma 2 3 2 3 2 4" xfId="2556"/>
    <cellStyle name="Comma 2 3 2 3 2 5" xfId="2557"/>
    <cellStyle name="Comma 2 3 2 3 2 6" xfId="2558"/>
    <cellStyle name="Comma 2 3 2 3 3" xfId="2559"/>
    <cellStyle name="Comma 2 3 2 3 4" xfId="2560"/>
    <cellStyle name="Comma 2 3 2 3 5" xfId="2561"/>
    <cellStyle name="Comma 2 3 2 3 6" xfId="2562"/>
    <cellStyle name="Comma 2 3 2 30" xfId="2563"/>
    <cellStyle name="Comma 2 3 2 4" xfId="2564"/>
    <cellStyle name="Comma 2 3 2 5" xfId="2565"/>
    <cellStyle name="Comma 2 3 2 6" xfId="2566"/>
    <cellStyle name="Comma 2 3 2 7" xfId="2567"/>
    <cellStyle name="Comma 2 3 2 8" xfId="2568"/>
    <cellStyle name="Comma 2 3 2 9" xfId="2569"/>
    <cellStyle name="Comma 2 3 20" xfId="370"/>
    <cellStyle name="Comma 2 3 21" xfId="371"/>
    <cellStyle name="Comma 2 3 22" xfId="372"/>
    <cellStyle name="Comma 2 3 23" xfId="373"/>
    <cellStyle name="Comma 2 3 24" xfId="2570"/>
    <cellStyle name="Comma 2 3 24 2" xfId="2571"/>
    <cellStyle name="Comma 2 3 24 2 2" xfId="2572"/>
    <cellStyle name="Comma 2 3 24 2 3" xfId="2573"/>
    <cellStyle name="Comma 2 3 24 2 4" xfId="2574"/>
    <cellStyle name="Comma 2 3 24 2 5" xfId="2575"/>
    <cellStyle name="Comma 2 3 24 2 6" xfId="2576"/>
    <cellStyle name="Comma 2 3 24 3" xfId="2577"/>
    <cellStyle name="Comma 2 3 24 4" xfId="2578"/>
    <cellStyle name="Comma 2 3 24 5" xfId="2579"/>
    <cellStyle name="Comma 2 3 24 6" xfId="2580"/>
    <cellStyle name="Comma 2 3 25" xfId="2581"/>
    <cellStyle name="Comma 2 3 26" xfId="2582"/>
    <cellStyle name="Comma 2 3 27" xfId="2583"/>
    <cellStyle name="Comma 2 3 28" xfId="2584"/>
    <cellStyle name="Comma 2 3 29" xfId="2585"/>
    <cellStyle name="Comma 2 3 3" xfId="374"/>
    <cellStyle name="Comma 2 3 30" xfId="2586"/>
    <cellStyle name="Comma 2 3 31" xfId="2587"/>
    <cellStyle name="Comma 2 3 32" xfId="2588"/>
    <cellStyle name="Comma 2 3 33" xfId="2589"/>
    <cellStyle name="Comma 2 3 34" xfId="2590"/>
    <cellStyle name="Comma 2 3 35" xfId="2591"/>
    <cellStyle name="Comma 2 3 36" xfId="2592"/>
    <cellStyle name="Comma 2 3 37" xfId="2593"/>
    <cellStyle name="Comma 2 3 38" xfId="2594"/>
    <cellStyle name="Comma 2 3 39" xfId="2595"/>
    <cellStyle name="Comma 2 3 4" xfId="375"/>
    <cellStyle name="Comma 2 3 40" xfId="2596"/>
    <cellStyle name="Comma 2 3 41" xfId="2597"/>
    <cellStyle name="Comma 2 3 42" xfId="2598"/>
    <cellStyle name="Comma 2 3 43" xfId="2599"/>
    <cellStyle name="Comma 2 3 44" xfId="2600"/>
    <cellStyle name="Comma 2 3 45" xfId="2601"/>
    <cellStyle name="Comma 2 3 46" xfId="2602"/>
    <cellStyle name="Comma 2 3 47" xfId="2603"/>
    <cellStyle name="Comma 2 3 48" xfId="2604"/>
    <cellStyle name="Comma 2 3 49" xfId="2605"/>
    <cellStyle name="Comma 2 3 5" xfId="376"/>
    <cellStyle name="Comma 2 3 50" xfId="2606"/>
    <cellStyle name="Comma 2 3 51" xfId="2607"/>
    <cellStyle name="Comma 2 3 6" xfId="377"/>
    <cellStyle name="Comma 2 3 7" xfId="378"/>
    <cellStyle name="Comma 2 3 8" xfId="379"/>
    <cellStyle name="Comma 2 3 9" xfId="380"/>
    <cellStyle name="Comma 2 30" xfId="2608"/>
    <cellStyle name="Comma 2 31" xfId="2609"/>
    <cellStyle name="Comma 2 32" xfId="2610"/>
    <cellStyle name="Comma 2 33" xfId="2611"/>
    <cellStyle name="Comma 2 34" xfId="2612"/>
    <cellStyle name="Comma 2 35" xfId="2613"/>
    <cellStyle name="Comma 2 36" xfId="2614"/>
    <cellStyle name="Comma 2 37" xfId="2615"/>
    <cellStyle name="Comma 2 38" xfId="2616"/>
    <cellStyle name="Comma 2 39" xfId="2617"/>
    <cellStyle name="Comma 2 4" xfId="381"/>
    <cellStyle name="Comma 2 40" xfId="2618"/>
    <cellStyle name="Comma 2 41" xfId="2619"/>
    <cellStyle name="Comma 2 42" xfId="2620"/>
    <cellStyle name="Comma 2 43" xfId="2621"/>
    <cellStyle name="Comma 2 44" xfId="2622"/>
    <cellStyle name="Comma 2 45" xfId="2623"/>
    <cellStyle name="Comma 2 46" xfId="2624"/>
    <cellStyle name="Comma 2 47" xfId="2625"/>
    <cellStyle name="Comma 2 48" xfId="2626"/>
    <cellStyle name="Comma 2 49" xfId="2627"/>
    <cellStyle name="Comma 2 5" xfId="382"/>
    <cellStyle name="Comma 2 50" xfId="2628"/>
    <cellStyle name="Comma 2 51" xfId="2629"/>
    <cellStyle name="Comma 2 52" xfId="2630"/>
    <cellStyle name="Comma 2 53" xfId="2631"/>
    <cellStyle name="Comma 2 54" xfId="2632"/>
    <cellStyle name="Comma 2 55" xfId="2633"/>
    <cellStyle name="Comma 2 56" xfId="8580"/>
    <cellStyle name="Comma 2 6" xfId="383"/>
    <cellStyle name="Comma 2 7" xfId="384"/>
    <cellStyle name="Comma 2 8" xfId="385"/>
    <cellStyle name="Comma 2 9" xfId="386"/>
    <cellStyle name="Comma 20" xfId="387"/>
    <cellStyle name="Comma 21" xfId="388"/>
    <cellStyle name="Comma 22" xfId="389"/>
    <cellStyle name="Comma 23" xfId="390"/>
    <cellStyle name="Comma 24" xfId="391"/>
    <cellStyle name="Comma 25" xfId="392"/>
    <cellStyle name="Comma 26" xfId="393"/>
    <cellStyle name="Comma 27" xfId="394"/>
    <cellStyle name="Comma 28" xfId="395"/>
    <cellStyle name="Comma 29" xfId="396"/>
    <cellStyle name="Comma 3" xfId="397"/>
    <cellStyle name="Comma 3 10" xfId="2634"/>
    <cellStyle name="Comma 3 11" xfId="2635"/>
    <cellStyle name="Comma 3 12" xfId="2636"/>
    <cellStyle name="Comma 3 13" xfId="2637"/>
    <cellStyle name="Comma 3 14" xfId="2638"/>
    <cellStyle name="Comma 3 15" xfId="2639"/>
    <cellStyle name="Comma 3 16" xfId="2640"/>
    <cellStyle name="Comma 3 17" xfId="2641"/>
    <cellStyle name="Comma 3 18" xfId="2642"/>
    <cellStyle name="Comma 3 19" xfId="2643"/>
    <cellStyle name="Comma 3 2" xfId="398"/>
    <cellStyle name="Comma 3 2 10" xfId="399"/>
    <cellStyle name="Comma 3 2 11" xfId="400"/>
    <cellStyle name="Comma 3 2 12" xfId="401"/>
    <cellStyle name="Comma 3 2 13" xfId="402"/>
    <cellStyle name="Comma 3 2 14" xfId="403"/>
    <cellStyle name="Comma 3 2 15" xfId="404"/>
    <cellStyle name="Comma 3 2 16" xfId="405"/>
    <cellStyle name="Comma 3 2 17" xfId="406"/>
    <cellStyle name="Comma 3 2 18" xfId="407"/>
    <cellStyle name="Comma 3 2 19" xfId="408"/>
    <cellStyle name="Comma 3 2 2" xfId="409"/>
    <cellStyle name="Comma 3 2 2 10" xfId="2644"/>
    <cellStyle name="Comma 3 2 2 10 2" xfId="2645"/>
    <cellStyle name="Comma 3 2 2 10 2 2" xfId="2646"/>
    <cellStyle name="Comma 3 2 2 10 3" xfId="2647"/>
    <cellStyle name="Comma 3 2 2 11" xfId="2648"/>
    <cellStyle name="Comma 3 2 2 11 2" xfId="2649"/>
    <cellStyle name="Comma 3 2 2 11 2 2" xfId="2650"/>
    <cellStyle name="Comma 3 2 2 11 3" xfId="2651"/>
    <cellStyle name="Comma 3 2 2 12" xfId="2652"/>
    <cellStyle name="Comma 3 2 2 12 2" xfId="2653"/>
    <cellStyle name="Comma 3 2 2 12 2 2" xfId="2654"/>
    <cellStyle name="Comma 3 2 2 12 3" xfId="2655"/>
    <cellStyle name="Comma 3 2 2 13" xfId="2656"/>
    <cellStyle name="Comma 3 2 2 13 2" xfId="2657"/>
    <cellStyle name="Comma 3 2 2 14" xfId="2658"/>
    <cellStyle name="Comma 3 2 2 14 2" xfId="2659"/>
    <cellStyle name="Comma 3 2 2 15" xfId="2660"/>
    <cellStyle name="Comma 3 2 2 15 2" xfId="2661"/>
    <cellStyle name="Comma 3 2 2 16" xfId="2662"/>
    <cellStyle name="Comma 3 2 2 16 2" xfId="2663"/>
    <cellStyle name="Comma 3 2 2 17" xfId="2664"/>
    <cellStyle name="Comma 3 2 2 17 2" xfId="2665"/>
    <cellStyle name="Comma 3 2 2 18" xfId="2666"/>
    <cellStyle name="Comma 3 2 2 18 2" xfId="2667"/>
    <cellStyle name="Comma 3 2 2 19" xfId="2668"/>
    <cellStyle name="Comma 3 2 2 19 2" xfId="2669"/>
    <cellStyle name="Comma 3 2 2 2" xfId="410"/>
    <cellStyle name="Comma 3 2 2 2 10" xfId="2670"/>
    <cellStyle name="Comma 3 2 2 2 11" xfId="2671"/>
    <cellStyle name="Comma 3 2 2 2 12" xfId="2672"/>
    <cellStyle name="Comma 3 2 2 2 13" xfId="2673"/>
    <cellStyle name="Comma 3 2 2 2 14" xfId="2674"/>
    <cellStyle name="Comma 3 2 2 2 15" xfId="2675"/>
    <cellStyle name="Comma 3 2 2 2 16" xfId="2676"/>
    <cellStyle name="Comma 3 2 2 2 17" xfId="2677"/>
    <cellStyle name="Comma 3 2 2 2 18" xfId="2678"/>
    <cellStyle name="Comma 3 2 2 2 19" xfId="2679"/>
    <cellStyle name="Comma 3 2 2 2 2" xfId="2680"/>
    <cellStyle name="Comma 3 2 2 2 2 2" xfId="2681"/>
    <cellStyle name="Comma 3 2 2 2 2 2 2" xfId="2682"/>
    <cellStyle name="Comma 3 2 2 2 2 2 3" xfId="2683"/>
    <cellStyle name="Comma 3 2 2 2 2 2 4" xfId="2684"/>
    <cellStyle name="Comma 3 2 2 2 2 2 5" xfId="2685"/>
    <cellStyle name="Comma 3 2 2 2 2 2 6" xfId="2686"/>
    <cellStyle name="Comma 3 2 2 2 2 2 7" xfId="2687"/>
    <cellStyle name="Comma 3 2 2 2 2 3" xfId="2688"/>
    <cellStyle name="Comma 3 2 2 2 2 3 2" xfId="2689"/>
    <cellStyle name="Comma 3 2 2 2 2 4" xfId="2690"/>
    <cellStyle name="Comma 3 2 2 2 2 4 2" xfId="2691"/>
    <cellStyle name="Comma 3 2 2 2 2 5" xfId="2692"/>
    <cellStyle name="Comma 3 2 2 2 2 5 2" xfId="2693"/>
    <cellStyle name="Comma 3 2 2 2 2 6" xfId="2694"/>
    <cellStyle name="Comma 3 2 2 2 2 6 2" xfId="2695"/>
    <cellStyle name="Comma 3 2 2 2 20" xfId="2696"/>
    <cellStyle name="Comma 3 2 2 2 21" xfId="2697"/>
    <cellStyle name="Comma 3 2 2 2 22" xfId="2698"/>
    <cellStyle name="Comma 3 2 2 2 23" xfId="2699"/>
    <cellStyle name="Comma 3 2 2 2 24" xfId="2700"/>
    <cellStyle name="Comma 3 2 2 2 25" xfId="2701"/>
    <cellStyle name="Comma 3 2 2 2 26" xfId="2702"/>
    <cellStyle name="Comma 3 2 2 2 27" xfId="2703"/>
    <cellStyle name="Comma 3 2 2 2 28" xfId="2704"/>
    <cellStyle name="Comma 3 2 2 2 29" xfId="2705"/>
    <cellStyle name="Comma 3 2 2 2 3" xfId="2706"/>
    <cellStyle name="Comma 3 2 2 2 30" xfId="2707"/>
    <cellStyle name="Comma 3 2 2 2 30 2" xfId="2708"/>
    <cellStyle name="Comma 3 2 2 2 4" xfId="2709"/>
    <cellStyle name="Comma 3 2 2 2 5" xfId="2710"/>
    <cellStyle name="Comma 3 2 2 2 6" xfId="2711"/>
    <cellStyle name="Comma 3 2 2 2 7" xfId="2712"/>
    <cellStyle name="Comma 3 2 2 2 8" xfId="2713"/>
    <cellStyle name="Comma 3 2 2 2 9" xfId="2714"/>
    <cellStyle name="Comma 3 2 2 20" xfId="2715"/>
    <cellStyle name="Comma 3 2 2 20 2" xfId="2716"/>
    <cellStyle name="Comma 3 2 2 21" xfId="2717"/>
    <cellStyle name="Comma 3 2 2 21 2" xfId="2718"/>
    <cellStyle name="Comma 3 2 2 22" xfId="2719"/>
    <cellStyle name="Comma 3 2 2 22 2" xfId="2720"/>
    <cellStyle name="Comma 3 2 2 23" xfId="2721"/>
    <cellStyle name="Comma 3 2 2 23 2" xfId="2722"/>
    <cellStyle name="Comma 3 2 2 24" xfId="2723"/>
    <cellStyle name="Comma 3 2 2 24 2" xfId="2724"/>
    <cellStyle name="Comma 3 2 2 25" xfId="2725"/>
    <cellStyle name="Comma 3 2 2 25 2" xfId="2726"/>
    <cellStyle name="Comma 3 2 2 26" xfId="2727"/>
    <cellStyle name="Comma 3 2 2 26 2" xfId="2728"/>
    <cellStyle name="Comma 3 2 2 27" xfId="2729"/>
    <cellStyle name="Comma 3 2 2 27 2" xfId="2730"/>
    <cellStyle name="Comma 3 2 2 28" xfId="2731"/>
    <cellStyle name="Comma 3 2 2 28 2" xfId="2732"/>
    <cellStyle name="Comma 3 2 2 29" xfId="2733"/>
    <cellStyle name="Comma 3 2 2 29 2" xfId="2734"/>
    <cellStyle name="Comma 3 2 2 3" xfId="411"/>
    <cellStyle name="Comma 3 2 2 3 2" xfId="412"/>
    <cellStyle name="Comma 3 2 2 3 2 2" xfId="2735"/>
    <cellStyle name="Comma 3 2 2 3 2 2 2" xfId="2736"/>
    <cellStyle name="Comma 3 2 2 3 2 3" xfId="2737"/>
    <cellStyle name="Comma 3 2 2 3 2 3 2" xfId="2738"/>
    <cellStyle name="Comma 3 2 2 3 2 4" xfId="2739"/>
    <cellStyle name="Comma 3 2 2 3 2 4 2" xfId="2740"/>
    <cellStyle name="Comma 3 2 2 3 2 5" xfId="2741"/>
    <cellStyle name="Comma 3 2 2 3 2 5 2" xfId="2742"/>
    <cellStyle name="Comma 3 2 2 3 2 6" xfId="2743"/>
    <cellStyle name="Comma 3 2 2 3 2 6 2" xfId="2744"/>
    <cellStyle name="Comma 3 2 2 3 3" xfId="2745"/>
    <cellStyle name="Comma 3 2 2 3 4" xfId="2746"/>
    <cellStyle name="Comma 3 2 2 3 5" xfId="2747"/>
    <cellStyle name="Comma 3 2 2 3 6" xfId="2748"/>
    <cellStyle name="Comma 3 2 2 3 7" xfId="2749"/>
    <cellStyle name="Comma 3 2 2 3 7 2" xfId="2750"/>
    <cellStyle name="Comma 3 2 2 3 8" xfId="2751"/>
    <cellStyle name="Comma 3 2 2 30" xfId="2752"/>
    <cellStyle name="Comma 3 2 2 4" xfId="413"/>
    <cellStyle name="Comma 3 2 2 4 2" xfId="2753"/>
    <cellStyle name="Comma 3 2 2 4 2 2" xfId="2754"/>
    <cellStyle name="Comma 3 2 2 4 3" xfId="2755"/>
    <cellStyle name="Comma 3 2 2 5" xfId="2756"/>
    <cellStyle name="Comma 3 2 2 5 2" xfId="2757"/>
    <cellStyle name="Comma 3 2 2 5 2 2" xfId="2758"/>
    <cellStyle name="Comma 3 2 2 5 3" xfId="2759"/>
    <cellStyle name="Comma 3 2 2 6" xfId="2760"/>
    <cellStyle name="Comma 3 2 2 6 2" xfId="2761"/>
    <cellStyle name="Comma 3 2 2 6 2 2" xfId="2762"/>
    <cellStyle name="Comma 3 2 2 6 3" xfId="2763"/>
    <cellStyle name="Comma 3 2 2 7" xfId="2764"/>
    <cellStyle name="Comma 3 2 2 7 2" xfId="2765"/>
    <cellStyle name="Comma 3 2 2 7 2 2" xfId="2766"/>
    <cellStyle name="Comma 3 2 2 7 3" xfId="2767"/>
    <cellStyle name="Comma 3 2 2 8" xfId="2768"/>
    <cellStyle name="Comma 3 2 2 8 2" xfId="2769"/>
    <cellStyle name="Comma 3 2 2 8 2 2" xfId="2770"/>
    <cellStyle name="Comma 3 2 2 8 3" xfId="2771"/>
    <cellStyle name="Comma 3 2 2 9" xfId="2772"/>
    <cellStyle name="Comma 3 2 2 9 2" xfId="2773"/>
    <cellStyle name="Comma 3 2 2 9 2 2" xfId="2774"/>
    <cellStyle name="Comma 3 2 2 9 3" xfId="2775"/>
    <cellStyle name="Comma 3 2 20" xfId="414"/>
    <cellStyle name="Comma 3 2 21" xfId="415"/>
    <cellStyle name="Comma 3 2 22" xfId="416"/>
    <cellStyle name="Comma 3 2 23" xfId="2776"/>
    <cellStyle name="Comma 3 2 23 2" xfId="2777"/>
    <cellStyle name="Comma 3 2 23 2 2" xfId="2778"/>
    <cellStyle name="Comma 3 2 23 2 3" xfId="2779"/>
    <cellStyle name="Comma 3 2 23 2 4" xfId="2780"/>
    <cellStyle name="Comma 3 2 23 2 5" xfId="2781"/>
    <cellStyle name="Comma 3 2 23 2 6" xfId="2782"/>
    <cellStyle name="Comma 3 2 23 2 7" xfId="2783"/>
    <cellStyle name="Comma 3 2 23 3" xfId="2784"/>
    <cellStyle name="Comma 3 2 23 3 2" xfId="2785"/>
    <cellStyle name="Comma 3 2 23 4" xfId="2786"/>
    <cellStyle name="Comma 3 2 23 4 2" xfId="2787"/>
    <cellStyle name="Comma 3 2 23 5" xfId="2788"/>
    <cellStyle name="Comma 3 2 23 5 2" xfId="2789"/>
    <cellStyle name="Comma 3 2 23 6" xfId="2790"/>
    <cellStyle name="Comma 3 2 23 6 2" xfId="2791"/>
    <cellStyle name="Comma 3 2 24" xfId="2792"/>
    <cellStyle name="Comma 3 2 25" xfId="2793"/>
    <cellStyle name="Comma 3 2 26" xfId="2794"/>
    <cellStyle name="Comma 3 2 27" xfId="2795"/>
    <cellStyle name="Comma 3 2 28" xfId="2796"/>
    <cellStyle name="Comma 3 2 29" xfId="2797"/>
    <cellStyle name="Comma 3 2 3" xfId="417"/>
    <cellStyle name="Comma 3 2 30" xfId="2798"/>
    <cellStyle name="Comma 3 2 31" xfId="2799"/>
    <cellStyle name="Comma 3 2 32" xfId="2800"/>
    <cellStyle name="Comma 3 2 33" xfId="2801"/>
    <cellStyle name="Comma 3 2 34" xfId="2802"/>
    <cellStyle name="Comma 3 2 35" xfId="2803"/>
    <cellStyle name="Comma 3 2 36" xfId="2804"/>
    <cellStyle name="Comma 3 2 37" xfId="2805"/>
    <cellStyle name="Comma 3 2 38" xfId="2806"/>
    <cellStyle name="Comma 3 2 39" xfId="2807"/>
    <cellStyle name="Comma 3 2 4" xfId="418"/>
    <cellStyle name="Comma 3 2 40" xfId="2808"/>
    <cellStyle name="Comma 3 2 41" xfId="2809"/>
    <cellStyle name="Comma 3 2 42" xfId="2810"/>
    <cellStyle name="Comma 3 2 43" xfId="2811"/>
    <cellStyle name="Comma 3 2 44" xfId="2812"/>
    <cellStyle name="Comma 3 2 45" xfId="2813"/>
    <cellStyle name="Comma 3 2 46" xfId="2814"/>
    <cellStyle name="Comma 3 2 47" xfId="2815"/>
    <cellStyle name="Comma 3 2 48" xfId="2816"/>
    <cellStyle name="Comma 3 2 49" xfId="2817"/>
    <cellStyle name="Comma 3 2 5" xfId="419"/>
    <cellStyle name="Comma 3 2 50" xfId="2818"/>
    <cellStyle name="Comma 3 2 51" xfId="2819"/>
    <cellStyle name="Comma 3 2 51 2" xfId="2820"/>
    <cellStyle name="Comma 3 2 6" xfId="420"/>
    <cellStyle name="Comma 3 2 7" xfId="421"/>
    <cellStyle name="Comma 3 2 8" xfId="422"/>
    <cellStyle name="Comma 3 2 9" xfId="423"/>
    <cellStyle name="Comma 3 20" xfId="2821"/>
    <cellStyle name="Comma 3 21" xfId="2822"/>
    <cellStyle name="Comma 3 22" xfId="2823"/>
    <cellStyle name="Comma 3 23" xfId="2824"/>
    <cellStyle name="Comma 3 24" xfId="2825"/>
    <cellStyle name="Comma 3 25" xfId="2826"/>
    <cellStyle name="Comma 3 26" xfId="2827"/>
    <cellStyle name="Comma 3 3" xfId="424"/>
    <cellStyle name="Comma 3 4" xfId="425"/>
    <cellStyle name="Comma 3 5" xfId="426"/>
    <cellStyle name="Comma 3 6" xfId="427"/>
    <cellStyle name="Comma 3 7" xfId="428"/>
    <cellStyle name="Comma 3 8" xfId="2828"/>
    <cellStyle name="Comma 3 9" xfId="2829"/>
    <cellStyle name="Comma 30" xfId="429"/>
    <cellStyle name="Comma 31" xfId="430"/>
    <cellStyle name="Comma 32" xfId="431"/>
    <cellStyle name="Comma 33" xfId="432"/>
    <cellStyle name="Comma 34" xfId="433"/>
    <cellStyle name="Comma 35" xfId="434"/>
    <cellStyle name="Comma 36" xfId="435"/>
    <cellStyle name="Comma 36 2" xfId="436"/>
    <cellStyle name="Comma 36 3" xfId="437"/>
    <cellStyle name="Comma 37" xfId="438"/>
    <cellStyle name="Comma 38" xfId="439"/>
    <cellStyle name="Comma 39" xfId="440"/>
    <cellStyle name="Comma 4" xfId="441"/>
    <cellStyle name="Comma 4 10" xfId="442"/>
    <cellStyle name="Comma 4 11" xfId="443"/>
    <cellStyle name="Comma 4 12" xfId="444"/>
    <cellStyle name="Comma 4 13" xfId="445"/>
    <cellStyle name="Comma 4 14" xfId="446"/>
    <cellStyle name="Comma 4 15" xfId="447"/>
    <cellStyle name="Comma 4 16" xfId="448"/>
    <cellStyle name="Comma 4 17" xfId="449"/>
    <cellStyle name="Comma 4 18" xfId="450"/>
    <cellStyle name="Comma 4 19" xfId="451"/>
    <cellStyle name="Comma 4 2" xfId="452"/>
    <cellStyle name="Comma 4 2 10" xfId="453"/>
    <cellStyle name="Comma 4 2 11" xfId="454"/>
    <cellStyle name="Comma 4 2 12" xfId="455"/>
    <cellStyle name="Comma 4 2 13" xfId="456"/>
    <cellStyle name="Comma 4 2 14" xfId="457"/>
    <cellStyle name="Comma 4 2 15" xfId="458"/>
    <cellStyle name="Comma 4 2 16" xfId="459"/>
    <cellStyle name="Comma 4 2 17" xfId="460"/>
    <cellStyle name="Comma 4 2 18" xfId="461"/>
    <cellStyle name="Comma 4 2 19" xfId="462"/>
    <cellStyle name="Comma 4 2 2" xfId="463"/>
    <cellStyle name="Comma 4 2 2 10" xfId="2830"/>
    <cellStyle name="Comma 4 2 2 11" xfId="2831"/>
    <cellStyle name="Comma 4 2 2 12" xfId="2832"/>
    <cellStyle name="Comma 4 2 2 13" xfId="2833"/>
    <cellStyle name="Comma 4 2 2 14" xfId="2834"/>
    <cellStyle name="Comma 4 2 2 15" xfId="2835"/>
    <cellStyle name="Comma 4 2 2 16" xfId="2836"/>
    <cellStyle name="Comma 4 2 2 17" xfId="2837"/>
    <cellStyle name="Comma 4 2 2 18" xfId="2838"/>
    <cellStyle name="Comma 4 2 2 19" xfId="2839"/>
    <cellStyle name="Comma 4 2 2 2" xfId="464"/>
    <cellStyle name="Comma 4 2 2 2 10" xfId="2840"/>
    <cellStyle name="Comma 4 2 2 2 11" xfId="2841"/>
    <cellStyle name="Comma 4 2 2 2 12" xfId="2842"/>
    <cellStyle name="Comma 4 2 2 2 13" xfId="2843"/>
    <cellStyle name="Comma 4 2 2 2 14" xfId="2844"/>
    <cellStyle name="Comma 4 2 2 2 15" xfId="2845"/>
    <cellStyle name="Comma 4 2 2 2 16" xfId="2846"/>
    <cellStyle name="Comma 4 2 2 2 17" xfId="2847"/>
    <cellStyle name="Comma 4 2 2 2 18" xfId="2848"/>
    <cellStyle name="Comma 4 2 2 2 19" xfId="2849"/>
    <cellStyle name="Comma 4 2 2 2 2" xfId="2850"/>
    <cellStyle name="Comma 4 2 2 2 2 2" xfId="2851"/>
    <cellStyle name="Comma 4 2 2 2 2 2 2" xfId="2852"/>
    <cellStyle name="Comma 4 2 2 2 2 2 3" xfId="2853"/>
    <cellStyle name="Comma 4 2 2 2 2 2 4" xfId="2854"/>
    <cellStyle name="Comma 4 2 2 2 2 2 5" xfId="2855"/>
    <cellStyle name="Comma 4 2 2 2 2 2 6" xfId="2856"/>
    <cellStyle name="Comma 4 2 2 2 2 3" xfId="2857"/>
    <cellStyle name="Comma 4 2 2 2 2 4" xfId="2858"/>
    <cellStyle name="Comma 4 2 2 2 2 5" xfId="2859"/>
    <cellStyle name="Comma 4 2 2 2 2 6" xfId="2860"/>
    <cellStyle name="Comma 4 2 2 2 20" xfId="2861"/>
    <cellStyle name="Comma 4 2 2 2 21" xfId="2862"/>
    <cellStyle name="Comma 4 2 2 2 22" xfId="2863"/>
    <cellStyle name="Comma 4 2 2 2 23" xfId="2864"/>
    <cellStyle name="Comma 4 2 2 2 24" xfId="2865"/>
    <cellStyle name="Comma 4 2 2 2 25" xfId="2866"/>
    <cellStyle name="Comma 4 2 2 2 26" xfId="2867"/>
    <cellStyle name="Comma 4 2 2 2 27" xfId="2868"/>
    <cellStyle name="Comma 4 2 2 2 28" xfId="2869"/>
    <cellStyle name="Comma 4 2 2 2 29" xfId="2870"/>
    <cellStyle name="Comma 4 2 2 2 3" xfId="2871"/>
    <cellStyle name="Comma 4 2 2 2 30" xfId="2872"/>
    <cellStyle name="Comma 4 2 2 2 4" xfId="2873"/>
    <cellStyle name="Comma 4 2 2 2 5" xfId="2874"/>
    <cellStyle name="Comma 4 2 2 2 6" xfId="2875"/>
    <cellStyle name="Comma 4 2 2 2 7" xfId="2876"/>
    <cellStyle name="Comma 4 2 2 2 8" xfId="2877"/>
    <cellStyle name="Comma 4 2 2 2 9" xfId="2878"/>
    <cellStyle name="Comma 4 2 2 20" xfId="2879"/>
    <cellStyle name="Comma 4 2 2 21" xfId="2880"/>
    <cellStyle name="Comma 4 2 2 22" xfId="2881"/>
    <cellStyle name="Comma 4 2 2 23" xfId="2882"/>
    <cellStyle name="Comma 4 2 2 24" xfId="2883"/>
    <cellStyle name="Comma 4 2 2 25" xfId="2884"/>
    <cellStyle name="Comma 4 2 2 26" xfId="2885"/>
    <cellStyle name="Comma 4 2 2 27" xfId="2886"/>
    <cellStyle name="Comma 4 2 2 28" xfId="2887"/>
    <cellStyle name="Comma 4 2 2 29" xfId="2888"/>
    <cellStyle name="Comma 4 2 2 3" xfId="2889"/>
    <cellStyle name="Comma 4 2 2 3 2" xfId="2890"/>
    <cellStyle name="Comma 4 2 2 3 2 2" xfId="2891"/>
    <cellStyle name="Comma 4 2 2 3 2 3" xfId="2892"/>
    <cellStyle name="Comma 4 2 2 3 2 4" xfId="2893"/>
    <cellStyle name="Comma 4 2 2 3 2 5" xfId="2894"/>
    <cellStyle name="Comma 4 2 2 3 2 6" xfId="2895"/>
    <cellStyle name="Comma 4 2 2 3 3" xfId="2896"/>
    <cellStyle name="Comma 4 2 2 3 4" xfId="2897"/>
    <cellStyle name="Comma 4 2 2 3 5" xfId="2898"/>
    <cellStyle name="Comma 4 2 2 3 6" xfId="2899"/>
    <cellStyle name="Comma 4 2 2 4" xfId="2900"/>
    <cellStyle name="Comma 4 2 2 5" xfId="2901"/>
    <cellStyle name="Comma 4 2 2 6" xfId="2902"/>
    <cellStyle name="Comma 4 2 2 7" xfId="2903"/>
    <cellStyle name="Comma 4 2 2 8" xfId="2904"/>
    <cellStyle name="Comma 4 2 2 9" xfId="2905"/>
    <cellStyle name="Comma 4 2 20" xfId="465"/>
    <cellStyle name="Comma 4 2 21" xfId="466"/>
    <cellStyle name="Comma 4 2 22" xfId="467"/>
    <cellStyle name="Comma 4 2 23" xfId="2906"/>
    <cellStyle name="Comma 4 2 23 2" xfId="2907"/>
    <cellStyle name="Comma 4 2 23 2 2" xfId="2908"/>
    <cellStyle name="Comma 4 2 23 2 3" xfId="2909"/>
    <cellStyle name="Comma 4 2 23 2 4" xfId="2910"/>
    <cellStyle name="Comma 4 2 23 2 5" xfId="2911"/>
    <cellStyle name="Comma 4 2 23 2 6" xfId="2912"/>
    <cellStyle name="Comma 4 2 23 3" xfId="2913"/>
    <cellStyle name="Comma 4 2 23 4" xfId="2914"/>
    <cellStyle name="Comma 4 2 23 5" xfId="2915"/>
    <cellStyle name="Comma 4 2 23 6" xfId="2916"/>
    <cellStyle name="Comma 4 2 24" xfId="2917"/>
    <cellStyle name="Comma 4 2 25" xfId="2918"/>
    <cellStyle name="Comma 4 2 26" xfId="2919"/>
    <cellStyle name="Comma 4 2 27" xfId="2920"/>
    <cellStyle name="Comma 4 2 28" xfId="2921"/>
    <cellStyle name="Comma 4 2 29" xfId="2922"/>
    <cellStyle name="Comma 4 2 3" xfId="468"/>
    <cellStyle name="Comma 4 2 30" xfId="2923"/>
    <cellStyle name="Comma 4 2 31" xfId="2924"/>
    <cellStyle name="Comma 4 2 32" xfId="2925"/>
    <cellStyle name="Comma 4 2 33" xfId="2926"/>
    <cellStyle name="Comma 4 2 34" xfId="2927"/>
    <cellStyle name="Comma 4 2 35" xfId="2928"/>
    <cellStyle name="Comma 4 2 36" xfId="2929"/>
    <cellStyle name="Comma 4 2 37" xfId="2930"/>
    <cellStyle name="Comma 4 2 38" xfId="2931"/>
    <cellStyle name="Comma 4 2 39" xfId="2932"/>
    <cellStyle name="Comma 4 2 4" xfId="469"/>
    <cellStyle name="Comma 4 2 40" xfId="2933"/>
    <cellStyle name="Comma 4 2 41" xfId="2934"/>
    <cellStyle name="Comma 4 2 42" xfId="2935"/>
    <cellStyle name="Comma 4 2 43" xfId="2936"/>
    <cellStyle name="Comma 4 2 44" xfId="2937"/>
    <cellStyle name="Comma 4 2 45" xfId="2938"/>
    <cellStyle name="Comma 4 2 46" xfId="2939"/>
    <cellStyle name="Comma 4 2 47" xfId="2940"/>
    <cellStyle name="Comma 4 2 48" xfId="2941"/>
    <cellStyle name="Comma 4 2 49" xfId="2942"/>
    <cellStyle name="Comma 4 2 5" xfId="470"/>
    <cellStyle name="Comma 4 2 50" xfId="2943"/>
    <cellStyle name="Comma 4 2 6" xfId="471"/>
    <cellStyle name="Comma 4 2 7" xfId="472"/>
    <cellStyle name="Comma 4 2 8" xfId="473"/>
    <cellStyle name="Comma 4 2 9" xfId="474"/>
    <cellStyle name="Comma 4 20" xfId="475"/>
    <cellStyle name="Comma 4 21" xfId="476"/>
    <cellStyle name="Comma 4 22" xfId="477"/>
    <cellStyle name="Comma 4 23" xfId="478"/>
    <cellStyle name="Comma 4 24" xfId="479"/>
    <cellStyle name="Comma 4 25" xfId="480"/>
    <cellStyle name="Comma 4 26" xfId="481"/>
    <cellStyle name="Comma 4 27" xfId="2944"/>
    <cellStyle name="Comma 4 27 2" xfId="2945"/>
    <cellStyle name="Comma 4 27 2 2" xfId="2946"/>
    <cellStyle name="Comma 4 27 2 3" xfId="2947"/>
    <cellStyle name="Comma 4 27 2 4" xfId="2948"/>
    <cellStyle name="Comma 4 27 2 5" xfId="2949"/>
    <cellStyle name="Comma 4 27 2 6" xfId="2950"/>
    <cellStyle name="Comma 4 27 3" xfId="2951"/>
    <cellStyle name="Comma 4 27 4" xfId="2952"/>
    <cellStyle name="Comma 4 27 5" xfId="2953"/>
    <cellStyle name="Comma 4 27 6" xfId="2954"/>
    <cellStyle name="Comma 4 28" xfId="2955"/>
    <cellStyle name="Comma 4 29" xfId="2956"/>
    <cellStyle name="Comma 4 3" xfId="482"/>
    <cellStyle name="Comma 4 30" xfId="2957"/>
    <cellStyle name="Comma 4 31" xfId="2958"/>
    <cellStyle name="Comma 4 32" xfId="2959"/>
    <cellStyle name="Comma 4 33" xfId="2960"/>
    <cellStyle name="Comma 4 34" xfId="2961"/>
    <cellStyle name="Comma 4 35" xfId="2962"/>
    <cellStyle name="Comma 4 36" xfId="2963"/>
    <cellStyle name="Comma 4 37" xfId="2964"/>
    <cellStyle name="Comma 4 38" xfId="2965"/>
    <cellStyle name="Comma 4 39" xfId="2966"/>
    <cellStyle name="Comma 4 4" xfId="483"/>
    <cellStyle name="Comma 4 40" xfId="2967"/>
    <cellStyle name="Comma 4 41" xfId="2968"/>
    <cellStyle name="Comma 4 42" xfId="2969"/>
    <cellStyle name="Comma 4 43" xfId="2970"/>
    <cellStyle name="Comma 4 44" xfId="2971"/>
    <cellStyle name="Comma 4 45" xfId="2972"/>
    <cellStyle name="Comma 4 46" xfId="2973"/>
    <cellStyle name="Comma 4 47" xfId="2974"/>
    <cellStyle name="Comma 4 48" xfId="2975"/>
    <cellStyle name="Comma 4 49" xfId="2976"/>
    <cellStyle name="Comma 4 5" xfId="484"/>
    <cellStyle name="Comma 4 50" xfId="2977"/>
    <cellStyle name="Comma 4 51" xfId="2978"/>
    <cellStyle name="Comma 4 52" xfId="2979"/>
    <cellStyle name="Comma 4 53" xfId="2980"/>
    <cellStyle name="Comma 4 54" xfId="2981"/>
    <cellStyle name="Comma 4 55" xfId="8549"/>
    <cellStyle name="Comma 4 6" xfId="485"/>
    <cellStyle name="Comma 4 7" xfId="486"/>
    <cellStyle name="Comma 4 7 10" xfId="2982"/>
    <cellStyle name="Comma 4 7 11" xfId="2983"/>
    <cellStyle name="Comma 4 7 12" xfId="2984"/>
    <cellStyle name="Comma 4 7 13" xfId="2985"/>
    <cellStyle name="Comma 4 7 14" xfId="2986"/>
    <cellStyle name="Comma 4 7 15" xfId="2987"/>
    <cellStyle name="Comma 4 7 16" xfId="2988"/>
    <cellStyle name="Comma 4 7 17" xfId="2989"/>
    <cellStyle name="Comma 4 7 18" xfId="2990"/>
    <cellStyle name="Comma 4 7 19" xfId="2991"/>
    <cellStyle name="Comma 4 7 2" xfId="487"/>
    <cellStyle name="Comma 4 7 2 10" xfId="2992"/>
    <cellStyle name="Comma 4 7 2 11" xfId="2993"/>
    <cellStyle name="Comma 4 7 2 12" xfId="2994"/>
    <cellStyle name="Comma 4 7 2 13" xfId="2995"/>
    <cellStyle name="Comma 4 7 2 14" xfId="2996"/>
    <cellStyle name="Comma 4 7 2 15" xfId="2997"/>
    <cellStyle name="Comma 4 7 2 16" xfId="2998"/>
    <cellStyle name="Comma 4 7 2 17" xfId="2999"/>
    <cellStyle name="Comma 4 7 2 18" xfId="3000"/>
    <cellStyle name="Comma 4 7 2 19" xfId="3001"/>
    <cellStyle name="Comma 4 7 2 2" xfId="3002"/>
    <cellStyle name="Comma 4 7 2 2 2" xfId="3003"/>
    <cellStyle name="Comma 4 7 2 2 2 2" xfId="3004"/>
    <cellStyle name="Comma 4 7 2 2 2 3" xfId="3005"/>
    <cellStyle name="Comma 4 7 2 2 2 4" xfId="3006"/>
    <cellStyle name="Comma 4 7 2 2 2 5" xfId="3007"/>
    <cellStyle name="Comma 4 7 2 2 2 6" xfId="3008"/>
    <cellStyle name="Comma 4 7 2 2 3" xfId="3009"/>
    <cellStyle name="Comma 4 7 2 2 4" xfId="3010"/>
    <cellStyle name="Comma 4 7 2 2 5" xfId="3011"/>
    <cellStyle name="Comma 4 7 2 2 6" xfId="3012"/>
    <cellStyle name="Comma 4 7 2 20" xfId="3013"/>
    <cellStyle name="Comma 4 7 2 21" xfId="3014"/>
    <cellStyle name="Comma 4 7 2 22" xfId="3015"/>
    <cellStyle name="Comma 4 7 2 23" xfId="3016"/>
    <cellStyle name="Comma 4 7 2 24" xfId="3017"/>
    <cellStyle name="Comma 4 7 2 25" xfId="3018"/>
    <cellStyle name="Comma 4 7 2 26" xfId="3019"/>
    <cellStyle name="Comma 4 7 2 27" xfId="3020"/>
    <cellStyle name="Comma 4 7 2 28" xfId="3021"/>
    <cellStyle name="Comma 4 7 2 29" xfId="3022"/>
    <cellStyle name="Comma 4 7 2 3" xfId="3023"/>
    <cellStyle name="Comma 4 7 2 30" xfId="3024"/>
    <cellStyle name="Comma 4 7 2 4" xfId="3025"/>
    <cellStyle name="Comma 4 7 2 5" xfId="3026"/>
    <cellStyle name="Comma 4 7 2 6" xfId="3027"/>
    <cellStyle name="Comma 4 7 2 7" xfId="3028"/>
    <cellStyle name="Comma 4 7 2 8" xfId="3029"/>
    <cellStyle name="Comma 4 7 2 9" xfId="3030"/>
    <cellStyle name="Comma 4 7 20" xfId="3031"/>
    <cellStyle name="Comma 4 7 21" xfId="3032"/>
    <cellStyle name="Comma 4 7 22" xfId="3033"/>
    <cellStyle name="Comma 4 7 23" xfId="3034"/>
    <cellStyle name="Comma 4 7 24" xfId="3035"/>
    <cellStyle name="Comma 4 7 25" xfId="3036"/>
    <cellStyle name="Comma 4 7 26" xfId="3037"/>
    <cellStyle name="Comma 4 7 27" xfId="3038"/>
    <cellStyle name="Comma 4 7 28" xfId="3039"/>
    <cellStyle name="Comma 4 7 29" xfId="3040"/>
    <cellStyle name="Comma 4 7 3" xfId="3041"/>
    <cellStyle name="Comma 4 7 3 2" xfId="3042"/>
    <cellStyle name="Comma 4 7 3 2 2" xfId="3043"/>
    <cellStyle name="Comma 4 7 3 2 3" xfId="3044"/>
    <cellStyle name="Comma 4 7 3 2 4" xfId="3045"/>
    <cellStyle name="Comma 4 7 3 2 5" xfId="3046"/>
    <cellStyle name="Comma 4 7 3 2 6" xfId="3047"/>
    <cellStyle name="Comma 4 7 3 3" xfId="3048"/>
    <cellStyle name="Comma 4 7 3 4" xfId="3049"/>
    <cellStyle name="Comma 4 7 3 5" xfId="3050"/>
    <cellStyle name="Comma 4 7 3 6" xfId="3051"/>
    <cellStyle name="Comma 4 7 4" xfId="3052"/>
    <cellStyle name="Comma 4 7 5" xfId="3053"/>
    <cellStyle name="Comma 4 7 6" xfId="3054"/>
    <cellStyle name="Comma 4 7 7" xfId="3055"/>
    <cellStyle name="Comma 4 7 8" xfId="3056"/>
    <cellStyle name="Comma 4 7 9" xfId="3057"/>
    <cellStyle name="Comma 4 8" xfId="488"/>
    <cellStyle name="Comma 4 9" xfId="489"/>
    <cellStyle name="Comma 40" xfId="490"/>
    <cellStyle name="Comma 41" xfId="491"/>
    <cellStyle name="Comma 42" xfId="492"/>
    <cellStyle name="Comma 43" xfId="493"/>
    <cellStyle name="Comma 44" xfId="494"/>
    <cellStyle name="Comma 45" xfId="495"/>
    <cellStyle name="Comma 46" xfId="496"/>
    <cellStyle name="Comma 47" xfId="497"/>
    <cellStyle name="Comma 48" xfId="498"/>
    <cellStyle name="Comma 49" xfId="499"/>
    <cellStyle name="Comma 5" xfId="500"/>
    <cellStyle name="Comma 5 10" xfId="501"/>
    <cellStyle name="Comma 5 10 10" xfId="3058"/>
    <cellStyle name="Comma 5 10 10 2" xfId="3059"/>
    <cellStyle name="Comma 5 10 11" xfId="3060"/>
    <cellStyle name="Comma 5 10 11 2" xfId="3061"/>
    <cellStyle name="Comma 5 10 12" xfId="3062"/>
    <cellStyle name="Comma 5 10 12 2" xfId="3063"/>
    <cellStyle name="Comma 5 10 13" xfId="3064"/>
    <cellStyle name="Comma 5 10 2" xfId="502"/>
    <cellStyle name="Comma 5 10 2 2" xfId="503"/>
    <cellStyle name="Comma 5 10 2 2 2" xfId="3065"/>
    <cellStyle name="Comma 5 10 2 3" xfId="3066"/>
    <cellStyle name="Comma 5 10 3" xfId="504"/>
    <cellStyle name="Comma 5 10 3 2" xfId="3067"/>
    <cellStyle name="Comma 5 10 4" xfId="3068"/>
    <cellStyle name="Comma 5 10 4 2" xfId="3069"/>
    <cellStyle name="Comma 5 10 5" xfId="3070"/>
    <cellStyle name="Comma 5 10 5 2" xfId="3071"/>
    <cellStyle name="Comma 5 10 6" xfId="3072"/>
    <cellStyle name="Comma 5 10 6 2" xfId="3073"/>
    <cellStyle name="Comma 5 10 7" xfId="3074"/>
    <cellStyle name="Comma 5 10 7 2" xfId="3075"/>
    <cellStyle name="Comma 5 10 8" xfId="3076"/>
    <cellStyle name="Comma 5 10 8 2" xfId="3077"/>
    <cellStyle name="Comma 5 10 9" xfId="3078"/>
    <cellStyle name="Comma 5 10 9 2" xfId="3079"/>
    <cellStyle name="Comma 5 11" xfId="505"/>
    <cellStyle name="Comma 5 11 10" xfId="3080"/>
    <cellStyle name="Comma 5 11 10 2" xfId="3081"/>
    <cellStyle name="Comma 5 11 11" xfId="3082"/>
    <cellStyle name="Comma 5 11 11 2" xfId="3083"/>
    <cellStyle name="Comma 5 11 12" xfId="3084"/>
    <cellStyle name="Comma 5 11 12 2" xfId="3085"/>
    <cellStyle name="Comma 5 11 13" xfId="3086"/>
    <cellStyle name="Comma 5 11 2" xfId="506"/>
    <cellStyle name="Comma 5 11 2 2" xfId="507"/>
    <cellStyle name="Comma 5 11 2 2 2" xfId="3087"/>
    <cellStyle name="Comma 5 11 2 3" xfId="3088"/>
    <cellStyle name="Comma 5 11 3" xfId="508"/>
    <cellStyle name="Comma 5 11 3 2" xfId="3089"/>
    <cellStyle name="Comma 5 11 4" xfId="3090"/>
    <cellStyle name="Comma 5 11 4 2" xfId="3091"/>
    <cellStyle name="Comma 5 11 5" xfId="3092"/>
    <cellStyle name="Comma 5 11 5 2" xfId="3093"/>
    <cellStyle name="Comma 5 11 6" xfId="3094"/>
    <cellStyle name="Comma 5 11 6 2" xfId="3095"/>
    <cellStyle name="Comma 5 11 7" xfId="3096"/>
    <cellStyle name="Comma 5 11 7 2" xfId="3097"/>
    <cellStyle name="Comma 5 11 8" xfId="3098"/>
    <cellStyle name="Comma 5 11 8 2" xfId="3099"/>
    <cellStyle name="Comma 5 11 9" xfId="3100"/>
    <cellStyle name="Comma 5 11 9 2" xfId="3101"/>
    <cellStyle name="Comma 5 12" xfId="509"/>
    <cellStyle name="Comma 5 12 10" xfId="3102"/>
    <cellStyle name="Comma 5 12 10 2" xfId="3103"/>
    <cellStyle name="Comma 5 12 11" xfId="3104"/>
    <cellStyle name="Comma 5 12 11 2" xfId="3105"/>
    <cellStyle name="Comma 5 12 12" xfId="3106"/>
    <cellStyle name="Comma 5 12 12 2" xfId="3107"/>
    <cellStyle name="Comma 5 12 13" xfId="3108"/>
    <cellStyle name="Comma 5 12 2" xfId="510"/>
    <cellStyle name="Comma 5 12 2 2" xfId="511"/>
    <cellStyle name="Comma 5 12 2 2 2" xfId="3109"/>
    <cellStyle name="Comma 5 12 2 3" xfId="3110"/>
    <cellStyle name="Comma 5 12 3" xfId="512"/>
    <cellStyle name="Comma 5 12 3 2" xfId="3111"/>
    <cellStyle name="Comma 5 12 4" xfId="3112"/>
    <cellStyle name="Comma 5 12 4 2" xfId="3113"/>
    <cellStyle name="Comma 5 12 5" xfId="3114"/>
    <cellStyle name="Comma 5 12 5 2" xfId="3115"/>
    <cellStyle name="Comma 5 12 6" xfId="3116"/>
    <cellStyle name="Comma 5 12 6 2" xfId="3117"/>
    <cellStyle name="Comma 5 12 7" xfId="3118"/>
    <cellStyle name="Comma 5 12 7 2" xfId="3119"/>
    <cellStyle name="Comma 5 12 8" xfId="3120"/>
    <cellStyle name="Comma 5 12 8 2" xfId="3121"/>
    <cellStyle name="Comma 5 12 9" xfId="3122"/>
    <cellStyle name="Comma 5 12 9 2" xfId="3123"/>
    <cellStyle name="Comma 5 13" xfId="513"/>
    <cellStyle name="Comma 5 13 10" xfId="3124"/>
    <cellStyle name="Comma 5 13 10 2" xfId="3125"/>
    <cellStyle name="Comma 5 13 11" xfId="3126"/>
    <cellStyle name="Comma 5 13 11 2" xfId="3127"/>
    <cellStyle name="Comma 5 13 12" xfId="3128"/>
    <cellStyle name="Comma 5 13 12 2" xfId="3129"/>
    <cellStyle name="Comma 5 13 13" xfId="3130"/>
    <cellStyle name="Comma 5 13 2" xfId="514"/>
    <cellStyle name="Comma 5 13 2 2" xfId="515"/>
    <cellStyle name="Comma 5 13 2 2 2" xfId="3131"/>
    <cellStyle name="Comma 5 13 2 3" xfId="3132"/>
    <cellStyle name="Comma 5 13 3" xfId="516"/>
    <cellStyle name="Comma 5 13 3 2" xfId="3133"/>
    <cellStyle name="Comma 5 13 4" xfId="3134"/>
    <cellStyle name="Comma 5 13 4 2" xfId="3135"/>
    <cellStyle name="Comma 5 13 5" xfId="3136"/>
    <cellStyle name="Comma 5 13 5 2" xfId="3137"/>
    <cellStyle name="Comma 5 13 6" xfId="3138"/>
    <cellStyle name="Comma 5 13 6 2" xfId="3139"/>
    <cellStyle name="Comma 5 13 7" xfId="3140"/>
    <cellStyle name="Comma 5 13 7 2" xfId="3141"/>
    <cellStyle name="Comma 5 13 8" xfId="3142"/>
    <cellStyle name="Comma 5 13 8 2" xfId="3143"/>
    <cellStyle name="Comma 5 13 9" xfId="3144"/>
    <cellStyle name="Comma 5 13 9 2" xfId="3145"/>
    <cellStyle name="Comma 5 14" xfId="517"/>
    <cellStyle name="Comma 5 14 10" xfId="3146"/>
    <cellStyle name="Comma 5 14 10 2" xfId="3147"/>
    <cellStyle name="Comma 5 14 11" xfId="3148"/>
    <cellStyle name="Comma 5 14 11 2" xfId="3149"/>
    <cellStyle name="Comma 5 14 12" xfId="3150"/>
    <cellStyle name="Comma 5 14 12 2" xfId="3151"/>
    <cellStyle name="Comma 5 14 13" xfId="3152"/>
    <cellStyle name="Comma 5 14 2" xfId="518"/>
    <cellStyle name="Comma 5 14 2 2" xfId="519"/>
    <cellStyle name="Comma 5 14 2 2 2" xfId="3153"/>
    <cellStyle name="Comma 5 14 2 3" xfId="3154"/>
    <cellStyle name="Comma 5 14 3" xfId="520"/>
    <cellStyle name="Comma 5 14 3 2" xfId="3155"/>
    <cellStyle name="Comma 5 14 4" xfId="3156"/>
    <cellStyle name="Comma 5 14 4 2" xfId="3157"/>
    <cellStyle name="Comma 5 14 5" xfId="3158"/>
    <cellStyle name="Comma 5 14 5 2" xfId="3159"/>
    <cellStyle name="Comma 5 14 6" xfId="3160"/>
    <cellStyle name="Comma 5 14 6 2" xfId="3161"/>
    <cellStyle name="Comma 5 14 7" xfId="3162"/>
    <cellStyle name="Comma 5 14 7 2" xfId="3163"/>
    <cellStyle name="Comma 5 14 8" xfId="3164"/>
    <cellStyle name="Comma 5 14 8 2" xfId="3165"/>
    <cellStyle name="Comma 5 14 9" xfId="3166"/>
    <cellStyle name="Comma 5 14 9 2" xfId="3167"/>
    <cellStyle name="Comma 5 15" xfId="521"/>
    <cellStyle name="Comma 5 15 10" xfId="3168"/>
    <cellStyle name="Comma 5 15 10 2" xfId="3169"/>
    <cellStyle name="Comma 5 15 11" xfId="3170"/>
    <cellStyle name="Comma 5 15 11 2" xfId="3171"/>
    <cellStyle name="Comma 5 15 12" xfId="3172"/>
    <cellStyle name="Comma 5 15 12 2" xfId="3173"/>
    <cellStyle name="Comma 5 15 13" xfId="3174"/>
    <cellStyle name="Comma 5 15 2" xfId="522"/>
    <cellStyle name="Comma 5 15 2 2" xfId="523"/>
    <cellStyle name="Comma 5 15 2 2 2" xfId="3175"/>
    <cellStyle name="Comma 5 15 2 3" xfId="3176"/>
    <cellStyle name="Comma 5 15 3" xfId="524"/>
    <cellStyle name="Comma 5 15 3 2" xfId="3177"/>
    <cellStyle name="Comma 5 15 4" xfId="3178"/>
    <cellStyle name="Comma 5 15 4 2" xfId="3179"/>
    <cellStyle name="Comma 5 15 5" xfId="3180"/>
    <cellStyle name="Comma 5 15 5 2" xfId="3181"/>
    <cellStyle name="Comma 5 15 6" xfId="3182"/>
    <cellStyle name="Comma 5 15 6 2" xfId="3183"/>
    <cellStyle name="Comma 5 15 7" xfId="3184"/>
    <cellStyle name="Comma 5 15 7 2" xfId="3185"/>
    <cellStyle name="Comma 5 15 8" xfId="3186"/>
    <cellStyle name="Comma 5 15 8 2" xfId="3187"/>
    <cellStyle name="Comma 5 15 9" xfId="3188"/>
    <cellStyle name="Comma 5 15 9 2" xfId="3189"/>
    <cellStyle name="Comma 5 16" xfId="525"/>
    <cellStyle name="Comma 5 16 10" xfId="3190"/>
    <cellStyle name="Comma 5 16 10 2" xfId="3191"/>
    <cellStyle name="Comma 5 16 11" xfId="3192"/>
    <cellStyle name="Comma 5 16 11 2" xfId="3193"/>
    <cellStyle name="Comma 5 16 12" xfId="3194"/>
    <cellStyle name="Comma 5 16 12 2" xfId="3195"/>
    <cellStyle name="Comma 5 16 13" xfId="3196"/>
    <cellStyle name="Comma 5 16 2" xfId="526"/>
    <cellStyle name="Comma 5 16 2 2" xfId="527"/>
    <cellStyle name="Comma 5 16 2 2 2" xfId="3197"/>
    <cellStyle name="Comma 5 16 2 3" xfId="3198"/>
    <cellStyle name="Comma 5 16 3" xfId="528"/>
    <cellStyle name="Comma 5 16 3 2" xfId="3199"/>
    <cellStyle name="Comma 5 16 4" xfId="3200"/>
    <cellStyle name="Comma 5 16 4 2" xfId="3201"/>
    <cellStyle name="Comma 5 16 5" xfId="3202"/>
    <cellStyle name="Comma 5 16 5 2" xfId="3203"/>
    <cellStyle name="Comma 5 16 6" xfId="3204"/>
    <cellStyle name="Comma 5 16 6 2" xfId="3205"/>
    <cellStyle name="Comma 5 16 7" xfId="3206"/>
    <cellStyle name="Comma 5 16 7 2" xfId="3207"/>
    <cellStyle name="Comma 5 16 8" xfId="3208"/>
    <cellStyle name="Comma 5 16 8 2" xfId="3209"/>
    <cellStyle name="Comma 5 16 9" xfId="3210"/>
    <cellStyle name="Comma 5 16 9 2" xfId="3211"/>
    <cellStyle name="Comma 5 17" xfId="529"/>
    <cellStyle name="Comma 5 17 10" xfId="3212"/>
    <cellStyle name="Comma 5 17 10 2" xfId="3213"/>
    <cellStyle name="Comma 5 17 11" xfId="3214"/>
    <cellStyle name="Comma 5 17 11 2" xfId="3215"/>
    <cellStyle name="Comma 5 17 12" xfId="3216"/>
    <cellStyle name="Comma 5 17 12 2" xfId="3217"/>
    <cellStyle name="Comma 5 17 13" xfId="3218"/>
    <cellStyle name="Comma 5 17 2" xfId="530"/>
    <cellStyle name="Comma 5 17 2 2" xfId="531"/>
    <cellStyle name="Comma 5 17 2 2 2" xfId="3219"/>
    <cellStyle name="Comma 5 17 2 3" xfId="3220"/>
    <cellStyle name="Comma 5 17 3" xfId="532"/>
    <cellStyle name="Comma 5 17 3 2" xfId="3221"/>
    <cellStyle name="Comma 5 17 4" xfId="3222"/>
    <cellStyle name="Comma 5 17 4 2" xfId="3223"/>
    <cellStyle name="Comma 5 17 5" xfId="3224"/>
    <cellStyle name="Comma 5 17 5 2" xfId="3225"/>
    <cellStyle name="Comma 5 17 6" xfId="3226"/>
    <cellStyle name="Comma 5 17 6 2" xfId="3227"/>
    <cellStyle name="Comma 5 17 7" xfId="3228"/>
    <cellStyle name="Comma 5 17 7 2" xfId="3229"/>
    <cellStyle name="Comma 5 17 8" xfId="3230"/>
    <cellStyle name="Comma 5 17 8 2" xfId="3231"/>
    <cellStyle name="Comma 5 17 9" xfId="3232"/>
    <cellStyle name="Comma 5 17 9 2" xfId="3233"/>
    <cellStyle name="Comma 5 18" xfId="533"/>
    <cellStyle name="Comma 5 18 10" xfId="3234"/>
    <cellStyle name="Comma 5 18 10 2" xfId="3235"/>
    <cellStyle name="Comma 5 18 11" xfId="3236"/>
    <cellStyle name="Comma 5 18 11 2" xfId="3237"/>
    <cellStyle name="Comma 5 18 12" xfId="3238"/>
    <cellStyle name="Comma 5 18 12 2" xfId="3239"/>
    <cellStyle name="Comma 5 18 13" xfId="3240"/>
    <cellStyle name="Comma 5 18 2" xfId="534"/>
    <cellStyle name="Comma 5 18 2 2" xfId="535"/>
    <cellStyle name="Comma 5 18 2 2 2" xfId="3241"/>
    <cellStyle name="Comma 5 18 2 3" xfId="3242"/>
    <cellStyle name="Comma 5 18 3" xfId="536"/>
    <cellStyle name="Comma 5 18 3 2" xfId="3243"/>
    <cellStyle name="Comma 5 18 4" xfId="3244"/>
    <cellStyle name="Comma 5 18 4 2" xfId="3245"/>
    <cellStyle name="Comma 5 18 5" xfId="3246"/>
    <cellStyle name="Comma 5 18 5 2" xfId="3247"/>
    <cellStyle name="Comma 5 18 6" xfId="3248"/>
    <cellStyle name="Comma 5 18 6 2" xfId="3249"/>
    <cellStyle name="Comma 5 18 7" xfId="3250"/>
    <cellStyle name="Comma 5 18 7 2" xfId="3251"/>
    <cellStyle name="Comma 5 18 8" xfId="3252"/>
    <cellStyle name="Comma 5 18 8 2" xfId="3253"/>
    <cellStyle name="Comma 5 18 9" xfId="3254"/>
    <cellStyle name="Comma 5 18 9 2" xfId="3255"/>
    <cellStyle name="Comma 5 19" xfId="537"/>
    <cellStyle name="Comma 5 19 10" xfId="3256"/>
    <cellStyle name="Comma 5 19 10 2" xfId="3257"/>
    <cellStyle name="Comma 5 19 11" xfId="3258"/>
    <cellStyle name="Comma 5 19 11 2" xfId="3259"/>
    <cellStyle name="Comma 5 19 12" xfId="3260"/>
    <cellStyle name="Comma 5 19 12 2" xfId="3261"/>
    <cellStyle name="Comma 5 19 13" xfId="3262"/>
    <cellStyle name="Comma 5 19 2" xfId="538"/>
    <cellStyle name="Comma 5 19 2 2" xfId="539"/>
    <cellStyle name="Comma 5 19 2 2 2" xfId="3263"/>
    <cellStyle name="Comma 5 19 2 3" xfId="3264"/>
    <cellStyle name="Comma 5 19 3" xfId="540"/>
    <cellStyle name="Comma 5 19 3 2" xfId="3265"/>
    <cellStyle name="Comma 5 19 4" xfId="3266"/>
    <cellStyle name="Comma 5 19 4 2" xfId="3267"/>
    <cellStyle name="Comma 5 19 5" xfId="3268"/>
    <cellStyle name="Comma 5 19 5 2" xfId="3269"/>
    <cellStyle name="Comma 5 19 6" xfId="3270"/>
    <cellStyle name="Comma 5 19 6 2" xfId="3271"/>
    <cellStyle name="Comma 5 19 7" xfId="3272"/>
    <cellStyle name="Comma 5 19 7 2" xfId="3273"/>
    <cellStyle name="Comma 5 19 8" xfId="3274"/>
    <cellStyle name="Comma 5 19 8 2" xfId="3275"/>
    <cellStyle name="Comma 5 19 9" xfId="3276"/>
    <cellStyle name="Comma 5 19 9 2" xfId="3277"/>
    <cellStyle name="Comma 5 2" xfId="541"/>
    <cellStyle name="Comma 5 2 10" xfId="3278"/>
    <cellStyle name="Comma 5 2 11" xfId="3279"/>
    <cellStyle name="Comma 5 2 12" xfId="3280"/>
    <cellStyle name="Comma 5 2 13" xfId="3281"/>
    <cellStyle name="Comma 5 2 14" xfId="3282"/>
    <cellStyle name="Comma 5 2 15" xfId="3283"/>
    <cellStyle name="Comma 5 2 16" xfId="3284"/>
    <cellStyle name="Comma 5 2 17" xfId="3285"/>
    <cellStyle name="Comma 5 2 18" xfId="3286"/>
    <cellStyle name="Comma 5 2 19" xfId="3287"/>
    <cellStyle name="Comma 5 2 2" xfId="542"/>
    <cellStyle name="Comma 5 2 2 10" xfId="3288"/>
    <cellStyle name="Comma 5 2 2 10 2" xfId="3289"/>
    <cellStyle name="Comma 5 2 2 10 2 2" xfId="3290"/>
    <cellStyle name="Comma 5 2 2 10 3" xfId="3291"/>
    <cellStyle name="Comma 5 2 2 11" xfId="3292"/>
    <cellStyle name="Comma 5 2 2 11 2" xfId="3293"/>
    <cellStyle name="Comma 5 2 2 11 2 2" xfId="3294"/>
    <cellStyle name="Comma 5 2 2 11 3" xfId="3295"/>
    <cellStyle name="Comma 5 2 2 12" xfId="3296"/>
    <cellStyle name="Comma 5 2 2 12 2" xfId="3297"/>
    <cellStyle name="Comma 5 2 2 13" xfId="3298"/>
    <cellStyle name="Comma 5 2 2 13 2" xfId="3299"/>
    <cellStyle name="Comma 5 2 2 14" xfId="3300"/>
    <cellStyle name="Comma 5 2 2 14 2" xfId="3301"/>
    <cellStyle name="Comma 5 2 2 15" xfId="3302"/>
    <cellStyle name="Comma 5 2 2 15 2" xfId="3303"/>
    <cellStyle name="Comma 5 2 2 16" xfId="3304"/>
    <cellStyle name="Comma 5 2 2 16 2" xfId="3305"/>
    <cellStyle name="Comma 5 2 2 17" xfId="3306"/>
    <cellStyle name="Comma 5 2 2 17 2" xfId="3307"/>
    <cellStyle name="Comma 5 2 2 18" xfId="3308"/>
    <cellStyle name="Comma 5 2 2 18 2" xfId="3309"/>
    <cellStyle name="Comma 5 2 2 19" xfId="3310"/>
    <cellStyle name="Comma 5 2 2 19 2" xfId="3311"/>
    <cellStyle name="Comma 5 2 2 2" xfId="543"/>
    <cellStyle name="Comma 5 2 2 2 2" xfId="544"/>
    <cellStyle name="Comma 5 2 2 2 2 2" xfId="3312"/>
    <cellStyle name="Comma 5 2 2 2 2 2 2" xfId="3313"/>
    <cellStyle name="Comma 5 2 2 2 2 3" xfId="3314"/>
    <cellStyle name="Comma 5 2 2 2 2 3 2" xfId="3315"/>
    <cellStyle name="Comma 5 2 2 2 2 4" xfId="3316"/>
    <cellStyle name="Comma 5 2 2 2 2 4 2" xfId="3317"/>
    <cellStyle name="Comma 5 2 2 2 2 5" xfId="3318"/>
    <cellStyle name="Comma 5 2 2 2 2 5 2" xfId="3319"/>
    <cellStyle name="Comma 5 2 2 2 2 6" xfId="3320"/>
    <cellStyle name="Comma 5 2 2 2 2 6 2" xfId="3321"/>
    <cellStyle name="Comma 5 2 2 2 3" xfId="3322"/>
    <cellStyle name="Comma 5 2 2 2 4" xfId="3323"/>
    <cellStyle name="Comma 5 2 2 2 5" xfId="3324"/>
    <cellStyle name="Comma 5 2 2 2 6" xfId="3325"/>
    <cellStyle name="Comma 5 2 2 2 7" xfId="3326"/>
    <cellStyle name="Comma 5 2 2 2 7 2" xfId="3327"/>
    <cellStyle name="Comma 5 2 2 2 8" xfId="3328"/>
    <cellStyle name="Comma 5 2 2 20" xfId="3329"/>
    <cellStyle name="Comma 5 2 2 20 2" xfId="3330"/>
    <cellStyle name="Comma 5 2 2 21" xfId="3331"/>
    <cellStyle name="Comma 5 2 2 21 2" xfId="3332"/>
    <cellStyle name="Comma 5 2 2 22" xfId="3333"/>
    <cellStyle name="Comma 5 2 2 22 2" xfId="3334"/>
    <cellStyle name="Comma 5 2 2 23" xfId="3335"/>
    <cellStyle name="Comma 5 2 2 23 2" xfId="3336"/>
    <cellStyle name="Comma 5 2 2 24" xfId="3337"/>
    <cellStyle name="Comma 5 2 2 24 2" xfId="3338"/>
    <cellStyle name="Comma 5 2 2 25" xfId="3339"/>
    <cellStyle name="Comma 5 2 2 25 2" xfId="3340"/>
    <cellStyle name="Comma 5 2 2 26" xfId="3341"/>
    <cellStyle name="Comma 5 2 2 26 2" xfId="3342"/>
    <cellStyle name="Comma 5 2 2 27" xfId="3343"/>
    <cellStyle name="Comma 5 2 2 27 2" xfId="3344"/>
    <cellStyle name="Comma 5 2 2 28" xfId="3345"/>
    <cellStyle name="Comma 5 2 2 28 2" xfId="3346"/>
    <cellStyle name="Comma 5 2 2 29" xfId="3347"/>
    <cellStyle name="Comma 5 2 2 29 2" xfId="3348"/>
    <cellStyle name="Comma 5 2 2 3" xfId="545"/>
    <cellStyle name="Comma 5 2 2 3 2" xfId="3349"/>
    <cellStyle name="Comma 5 2 2 3 2 2" xfId="3350"/>
    <cellStyle name="Comma 5 2 2 3 3" xfId="3351"/>
    <cellStyle name="Comma 5 2 2 30" xfId="3352"/>
    <cellStyle name="Comma 5 2 2 31" xfId="3353"/>
    <cellStyle name="Comma 5 2 2 4" xfId="3354"/>
    <cellStyle name="Comma 5 2 2 4 2" xfId="3355"/>
    <cellStyle name="Comma 5 2 2 4 2 2" xfId="3356"/>
    <cellStyle name="Comma 5 2 2 4 3" xfId="3357"/>
    <cellStyle name="Comma 5 2 2 5" xfId="3358"/>
    <cellStyle name="Comma 5 2 2 5 2" xfId="3359"/>
    <cellStyle name="Comma 5 2 2 5 2 2" xfId="3360"/>
    <cellStyle name="Comma 5 2 2 5 3" xfId="3361"/>
    <cellStyle name="Comma 5 2 2 6" xfId="3362"/>
    <cellStyle name="Comma 5 2 2 6 2" xfId="3363"/>
    <cellStyle name="Comma 5 2 2 6 2 2" xfId="3364"/>
    <cellStyle name="Comma 5 2 2 6 3" xfId="3365"/>
    <cellStyle name="Comma 5 2 2 7" xfId="3366"/>
    <cellStyle name="Comma 5 2 2 7 2" xfId="3367"/>
    <cellStyle name="Comma 5 2 2 7 2 2" xfId="3368"/>
    <cellStyle name="Comma 5 2 2 7 3" xfId="3369"/>
    <cellStyle name="Comma 5 2 2 8" xfId="3370"/>
    <cellStyle name="Comma 5 2 2 8 2" xfId="3371"/>
    <cellStyle name="Comma 5 2 2 8 2 2" xfId="3372"/>
    <cellStyle name="Comma 5 2 2 8 3" xfId="3373"/>
    <cellStyle name="Comma 5 2 2 9" xfId="3374"/>
    <cellStyle name="Comma 5 2 2 9 2" xfId="3375"/>
    <cellStyle name="Comma 5 2 2 9 2 2" xfId="3376"/>
    <cellStyle name="Comma 5 2 2 9 3" xfId="3377"/>
    <cellStyle name="Comma 5 2 20" xfId="3378"/>
    <cellStyle name="Comma 5 2 21" xfId="3379"/>
    <cellStyle name="Comma 5 2 22" xfId="3380"/>
    <cellStyle name="Comma 5 2 23" xfId="3381"/>
    <cellStyle name="Comma 5 2 24" xfId="3382"/>
    <cellStyle name="Comma 5 2 25" xfId="3383"/>
    <cellStyle name="Comma 5 2 26" xfId="3384"/>
    <cellStyle name="Comma 5 2 27" xfId="3385"/>
    <cellStyle name="Comma 5 2 28" xfId="3386"/>
    <cellStyle name="Comma 5 2 29" xfId="3387"/>
    <cellStyle name="Comma 5 2 3" xfId="3388"/>
    <cellStyle name="Comma 5 2 3 2" xfId="3389"/>
    <cellStyle name="Comma 5 2 3 2 2" xfId="3390"/>
    <cellStyle name="Comma 5 2 3 2 3" xfId="3391"/>
    <cellStyle name="Comma 5 2 3 2 4" xfId="3392"/>
    <cellStyle name="Comma 5 2 3 2 5" xfId="3393"/>
    <cellStyle name="Comma 5 2 3 2 6" xfId="3394"/>
    <cellStyle name="Comma 5 2 3 2 7" xfId="3395"/>
    <cellStyle name="Comma 5 2 3 3" xfId="3396"/>
    <cellStyle name="Comma 5 2 3 3 2" xfId="3397"/>
    <cellStyle name="Comma 5 2 3 4" xfId="3398"/>
    <cellStyle name="Comma 5 2 3 4 2" xfId="3399"/>
    <cellStyle name="Comma 5 2 3 5" xfId="3400"/>
    <cellStyle name="Comma 5 2 3 5 2" xfId="3401"/>
    <cellStyle name="Comma 5 2 3 6" xfId="3402"/>
    <cellStyle name="Comma 5 2 3 6 2" xfId="3403"/>
    <cellStyle name="Comma 5 2 30" xfId="3404"/>
    <cellStyle name="Comma 5 2 30 2" xfId="3405"/>
    <cellStyle name="Comma 5 2 4" xfId="3406"/>
    <cellStyle name="Comma 5 2 5" xfId="3407"/>
    <cellStyle name="Comma 5 2 6" xfId="3408"/>
    <cellStyle name="Comma 5 2 7" xfId="3409"/>
    <cellStyle name="Comma 5 2 8" xfId="3410"/>
    <cellStyle name="Comma 5 2 9" xfId="3411"/>
    <cellStyle name="Comma 5 20" xfId="546"/>
    <cellStyle name="Comma 5 20 10" xfId="3412"/>
    <cellStyle name="Comma 5 20 10 2" xfId="3413"/>
    <cellStyle name="Comma 5 20 11" xfId="3414"/>
    <cellStyle name="Comma 5 20 11 2" xfId="3415"/>
    <cellStyle name="Comma 5 20 12" xfId="3416"/>
    <cellStyle name="Comma 5 20 12 2" xfId="3417"/>
    <cellStyle name="Comma 5 20 13" xfId="3418"/>
    <cellStyle name="Comma 5 20 2" xfId="547"/>
    <cellStyle name="Comma 5 20 2 2" xfId="548"/>
    <cellStyle name="Comma 5 20 2 2 2" xfId="3419"/>
    <cellStyle name="Comma 5 20 2 3" xfId="3420"/>
    <cellStyle name="Comma 5 20 3" xfId="549"/>
    <cellStyle name="Comma 5 20 3 2" xfId="3421"/>
    <cellStyle name="Comma 5 20 4" xfId="3422"/>
    <cellStyle name="Comma 5 20 4 2" xfId="3423"/>
    <cellStyle name="Comma 5 20 5" xfId="3424"/>
    <cellStyle name="Comma 5 20 5 2" xfId="3425"/>
    <cellStyle name="Comma 5 20 6" xfId="3426"/>
    <cellStyle name="Comma 5 20 6 2" xfId="3427"/>
    <cellStyle name="Comma 5 20 7" xfId="3428"/>
    <cellStyle name="Comma 5 20 7 2" xfId="3429"/>
    <cellStyle name="Comma 5 20 8" xfId="3430"/>
    <cellStyle name="Comma 5 20 8 2" xfId="3431"/>
    <cellStyle name="Comma 5 20 9" xfId="3432"/>
    <cellStyle name="Comma 5 20 9 2" xfId="3433"/>
    <cellStyle name="Comma 5 21" xfId="550"/>
    <cellStyle name="Comma 5 21 10" xfId="3434"/>
    <cellStyle name="Comma 5 21 10 2" xfId="3435"/>
    <cellStyle name="Comma 5 21 11" xfId="3436"/>
    <cellStyle name="Comma 5 21 11 2" xfId="3437"/>
    <cellStyle name="Comma 5 21 12" xfId="3438"/>
    <cellStyle name="Comma 5 21 12 2" xfId="3439"/>
    <cellStyle name="Comma 5 21 13" xfId="3440"/>
    <cellStyle name="Comma 5 21 2" xfId="551"/>
    <cellStyle name="Comma 5 21 2 2" xfId="552"/>
    <cellStyle name="Comma 5 21 2 2 2" xfId="3441"/>
    <cellStyle name="Comma 5 21 2 3" xfId="3442"/>
    <cellStyle name="Comma 5 21 3" xfId="553"/>
    <cellStyle name="Comma 5 21 3 2" xfId="3443"/>
    <cellStyle name="Comma 5 21 4" xfId="3444"/>
    <cellStyle name="Comma 5 21 4 2" xfId="3445"/>
    <cellStyle name="Comma 5 21 5" xfId="3446"/>
    <cellStyle name="Comma 5 21 5 2" xfId="3447"/>
    <cellStyle name="Comma 5 21 6" xfId="3448"/>
    <cellStyle name="Comma 5 21 6 2" xfId="3449"/>
    <cellStyle name="Comma 5 21 7" xfId="3450"/>
    <cellStyle name="Comma 5 21 7 2" xfId="3451"/>
    <cellStyle name="Comma 5 21 8" xfId="3452"/>
    <cellStyle name="Comma 5 21 8 2" xfId="3453"/>
    <cellStyle name="Comma 5 21 9" xfId="3454"/>
    <cellStyle name="Comma 5 21 9 2" xfId="3455"/>
    <cellStyle name="Comma 5 22" xfId="554"/>
    <cellStyle name="Comma 5 22 10" xfId="3456"/>
    <cellStyle name="Comma 5 22 10 2" xfId="3457"/>
    <cellStyle name="Comma 5 22 11" xfId="3458"/>
    <cellStyle name="Comma 5 22 11 2" xfId="3459"/>
    <cellStyle name="Comma 5 22 12" xfId="3460"/>
    <cellStyle name="Comma 5 22 12 2" xfId="3461"/>
    <cellStyle name="Comma 5 22 13" xfId="3462"/>
    <cellStyle name="Comma 5 22 2" xfId="555"/>
    <cellStyle name="Comma 5 22 2 2" xfId="556"/>
    <cellStyle name="Comma 5 22 2 2 2" xfId="3463"/>
    <cellStyle name="Comma 5 22 2 3" xfId="3464"/>
    <cellStyle name="Comma 5 22 3" xfId="557"/>
    <cellStyle name="Comma 5 22 3 2" xfId="3465"/>
    <cellStyle name="Comma 5 22 4" xfId="3466"/>
    <cellStyle name="Comma 5 22 4 2" xfId="3467"/>
    <cellStyle name="Comma 5 22 5" xfId="3468"/>
    <cellStyle name="Comma 5 22 5 2" xfId="3469"/>
    <cellStyle name="Comma 5 22 6" xfId="3470"/>
    <cellStyle name="Comma 5 22 6 2" xfId="3471"/>
    <cellStyle name="Comma 5 22 7" xfId="3472"/>
    <cellStyle name="Comma 5 22 7 2" xfId="3473"/>
    <cellStyle name="Comma 5 22 8" xfId="3474"/>
    <cellStyle name="Comma 5 22 8 2" xfId="3475"/>
    <cellStyle name="Comma 5 22 9" xfId="3476"/>
    <cellStyle name="Comma 5 22 9 2" xfId="3477"/>
    <cellStyle name="Comma 5 23" xfId="558"/>
    <cellStyle name="Comma 5 23 2" xfId="559"/>
    <cellStyle name="Comma 5 23 2 2" xfId="3478"/>
    <cellStyle name="Comma 5 23 2 2 2" xfId="3479"/>
    <cellStyle name="Comma 5 23 2 3" xfId="3480"/>
    <cellStyle name="Comma 5 23 2 3 2" xfId="3481"/>
    <cellStyle name="Comma 5 23 2 4" xfId="3482"/>
    <cellStyle name="Comma 5 23 2 4 2" xfId="3483"/>
    <cellStyle name="Comma 5 23 2 5" xfId="3484"/>
    <cellStyle name="Comma 5 23 2 5 2" xfId="3485"/>
    <cellStyle name="Comma 5 23 2 6" xfId="3486"/>
    <cellStyle name="Comma 5 23 2 6 2" xfId="3487"/>
    <cellStyle name="Comma 5 23 3" xfId="3488"/>
    <cellStyle name="Comma 5 23 4" xfId="3489"/>
    <cellStyle name="Comma 5 23 5" xfId="3490"/>
    <cellStyle name="Comma 5 23 6" xfId="3491"/>
    <cellStyle name="Comma 5 23 7" xfId="3492"/>
    <cellStyle name="Comma 5 23 7 2" xfId="3493"/>
    <cellStyle name="Comma 5 23 8" xfId="3494"/>
    <cellStyle name="Comma 5 24" xfId="560"/>
    <cellStyle name="Comma 5 24 2" xfId="3495"/>
    <cellStyle name="Comma 5 24 2 2" xfId="3496"/>
    <cellStyle name="Comma 5 24 3" xfId="3497"/>
    <cellStyle name="Comma 5 25" xfId="3498"/>
    <cellStyle name="Comma 5 25 2" xfId="3499"/>
    <cellStyle name="Comma 5 25 2 2" xfId="3500"/>
    <cellStyle name="Comma 5 25 3" xfId="3501"/>
    <cellStyle name="Comma 5 26" xfId="3502"/>
    <cellStyle name="Comma 5 26 2" xfId="3503"/>
    <cellStyle name="Comma 5 26 2 2" xfId="3504"/>
    <cellStyle name="Comma 5 26 3" xfId="3505"/>
    <cellStyle name="Comma 5 27" xfId="3506"/>
    <cellStyle name="Comma 5 27 2" xfId="3507"/>
    <cellStyle name="Comma 5 27 2 2" xfId="3508"/>
    <cellStyle name="Comma 5 27 3" xfId="3509"/>
    <cellStyle name="Comma 5 28" xfId="3510"/>
    <cellStyle name="Comma 5 28 2" xfId="3511"/>
    <cellStyle name="Comma 5 28 2 2" xfId="3512"/>
    <cellStyle name="Comma 5 28 3" xfId="3513"/>
    <cellStyle name="Comma 5 29" xfId="3514"/>
    <cellStyle name="Comma 5 29 2" xfId="3515"/>
    <cellStyle name="Comma 5 29 2 2" xfId="3516"/>
    <cellStyle name="Comma 5 29 3" xfId="3517"/>
    <cellStyle name="Comma 5 3" xfId="561"/>
    <cellStyle name="Comma 5 3 10" xfId="3518"/>
    <cellStyle name="Comma 5 3 10 2" xfId="3519"/>
    <cellStyle name="Comma 5 3 11" xfId="3520"/>
    <cellStyle name="Comma 5 3 11 2" xfId="3521"/>
    <cellStyle name="Comma 5 3 12" xfId="3522"/>
    <cellStyle name="Comma 5 3 12 2" xfId="3523"/>
    <cellStyle name="Comma 5 3 13" xfId="3524"/>
    <cellStyle name="Comma 5 3 2" xfId="562"/>
    <cellStyle name="Comma 5 3 2 2" xfId="563"/>
    <cellStyle name="Comma 5 3 2 2 2" xfId="3525"/>
    <cellStyle name="Comma 5 3 2 3" xfId="3526"/>
    <cellStyle name="Comma 5 3 3" xfId="564"/>
    <cellStyle name="Comma 5 3 3 2" xfId="3527"/>
    <cellStyle name="Comma 5 3 4" xfId="3528"/>
    <cellStyle name="Comma 5 3 4 2" xfId="3529"/>
    <cellStyle name="Comma 5 3 5" xfId="3530"/>
    <cellStyle name="Comma 5 3 5 2" xfId="3531"/>
    <cellStyle name="Comma 5 3 6" xfId="3532"/>
    <cellStyle name="Comma 5 3 6 2" xfId="3533"/>
    <cellStyle name="Comma 5 3 7" xfId="3534"/>
    <cellStyle name="Comma 5 3 7 2" xfId="3535"/>
    <cellStyle name="Comma 5 3 8" xfId="3536"/>
    <cellStyle name="Comma 5 3 8 2" xfId="3537"/>
    <cellStyle name="Comma 5 3 9" xfId="3538"/>
    <cellStyle name="Comma 5 3 9 2" xfId="3539"/>
    <cellStyle name="Comma 5 30" xfId="3540"/>
    <cellStyle name="Comma 5 30 2" xfId="3541"/>
    <cellStyle name="Comma 5 30 2 2" xfId="3542"/>
    <cellStyle name="Comma 5 30 3" xfId="3543"/>
    <cellStyle name="Comma 5 31" xfId="3544"/>
    <cellStyle name="Comma 5 31 2" xfId="3545"/>
    <cellStyle name="Comma 5 31 2 2" xfId="3546"/>
    <cellStyle name="Comma 5 31 3" xfId="3547"/>
    <cellStyle name="Comma 5 32" xfId="3548"/>
    <cellStyle name="Comma 5 32 2" xfId="3549"/>
    <cellStyle name="Comma 5 32 2 2" xfId="3550"/>
    <cellStyle name="Comma 5 32 3" xfId="3551"/>
    <cellStyle name="Comma 5 33" xfId="3552"/>
    <cellStyle name="Comma 5 33 2" xfId="3553"/>
    <cellStyle name="Comma 5 34" xfId="3554"/>
    <cellStyle name="Comma 5 34 2" xfId="3555"/>
    <cellStyle name="Comma 5 35" xfId="3556"/>
    <cellStyle name="Comma 5 35 2" xfId="3557"/>
    <cellStyle name="Comma 5 36" xfId="3558"/>
    <cellStyle name="Comma 5 36 2" xfId="3559"/>
    <cellStyle name="Comma 5 37" xfId="3560"/>
    <cellStyle name="Comma 5 37 2" xfId="3561"/>
    <cellStyle name="Comma 5 38" xfId="3562"/>
    <cellStyle name="Comma 5 38 2" xfId="3563"/>
    <cellStyle name="Comma 5 39" xfId="3564"/>
    <cellStyle name="Comma 5 39 2" xfId="3565"/>
    <cellStyle name="Comma 5 4" xfId="565"/>
    <cellStyle name="Comma 5 4 10" xfId="3566"/>
    <cellStyle name="Comma 5 4 10 2" xfId="3567"/>
    <cellStyle name="Comma 5 4 11" xfId="3568"/>
    <cellStyle name="Comma 5 4 11 2" xfId="3569"/>
    <cellStyle name="Comma 5 4 12" xfId="3570"/>
    <cellStyle name="Comma 5 4 12 2" xfId="3571"/>
    <cellStyle name="Comma 5 4 13" xfId="3572"/>
    <cellStyle name="Comma 5 4 2" xfId="566"/>
    <cellStyle name="Comma 5 4 2 2" xfId="567"/>
    <cellStyle name="Comma 5 4 2 2 2" xfId="3573"/>
    <cellStyle name="Comma 5 4 2 3" xfId="3574"/>
    <cellStyle name="Comma 5 4 3" xfId="568"/>
    <cellStyle name="Comma 5 4 3 2" xfId="3575"/>
    <cellStyle name="Comma 5 4 4" xfId="3576"/>
    <cellStyle name="Comma 5 4 4 2" xfId="3577"/>
    <cellStyle name="Comma 5 4 5" xfId="3578"/>
    <cellStyle name="Comma 5 4 5 2" xfId="3579"/>
    <cellStyle name="Comma 5 4 6" xfId="3580"/>
    <cellStyle name="Comma 5 4 6 2" xfId="3581"/>
    <cellStyle name="Comma 5 4 7" xfId="3582"/>
    <cellStyle name="Comma 5 4 7 2" xfId="3583"/>
    <cellStyle name="Comma 5 4 8" xfId="3584"/>
    <cellStyle name="Comma 5 4 8 2" xfId="3585"/>
    <cellStyle name="Comma 5 4 9" xfId="3586"/>
    <cellStyle name="Comma 5 4 9 2" xfId="3587"/>
    <cellStyle name="Comma 5 40" xfId="3588"/>
    <cellStyle name="Comma 5 40 2" xfId="3589"/>
    <cellStyle name="Comma 5 41" xfId="3590"/>
    <cellStyle name="Comma 5 41 2" xfId="3591"/>
    <cellStyle name="Comma 5 42" xfId="3592"/>
    <cellStyle name="Comma 5 42 2" xfId="3593"/>
    <cellStyle name="Comma 5 43" xfId="3594"/>
    <cellStyle name="Comma 5 43 2" xfId="3595"/>
    <cellStyle name="Comma 5 44" xfId="3596"/>
    <cellStyle name="Comma 5 44 2" xfId="3597"/>
    <cellStyle name="Comma 5 45" xfId="3598"/>
    <cellStyle name="Comma 5 45 2" xfId="3599"/>
    <cellStyle name="Comma 5 46" xfId="3600"/>
    <cellStyle name="Comma 5 46 2" xfId="3601"/>
    <cellStyle name="Comma 5 47" xfId="3602"/>
    <cellStyle name="Comma 5 47 2" xfId="3603"/>
    <cellStyle name="Comma 5 48" xfId="3604"/>
    <cellStyle name="Comma 5 48 2" xfId="3605"/>
    <cellStyle name="Comma 5 49" xfId="3606"/>
    <cellStyle name="Comma 5 49 2" xfId="3607"/>
    <cellStyle name="Comma 5 5" xfId="569"/>
    <cellStyle name="Comma 5 5 10" xfId="3608"/>
    <cellStyle name="Comma 5 5 10 2" xfId="3609"/>
    <cellStyle name="Comma 5 5 11" xfId="3610"/>
    <cellStyle name="Comma 5 5 11 2" xfId="3611"/>
    <cellStyle name="Comma 5 5 12" xfId="3612"/>
    <cellStyle name="Comma 5 5 12 2" xfId="3613"/>
    <cellStyle name="Comma 5 5 13" xfId="3614"/>
    <cellStyle name="Comma 5 5 2" xfId="570"/>
    <cellStyle name="Comma 5 5 2 2" xfId="571"/>
    <cellStyle name="Comma 5 5 2 2 2" xfId="3615"/>
    <cellStyle name="Comma 5 5 2 3" xfId="3616"/>
    <cellStyle name="Comma 5 5 3" xfId="572"/>
    <cellStyle name="Comma 5 5 3 2" xfId="3617"/>
    <cellStyle name="Comma 5 5 4" xfId="3618"/>
    <cellStyle name="Comma 5 5 4 2" xfId="3619"/>
    <cellStyle name="Comma 5 5 5" xfId="3620"/>
    <cellStyle name="Comma 5 5 5 2" xfId="3621"/>
    <cellStyle name="Comma 5 5 6" xfId="3622"/>
    <cellStyle name="Comma 5 5 6 2" xfId="3623"/>
    <cellStyle name="Comma 5 5 7" xfId="3624"/>
    <cellStyle name="Comma 5 5 7 2" xfId="3625"/>
    <cellStyle name="Comma 5 5 8" xfId="3626"/>
    <cellStyle name="Comma 5 5 8 2" xfId="3627"/>
    <cellStyle name="Comma 5 5 9" xfId="3628"/>
    <cellStyle name="Comma 5 5 9 2" xfId="3629"/>
    <cellStyle name="Comma 5 50" xfId="3630"/>
    <cellStyle name="Comma 5 50 2" xfId="3631"/>
    <cellStyle name="Comma 5 51" xfId="3632"/>
    <cellStyle name="Comma 5 6" xfId="573"/>
    <cellStyle name="Comma 5 6 10" xfId="3633"/>
    <cellStyle name="Comma 5 6 10 2" xfId="3634"/>
    <cellStyle name="Comma 5 6 11" xfId="3635"/>
    <cellStyle name="Comma 5 6 11 2" xfId="3636"/>
    <cellStyle name="Comma 5 6 12" xfId="3637"/>
    <cellStyle name="Comma 5 6 12 2" xfId="3638"/>
    <cellStyle name="Comma 5 6 13" xfId="3639"/>
    <cellStyle name="Comma 5 6 2" xfId="574"/>
    <cellStyle name="Comma 5 6 2 2" xfId="575"/>
    <cellStyle name="Comma 5 6 2 2 2" xfId="3640"/>
    <cellStyle name="Comma 5 6 2 3" xfId="3641"/>
    <cellStyle name="Comma 5 6 3" xfId="576"/>
    <cellStyle name="Comma 5 6 3 2" xfId="3642"/>
    <cellStyle name="Comma 5 6 4" xfId="3643"/>
    <cellStyle name="Comma 5 6 4 2" xfId="3644"/>
    <cellStyle name="Comma 5 6 5" xfId="3645"/>
    <cellStyle name="Comma 5 6 5 2" xfId="3646"/>
    <cellStyle name="Comma 5 6 6" xfId="3647"/>
    <cellStyle name="Comma 5 6 6 2" xfId="3648"/>
    <cellStyle name="Comma 5 6 7" xfId="3649"/>
    <cellStyle name="Comma 5 6 7 2" xfId="3650"/>
    <cellStyle name="Comma 5 6 8" xfId="3651"/>
    <cellStyle name="Comma 5 6 8 2" xfId="3652"/>
    <cellStyle name="Comma 5 6 9" xfId="3653"/>
    <cellStyle name="Comma 5 6 9 2" xfId="3654"/>
    <cellStyle name="Comma 5 7" xfId="577"/>
    <cellStyle name="Comma 5 7 10" xfId="3655"/>
    <cellStyle name="Comma 5 7 10 2" xfId="3656"/>
    <cellStyle name="Comma 5 7 11" xfId="3657"/>
    <cellStyle name="Comma 5 7 11 2" xfId="3658"/>
    <cellStyle name="Comma 5 7 12" xfId="3659"/>
    <cellStyle name="Comma 5 7 12 2" xfId="3660"/>
    <cellStyle name="Comma 5 7 13" xfId="3661"/>
    <cellStyle name="Comma 5 7 2" xfId="578"/>
    <cellStyle name="Comma 5 7 2 2" xfId="579"/>
    <cellStyle name="Comma 5 7 2 2 2" xfId="3662"/>
    <cellStyle name="Comma 5 7 2 3" xfId="3663"/>
    <cellStyle name="Comma 5 7 3" xfId="580"/>
    <cellStyle name="Comma 5 7 3 2" xfId="3664"/>
    <cellStyle name="Comma 5 7 4" xfId="3665"/>
    <cellStyle name="Comma 5 7 4 2" xfId="3666"/>
    <cellStyle name="Comma 5 7 5" xfId="3667"/>
    <cellStyle name="Comma 5 7 5 2" xfId="3668"/>
    <cellStyle name="Comma 5 7 6" xfId="3669"/>
    <cellStyle name="Comma 5 7 6 2" xfId="3670"/>
    <cellStyle name="Comma 5 7 7" xfId="3671"/>
    <cellStyle name="Comma 5 7 7 2" xfId="3672"/>
    <cellStyle name="Comma 5 7 8" xfId="3673"/>
    <cellStyle name="Comma 5 7 8 2" xfId="3674"/>
    <cellStyle name="Comma 5 7 9" xfId="3675"/>
    <cellStyle name="Comma 5 7 9 2" xfId="3676"/>
    <cellStyle name="Comma 5 8" xfId="581"/>
    <cellStyle name="Comma 5 8 10" xfId="3677"/>
    <cellStyle name="Comma 5 8 10 2" xfId="3678"/>
    <cellStyle name="Comma 5 8 11" xfId="3679"/>
    <cellStyle name="Comma 5 8 11 2" xfId="3680"/>
    <cellStyle name="Comma 5 8 12" xfId="3681"/>
    <cellStyle name="Comma 5 8 12 2" xfId="3682"/>
    <cellStyle name="Comma 5 8 13" xfId="3683"/>
    <cellStyle name="Comma 5 8 2" xfId="582"/>
    <cellStyle name="Comma 5 8 2 2" xfId="583"/>
    <cellStyle name="Comma 5 8 2 2 2" xfId="3684"/>
    <cellStyle name="Comma 5 8 2 3" xfId="3685"/>
    <cellStyle name="Comma 5 8 3" xfId="584"/>
    <cellStyle name="Comma 5 8 3 2" xfId="3686"/>
    <cellStyle name="Comma 5 8 4" xfId="3687"/>
    <cellStyle name="Comma 5 8 4 2" xfId="3688"/>
    <cellStyle name="Comma 5 8 5" xfId="3689"/>
    <cellStyle name="Comma 5 8 5 2" xfId="3690"/>
    <cellStyle name="Comma 5 8 6" xfId="3691"/>
    <cellStyle name="Comma 5 8 6 2" xfId="3692"/>
    <cellStyle name="Comma 5 8 7" xfId="3693"/>
    <cellStyle name="Comma 5 8 7 2" xfId="3694"/>
    <cellStyle name="Comma 5 8 8" xfId="3695"/>
    <cellStyle name="Comma 5 8 8 2" xfId="3696"/>
    <cellStyle name="Comma 5 8 9" xfId="3697"/>
    <cellStyle name="Comma 5 8 9 2" xfId="3698"/>
    <cellStyle name="Comma 5 9" xfId="585"/>
    <cellStyle name="Comma 5 9 10" xfId="3699"/>
    <cellStyle name="Comma 5 9 10 2" xfId="3700"/>
    <cellStyle name="Comma 5 9 11" xfId="3701"/>
    <cellStyle name="Comma 5 9 11 2" xfId="3702"/>
    <cellStyle name="Comma 5 9 12" xfId="3703"/>
    <cellStyle name="Comma 5 9 12 2" xfId="3704"/>
    <cellStyle name="Comma 5 9 13" xfId="3705"/>
    <cellStyle name="Comma 5 9 2" xfId="586"/>
    <cellStyle name="Comma 5 9 2 2" xfId="587"/>
    <cellStyle name="Comma 5 9 2 2 2" xfId="3706"/>
    <cellStyle name="Comma 5 9 2 3" xfId="3707"/>
    <cellStyle name="Comma 5 9 3" xfId="588"/>
    <cellStyle name="Comma 5 9 3 2" xfId="3708"/>
    <cellStyle name="Comma 5 9 4" xfId="3709"/>
    <cellStyle name="Comma 5 9 4 2" xfId="3710"/>
    <cellStyle name="Comma 5 9 5" xfId="3711"/>
    <cellStyle name="Comma 5 9 5 2" xfId="3712"/>
    <cellStyle name="Comma 5 9 6" xfId="3713"/>
    <cellStyle name="Comma 5 9 6 2" xfId="3714"/>
    <cellStyle name="Comma 5 9 7" xfId="3715"/>
    <cellStyle name="Comma 5 9 7 2" xfId="3716"/>
    <cellStyle name="Comma 5 9 8" xfId="3717"/>
    <cellStyle name="Comma 5 9 8 2" xfId="3718"/>
    <cellStyle name="Comma 5 9 9" xfId="3719"/>
    <cellStyle name="Comma 5 9 9 2" xfId="3720"/>
    <cellStyle name="Comma 50" xfId="589"/>
    <cellStyle name="Comma 51" xfId="590"/>
    <cellStyle name="Comma 52" xfId="591"/>
    <cellStyle name="Comma 53" xfId="592"/>
    <cellStyle name="Comma 54" xfId="593"/>
    <cellStyle name="Comma 55" xfId="594"/>
    <cellStyle name="Comma 56" xfId="595"/>
    <cellStyle name="Comma 57" xfId="596"/>
    <cellStyle name="Comma 58" xfId="597"/>
    <cellStyle name="Comma 59" xfId="598"/>
    <cellStyle name="Comma 6" xfId="599"/>
    <cellStyle name="Comma 6 2" xfId="3721"/>
    <cellStyle name="Comma 60" xfId="600"/>
    <cellStyle name="Comma 61" xfId="601"/>
    <cellStyle name="Comma 62" xfId="602"/>
    <cellStyle name="Comma 63" xfId="603"/>
    <cellStyle name="Comma 64" xfId="604"/>
    <cellStyle name="Comma 65" xfId="605"/>
    <cellStyle name="Comma 66" xfId="606"/>
    <cellStyle name="Comma 67" xfId="607"/>
    <cellStyle name="Comma 68" xfId="608"/>
    <cellStyle name="Comma 69" xfId="609"/>
    <cellStyle name="Comma 7" xfId="610"/>
    <cellStyle name="Comma 7 2" xfId="3722"/>
    <cellStyle name="Comma 70" xfId="611"/>
    <cellStyle name="Comma 71" xfId="612"/>
    <cellStyle name="Comma 72" xfId="613"/>
    <cellStyle name="Comma 73" xfId="614"/>
    <cellStyle name="Comma 74" xfId="615"/>
    <cellStyle name="Comma 75" xfId="1399"/>
    <cellStyle name="Comma 76" xfId="8403"/>
    <cellStyle name="Comma 77" xfId="8404"/>
    <cellStyle name="Comma 78" xfId="8406"/>
    <cellStyle name="Comma 78 2" xfId="8693"/>
    <cellStyle name="Comma 8" xfId="616"/>
    <cellStyle name="Comma 9" xfId="617"/>
    <cellStyle name="Comma_1" xfId="8581"/>
    <cellStyle name="Comma0" xfId="618"/>
    <cellStyle name="Content - Calculation" xfId="8736"/>
    <cellStyle name="Content - Historic Link" xfId="8737"/>
    <cellStyle name="Content - Input" xfId="8738"/>
    <cellStyle name="Content - Name" xfId="8739"/>
    <cellStyle name="Content - Unique" xfId="8740"/>
    <cellStyle name="Copied" xfId="8422"/>
    <cellStyle name="Copy_source" xfId="8741"/>
    <cellStyle name="Currency" xfId="8970"/>
    <cellStyle name="Currency (0.00)" xfId="619"/>
    <cellStyle name="Currency (0.00) 2" xfId="8632"/>
    <cellStyle name="Currency (0.00) 2 2" xfId="8957"/>
    <cellStyle name="Currency (0.00) 2 2 2" xfId="9105"/>
    <cellStyle name="Currency (0.00) 2 2 3" xfId="9499"/>
    <cellStyle name="Currency (0.00) 2 3" xfId="9001"/>
    <cellStyle name="Currency (0.00) 2 4" xfId="9246"/>
    <cellStyle name="Currency (0.00) 2 5" xfId="9378"/>
    <cellStyle name="Currency (0.00) 2 6" xfId="9537"/>
    <cellStyle name="Currency (0.00) 2 7" xfId="9546"/>
    <cellStyle name="Currency (0.00) 3" xfId="8900"/>
    <cellStyle name="Currency (0.00) 3 2" xfId="9084"/>
    <cellStyle name="Currency (0.00) 4" xfId="8977"/>
    <cellStyle name="Currency (0.00) 4 2" xfId="9120"/>
    <cellStyle name="Currency (0.00) 4 3" xfId="9514"/>
    <cellStyle name="Currency [0]_0021120020312011backup" xfId="8582"/>
    <cellStyle name="Currency [00]" xfId="620"/>
    <cellStyle name="Currency 0" xfId="8423"/>
    <cellStyle name="Currency 2" xfId="8424"/>
    <cellStyle name="Currency_0021120020312011backup" xfId="8583"/>
    <cellStyle name="Currency0" xfId="621"/>
    <cellStyle name="Currency4d" xfId="8425"/>
    <cellStyle name="Date" xfId="622"/>
    <cellStyle name="Date 10" xfId="623"/>
    <cellStyle name="Date 11" xfId="624"/>
    <cellStyle name="Date 12" xfId="625"/>
    <cellStyle name="Date 13" xfId="626"/>
    <cellStyle name="Date 14" xfId="627"/>
    <cellStyle name="Date 15" xfId="628"/>
    <cellStyle name="Date 16" xfId="629"/>
    <cellStyle name="Date 17" xfId="630"/>
    <cellStyle name="Date 18" xfId="631"/>
    <cellStyle name="Date 19" xfId="632"/>
    <cellStyle name="Date 2" xfId="633"/>
    <cellStyle name="Date 2 10" xfId="3723"/>
    <cellStyle name="Date 2 11" xfId="3724"/>
    <cellStyle name="Date 2 12" xfId="3725"/>
    <cellStyle name="Date 2 13" xfId="3726"/>
    <cellStyle name="Date 2 14" xfId="3727"/>
    <cellStyle name="Date 2 15" xfId="3728"/>
    <cellStyle name="Date 2 16" xfId="3729"/>
    <cellStyle name="Date 2 17" xfId="3730"/>
    <cellStyle name="Date 2 18" xfId="3731"/>
    <cellStyle name="Date 2 19" xfId="3732"/>
    <cellStyle name="Date 2 2" xfId="634"/>
    <cellStyle name="Date 2 2 10" xfId="3733"/>
    <cellStyle name="Date 2 2 11" xfId="3734"/>
    <cellStyle name="Date 2 2 12" xfId="3735"/>
    <cellStyle name="Date 2 2 13" xfId="3736"/>
    <cellStyle name="Date 2 2 14" xfId="3737"/>
    <cellStyle name="Date 2 2 15" xfId="3738"/>
    <cellStyle name="Date 2 2 16" xfId="3739"/>
    <cellStyle name="Date 2 2 17" xfId="3740"/>
    <cellStyle name="Date 2 2 18" xfId="3741"/>
    <cellStyle name="Date 2 2 19" xfId="3742"/>
    <cellStyle name="Date 2 2 2" xfId="3743"/>
    <cellStyle name="Date 2 2 2 2" xfId="3744"/>
    <cellStyle name="Date 2 2 2 2 2" xfId="3745"/>
    <cellStyle name="Date 2 2 2 2 3" xfId="3746"/>
    <cellStyle name="Date 2 2 2 2 4" xfId="3747"/>
    <cellStyle name="Date 2 2 2 2 5" xfId="3748"/>
    <cellStyle name="Date 2 2 2 2 6" xfId="3749"/>
    <cellStyle name="Date 2 2 2 3" xfId="3750"/>
    <cellStyle name="Date 2 2 2 4" xfId="3751"/>
    <cellStyle name="Date 2 2 2 5" xfId="3752"/>
    <cellStyle name="Date 2 2 2 6" xfId="3753"/>
    <cellStyle name="Date 2 2 20" xfId="3754"/>
    <cellStyle name="Date 2 2 21" xfId="3755"/>
    <cellStyle name="Date 2 2 22" xfId="3756"/>
    <cellStyle name="Date 2 2 23" xfId="3757"/>
    <cellStyle name="Date 2 2 24" xfId="3758"/>
    <cellStyle name="Date 2 2 25" xfId="3759"/>
    <cellStyle name="Date 2 2 26" xfId="3760"/>
    <cellStyle name="Date 2 2 27" xfId="3761"/>
    <cellStyle name="Date 2 2 28" xfId="3762"/>
    <cellStyle name="Date 2 2 29" xfId="3763"/>
    <cellStyle name="Date 2 2 3" xfId="3764"/>
    <cellStyle name="Date 2 2 30" xfId="3765"/>
    <cellStyle name="Date 2 2 4" xfId="3766"/>
    <cellStyle name="Date 2 2 5" xfId="3767"/>
    <cellStyle name="Date 2 2 6" xfId="3768"/>
    <cellStyle name="Date 2 2 7" xfId="3769"/>
    <cellStyle name="Date 2 2 8" xfId="3770"/>
    <cellStyle name="Date 2 2 9" xfId="3771"/>
    <cellStyle name="Date 2 20" xfId="3772"/>
    <cellStyle name="Date 2 21" xfId="3773"/>
    <cellStyle name="Date 2 22" xfId="3774"/>
    <cellStyle name="Date 2 23" xfId="3775"/>
    <cellStyle name="Date 2 24" xfId="3776"/>
    <cellStyle name="Date 2 25" xfId="3777"/>
    <cellStyle name="Date 2 26" xfId="3778"/>
    <cellStyle name="Date 2 27" xfId="3779"/>
    <cellStyle name="Date 2 28" xfId="3780"/>
    <cellStyle name="Date 2 29" xfId="3781"/>
    <cellStyle name="Date 2 3" xfId="3782"/>
    <cellStyle name="Date 2 3 2" xfId="3783"/>
    <cellStyle name="Date 2 3 2 2" xfId="3784"/>
    <cellStyle name="Date 2 3 2 3" xfId="3785"/>
    <cellStyle name="Date 2 3 2 4" xfId="3786"/>
    <cellStyle name="Date 2 3 2 5" xfId="3787"/>
    <cellStyle name="Date 2 3 2 6" xfId="3788"/>
    <cellStyle name="Date 2 3 3" xfId="3789"/>
    <cellStyle name="Date 2 3 4" xfId="3790"/>
    <cellStyle name="Date 2 3 5" xfId="3791"/>
    <cellStyle name="Date 2 3 6" xfId="3792"/>
    <cellStyle name="Date 2 4" xfId="3793"/>
    <cellStyle name="Date 2 5" xfId="3794"/>
    <cellStyle name="Date 2 6" xfId="3795"/>
    <cellStyle name="Date 2 7" xfId="3796"/>
    <cellStyle name="Date 2 8" xfId="3797"/>
    <cellStyle name="Date 2 9" xfId="3798"/>
    <cellStyle name="Date 20" xfId="635"/>
    <cellStyle name="Date 21" xfId="636"/>
    <cellStyle name="Date 22" xfId="637"/>
    <cellStyle name="Date 23" xfId="3799"/>
    <cellStyle name="Date 23 2" xfId="3800"/>
    <cellStyle name="Date 23 2 2" xfId="3801"/>
    <cellStyle name="Date 23 2 3" xfId="3802"/>
    <cellStyle name="Date 23 2 4" xfId="3803"/>
    <cellStyle name="Date 23 2 5" xfId="3804"/>
    <cellStyle name="Date 23 2 6" xfId="3805"/>
    <cellStyle name="Date 23 3" xfId="3806"/>
    <cellStyle name="Date 23 4" xfId="3807"/>
    <cellStyle name="Date 23 5" xfId="3808"/>
    <cellStyle name="Date 23 6" xfId="3809"/>
    <cellStyle name="Date 24" xfId="3810"/>
    <cellStyle name="Date 25" xfId="3811"/>
    <cellStyle name="Date 26" xfId="3812"/>
    <cellStyle name="Date 27" xfId="3813"/>
    <cellStyle name="Date 28" xfId="3814"/>
    <cellStyle name="Date 29" xfId="3815"/>
    <cellStyle name="Date 3" xfId="638"/>
    <cellStyle name="Date 30" xfId="3816"/>
    <cellStyle name="Date 31" xfId="3817"/>
    <cellStyle name="Date 32" xfId="3818"/>
    <cellStyle name="Date 33" xfId="3819"/>
    <cellStyle name="Date 34" xfId="3820"/>
    <cellStyle name="Date 35" xfId="3821"/>
    <cellStyle name="Date 36" xfId="3822"/>
    <cellStyle name="Date 37" xfId="3823"/>
    <cellStyle name="Date 38" xfId="3824"/>
    <cellStyle name="Date 39" xfId="3825"/>
    <cellStyle name="Date 4" xfId="639"/>
    <cellStyle name="Date 40" xfId="3826"/>
    <cellStyle name="Date 41" xfId="3827"/>
    <cellStyle name="Date 42" xfId="3828"/>
    <cellStyle name="Date 43" xfId="3829"/>
    <cellStyle name="Date 44" xfId="3830"/>
    <cellStyle name="Date 45" xfId="3831"/>
    <cellStyle name="Date 46" xfId="3832"/>
    <cellStyle name="Date 47" xfId="3833"/>
    <cellStyle name="Date 48" xfId="3834"/>
    <cellStyle name="Date 49" xfId="3835"/>
    <cellStyle name="Date 5" xfId="640"/>
    <cellStyle name="Date 50" xfId="3836"/>
    <cellStyle name="Date 51" xfId="8745"/>
    <cellStyle name="Date 6" xfId="641"/>
    <cellStyle name="Date 7" xfId="642"/>
    <cellStyle name="Date 8" xfId="643"/>
    <cellStyle name="Date 9" xfId="644"/>
    <cellStyle name="Date Aligned" xfId="8426"/>
    <cellStyle name="Date Short" xfId="645"/>
    <cellStyle name="Date_MKT Data Budget Sales 09" xfId="646"/>
    <cellStyle name="Days" xfId="8746"/>
    <cellStyle name="Dezimal [0]_35ERI8T2gbIEMixb4v26icuOo" xfId="647"/>
    <cellStyle name="Dezimal_35ERI8T2gbIEMixb4v26icuOo" xfId="648"/>
    <cellStyle name="Disabled" xfId="8747"/>
    <cellStyle name="Dotted Line" xfId="8427"/>
    <cellStyle name="Enter Currency (0)" xfId="649"/>
    <cellStyle name="Enter Currency (2)" xfId="650"/>
    <cellStyle name="Enter Units (0)" xfId="651"/>
    <cellStyle name="Enter Units (1)" xfId="652"/>
    <cellStyle name="Enter Units (2)" xfId="653"/>
    <cellStyle name="Entered" xfId="8428"/>
    <cellStyle name="ENTETE" xfId="8429"/>
    <cellStyle name="entry box" xfId="8430"/>
    <cellStyle name="entry box 2" xfId="8584"/>
    <cellStyle name="entry box 2 2" xfId="8966"/>
    <cellStyle name="entry box 2 2 2" xfId="9113"/>
    <cellStyle name="entry box 2 2 3" xfId="9507"/>
    <cellStyle name="entry box 2 3" xfId="9010"/>
    <cellStyle name="entry box 2 4" xfId="9254"/>
    <cellStyle name="entry box 2 5" xfId="9387"/>
    <cellStyle name="entry box 2 6" xfId="9544"/>
    <cellStyle name="entry box 2 7" xfId="9554"/>
    <cellStyle name="entry box 3" xfId="8851"/>
    <cellStyle name="entry box 3 2" xfId="9077"/>
    <cellStyle name="entry box 4" xfId="8996"/>
    <cellStyle name="entry box 4 2" xfId="9138"/>
    <cellStyle name="entry box 4 3" xfId="9533"/>
    <cellStyle name="EPS Forecast" xfId="8749"/>
    <cellStyle name="EPS History" xfId="8750"/>
    <cellStyle name="Etats tableau" xfId="8431"/>
    <cellStyle name="Etats tableau 2" xfId="8585"/>
    <cellStyle name="Etats tableau 2 2" xfId="9394"/>
    <cellStyle name="Etats tableau 3" xfId="8751"/>
    <cellStyle name="Etats tableau 3 2" xfId="9065"/>
    <cellStyle name="Etats tableau 3 3" xfId="9306"/>
    <cellStyle name="Etats tableau 3 4" xfId="9439"/>
    <cellStyle name="Euro" xfId="654"/>
    <cellStyle name="Euro 10" xfId="655"/>
    <cellStyle name="Euro 11" xfId="656"/>
    <cellStyle name="Euro 12" xfId="657"/>
    <cellStyle name="Euro 13" xfId="658"/>
    <cellStyle name="Euro 14" xfId="659"/>
    <cellStyle name="Euro 15" xfId="660"/>
    <cellStyle name="Euro 16" xfId="661"/>
    <cellStyle name="Euro 17" xfId="662"/>
    <cellStyle name="Euro 18" xfId="663"/>
    <cellStyle name="Euro 19" xfId="664"/>
    <cellStyle name="Euro 2" xfId="665"/>
    <cellStyle name="Euro 2 10" xfId="3837"/>
    <cellStyle name="Euro 2 11" xfId="3838"/>
    <cellStyle name="Euro 2 12" xfId="3839"/>
    <cellStyle name="Euro 2 13" xfId="3840"/>
    <cellStyle name="Euro 2 14" xfId="3841"/>
    <cellStyle name="Euro 2 15" xfId="3842"/>
    <cellStyle name="Euro 2 16" xfId="3843"/>
    <cellStyle name="Euro 2 17" xfId="3844"/>
    <cellStyle name="Euro 2 18" xfId="3845"/>
    <cellStyle name="Euro 2 19" xfId="3846"/>
    <cellStyle name="Euro 2 2" xfId="666"/>
    <cellStyle name="Euro 2 2 10" xfId="3847"/>
    <cellStyle name="Euro 2 2 11" xfId="3848"/>
    <cellStyle name="Euro 2 2 12" xfId="3849"/>
    <cellStyle name="Euro 2 2 13" xfId="3850"/>
    <cellStyle name="Euro 2 2 14" xfId="3851"/>
    <cellStyle name="Euro 2 2 15" xfId="3852"/>
    <cellStyle name="Euro 2 2 16" xfId="3853"/>
    <cellStyle name="Euro 2 2 17" xfId="3854"/>
    <cellStyle name="Euro 2 2 18" xfId="3855"/>
    <cellStyle name="Euro 2 2 19" xfId="3856"/>
    <cellStyle name="Euro 2 2 2" xfId="3857"/>
    <cellStyle name="Euro 2 2 2 2" xfId="3858"/>
    <cellStyle name="Euro 2 2 2 2 2" xfId="3859"/>
    <cellStyle name="Euro 2 2 2 2 3" xfId="3860"/>
    <cellStyle name="Euro 2 2 2 2 4" xfId="3861"/>
    <cellStyle name="Euro 2 2 2 2 5" xfId="3862"/>
    <cellStyle name="Euro 2 2 2 2 6" xfId="3863"/>
    <cellStyle name="Euro 2 2 2 3" xfId="3864"/>
    <cellStyle name="Euro 2 2 2 4" xfId="3865"/>
    <cellStyle name="Euro 2 2 2 5" xfId="3866"/>
    <cellStyle name="Euro 2 2 2 6" xfId="3867"/>
    <cellStyle name="Euro 2 2 20" xfId="3868"/>
    <cellStyle name="Euro 2 2 21" xfId="3869"/>
    <cellStyle name="Euro 2 2 22" xfId="3870"/>
    <cellStyle name="Euro 2 2 23" xfId="3871"/>
    <cellStyle name="Euro 2 2 24" xfId="3872"/>
    <cellStyle name="Euro 2 2 25" xfId="3873"/>
    <cellStyle name="Euro 2 2 26" xfId="3874"/>
    <cellStyle name="Euro 2 2 27" xfId="3875"/>
    <cellStyle name="Euro 2 2 28" xfId="3876"/>
    <cellStyle name="Euro 2 2 29" xfId="3877"/>
    <cellStyle name="Euro 2 2 3" xfId="3878"/>
    <cellStyle name="Euro 2 2 30" xfId="3879"/>
    <cellStyle name="Euro 2 2 31" xfId="8753"/>
    <cellStyle name="Euro 2 2 4" xfId="3880"/>
    <cellStyle name="Euro 2 2 5" xfId="3881"/>
    <cellStyle name="Euro 2 2 6" xfId="3882"/>
    <cellStyle name="Euro 2 2 7" xfId="3883"/>
    <cellStyle name="Euro 2 2 8" xfId="3884"/>
    <cellStyle name="Euro 2 2 9" xfId="3885"/>
    <cellStyle name="Euro 2 20" xfId="3886"/>
    <cellStyle name="Euro 2 21" xfId="3887"/>
    <cellStyle name="Euro 2 22" xfId="3888"/>
    <cellStyle name="Euro 2 23" xfId="3889"/>
    <cellStyle name="Euro 2 24" xfId="3890"/>
    <cellStyle name="Euro 2 25" xfId="3891"/>
    <cellStyle name="Euro 2 26" xfId="3892"/>
    <cellStyle name="Euro 2 27" xfId="3893"/>
    <cellStyle name="Euro 2 28" xfId="3894"/>
    <cellStyle name="Euro 2 29" xfId="3895"/>
    <cellStyle name="Euro 2 3" xfId="3896"/>
    <cellStyle name="Euro 2 3 2" xfId="3897"/>
    <cellStyle name="Euro 2 3 2 2" xfId="3898"/>
    <cellStyle name="Euro 2 3 2 3" xfId="3899"/>
    <cellStyle name="Euro 2 3 2 4" xfId="3900"/>
    <cellStyle name="Euro 2 3 2 5" xfId="3901"/>
    <cellStyle name="Euro 2 3 2 6" xfId="3902"/>
    <cellStyle name="Euro 2 3 3" xfId="3903"/>
    <cellStyle name="Euro 2 3 4" xfId="3904"/>
    <cellStyle name="Euro 2 3 5" xfId="3905"/>
    <cellStyle name="Euro 2 3 6" xfId="3906"/>
    <cellStyle name="Euro 2 3 7" xfId="8754"/>
    <cellStyle name="Euro 2 30" xfId="8587"/>
    <cellStyle name="Euro 2 31" xfId="8752"/>
    <cellStyle name="Euro 2 4" xfId="3907"/>
    <cellStyle name="Euro 2 4 2" xfId="8755"/>
    <cellStyle name="Euro 2 5" xfId="3908"/>
    <cellStyle name="Euro 2 5 2" xfId="8842"/>
    <cellStyle name="Euro 2 6" xfId="3909"/>
    <cellStyle name="Euro 2 7" xfId="3910"/>
    <cellStyle name="Euro 2 8" xfId="3911"/>
    <cellStyle name="Euro 2 9" xfId="3912"/>
    <cellStyle name="Euro 20" xfId="667"/>
    <cellStyle name="Euro 21" xfId="668"/>
    <cellStyle name="Euro 22" xfId="669"/>
    <cellStyle name="Euro 23" xfId="3913"/>
    <cellStyle name="Euro 23 2" xfId="3914"/>
    <cellStyle name="Euro 23 2 2" xfId="3915"/>
    <cellStyle name="Euro 23 2 3" xfId="3916"/>
    <cellStyle name="Euro 23 2 4" xfId="3917"/>
    <cellStyle name="Euro 23 2 5" xfId="3918"/>
    <cellStyle name="Euro 23 2 6" xfId="3919"/>
    <cellStyle name="Euro 23 3" xfId="3920"/>
    <cellStyle name="Euro 23 4" xfId="3921"/>
    <cellStyle name="Euro 23 5" xfId="3922"/>
    <cellStyle name="Euro 23 6" xfId="3923"/>
    <cellStyle name="Euro 24" xfId="3924"/>
    <cellStyle name="Euro 25" xfId="3925"/>
    <cellStyle name="Euro 26" xfId="3926"/>
    <cellStyle name="Euro 27" xfId="3927"/>
    <cellStyle name="Euro 28" xfId="3928"/>
    <cellStyle name="Euro 29" xfId="3929"/>
    <cellStyle name="Euro 3" xfId="670"/>
    <cellStyle name="Euro 3 2" xfId="8588"/>
    <cellStyle name="Euro 3 2 2" xfId="8756"/>
    <cellStyle name="Euro 3 3" xfId="8757"/>
    <cellStyle name="Euro 3 4" xfId="8758"/>
    <cellStyle name="Euro 30" xfId="3930"/>
    <cellStyle name="Euro 31" xfId="3931"/>
    <cellStyle name="Euro 32" xfId="3932"/>
    <cellStyle name="Euro 33" xfId="3933"/>
    <cellStyle name="Euro 34" xfId="3934"/>
    <cellStyle name="Euro 35" xfId="3935"/>
    <cellStyle name="Euro 36" xfId="3936"/>
    <cellStyle name="Euro 37" xfId="3937"/>
    <cellStyle name="Euro 38" xfId="3938"/>
    <cellStyle name="Euro 39" xfId="3939"/>
    <cellStyle name="Euro 4" xfId="671"/>
    <cellStyle name="Euro 4 2" xfId="8589"/>
    <cellStyle name="Euro 40" xfId="3940"/>
    <cellStyle name="Euro 41" xfId="3941"/>
    <cellStyle name="Euro 42" xfId="3942"/>
    <cellStyle name="Euro 43" xfId="3943"/>
    <cellStyle name="Euro 44" xfId="3944"/>
    <cellStyle name="Euro 45" xfId="3945"/>
    <cellStyle name="Euro 46" xfId="3946"/>
    <cellStyle name="Euro 47" xfId="3947"/>
    <cellStyle name="Euro 48" xfId="3948"/>
    <cellStyle name="Euro 49" xfId="3949"/>
    <cellStyle name="Euro 5" xfId="672"/>
    <cellStyle name="Euro 5 2" xfId="8759"/>
    <cellStyle name="Euro 50" xfId="3950"/>
    <cellStyle name="Euro 51" xfId="8586"/>
    <cellStyle name="Euro 6" xfId="673"/>
    <cellStyle name="Euro 6 2" xfId="8760"/>
    <cellStyle name="Euro 7" xfId="674"/>
    <cellStyle name="Euro 7 2" xfId="8761"/>
    <cellStyle name="Euro 8" xfId="675"/>
    <cellStyle name="Euro 9" xfId="676"/>
    <cellStyle name="Euro_BP- LAN2LAN-TF+TC" xfId="8432"/>
    <cellStyle name="Euro-Date" xfId="8433"/>
    <cellStyle name="EY House" xfId="8762"/>
    <cellStyle name="F2" xfId="677"/>
    <cellStyle name="F3" xfId="678"/>
    <cellStyle name="F4" xfId="679"/>
    <cellStyle name="F5" xfId="680"/>
    <cellStyle name="F6" xfId="681"/>
    <cellStyle name="F7" xfId="682"/>
    <cellStyle name="F8" xfId="683"/>
    <cellStyle name="financial" xfId="8763"/>
    <cellStyle name="First Row Stripe" xfId="8434"/>
    <cellStyle name="Fixed" xfId="684"/>
    <cellStyle name="Fixed 10" xfId="685"/>
    <cellStyle name="Fixed 11" xfId="686"/>
    <cellStyle name="Fixed 12" xfId="687"/>
    <cellStyle name="Fixed 13" xfId="688"/>
    <cellStyle name="Fixed 14" xfId="689"/>
    <cellStyle name="Fixed 15" xfId="690"/>
    <cellStyle name="Fixed 16" xfId="691"/>
    <cellStyle name="Fixed 17" xfId="692"/>
    <cellStyle name="Fixed 18" xfId="693"/>
    <cellStyle name="Fixed 19" xfId="694"/>
    <cellStyle name="Fixed 2" xfId="695"/>
    <cellStyle name="Fixed 2 10" xfId="3951"/>
    <cellStyle name="Fixed 2 11" xfId="3952"/>
    <cellStyle name="Fixed 2 12" xfId="3953"/>
    <cellStyle name="Fixed 2 13" xfId="3954"/>
    <cellStyle name="Fixed 2 14" xfId="3955"/>
    <cellStyle name="Fixed 2 15" xfId="3956"/>
    <cellStyle name="Fixed 2 16" xfId="3957"/>
    <cellStyle name="Fixed 2 17" xfId="3958"/>
    <cellStyle name="Fixed 2 18" xfId="3959"/>
    <cellStyle name="Fixed 2 19" xfId="3960"/>
    <cellStyle name="Fixed 2 2" xfId="696"/>
    <cellStyle name="Fixed 2 2 10" xfId="3961"/>
    <cellStyle name="Fixed 2 2 11" xfId="3962"/>
    <cellStyle name="Fixed 2 2 12" xfId="3963"/>
    <cellStyle name="Fixed 2 2 13" xfId="3964"/>
    <cellStyle name="Fixed 2 2 14" xfId="3965"/>
    <cellStyle name="Fixed 2 2 15" xfId="3966"/>
    <cellStyle name="Fixed 2 2 16" xfId="3967"/>
    <cellStyle name="Fixed 2 2 17" xfId="3968"/>
    <cellStyle name="Fixed 2 2 18" xfId="3969"/>
    <cellStyle name="Fixed 2 2 19" xfId="3970"/>
    <cellStyle name="Fixed 2 2 2" xfId="3971"/>
    <cellStyle name="Fixed 2 2 2 2" xfId="3972"/>
    <cellStyle name="Fixed 2 2 2 2 2" xfId="3973"/>
    <cellStyle name="Fixed 2 2 2 2 3" xfId="3974"/>
    <cellStyle name="Fixed 2 2 2 2 4" xfId="3975"/>
    <cellStyle name="Fixed 2 2 2 2 5" xfId="3976"/>
    <cellStyle name="Fixed 2 2 2 2 6" xfId="3977"/>
    <cellStyle name="Fixed 2 2 2 3" xfId="3978"/>
    <cellStyle name="Fixed 2 2 2 4" xfId="3979"/>
    <cellStyle name="Fixed 2 2 2 5" xfId="3980"/>
    <cellStyle name="Fixed 2 2 2 6" xfId="3981"/>
    <cellStyle name="Fixed 2 2 20" xfId="3982"/>
    <cellStyle name="Fixed 2 2 21" xfId="3983"/>
    <cellStyle name="Fixed 2 2 22" xfId="3984"/>
    <cellStyle name="Fixed 2 2 23" xfId="3985"/>
    <cellStyle name="Fixed 2 2 24" xfId="3986"/>
    <cellStyle name="Fixed 2 2 25" xfId="3987"/>
    <cellStyle name="Fixed 2 2 26" xfId="3988"/>
    <cellStyle name="Fixed 2 2 27" xfId="3989"/>
    <cellStyle name="Fixed 2 2 28" xfId="3990"/>
    <cellStyle name="Fixed 2 2 29" xfId="3991"/>
    <cellStyle name="Fixed 2 2 3" xfId="3992"/>
    <cellStyle name="Fixed 2 2 30" xfId="3993"/>
    <cellStyle name="Fixed 2 2 4" xfId="3994"/>
    <cellStyle name="Fixed 2 2 5" xfId="3995"/>
    <cellStyle name="Fixed 2 2 6" xfId="3996"/>
    <cellStyle name="Fixed 2 2 7" xfId="3997"/>
    <cellStyle name="Fixed 2 2 8" xfId="3998"/>
    <cellStyle name="Fixed 2 2 9" xfId="3999"/>
    <cellStyle name="Fixed 2 20" xfId="4000"/>
    <cellStyle name="Fixed 2 21" xfId="4001"/>
    <cellStyle name="Fixed 2 22" xfId="4002"/>
    <cellStyle name="Fixed 2 23" xfId="4003"/>
    <cellStyle name="Fixed 2 24" xfId="4004"/>
    <cellStyle name="Fixed 2 25" xfId="4005"/>
    <cellStyle name="Fixed 2 26" xfId="4006"/>
    <cellStyle name="Fixed 2 27" xfId="4007"/>
    <cellStyle name="Fixed 2 28" xfId="4008"/>
    <cellStyle name="Fixed 2 29" xfId="4009"/>
    <cellStyle name="Fixed 2 3" xfId="4010"/>
    <cellStyle name="Fixed 2 3 2" xfId="4011"/>
    <cellStyle name="Fixed 2 3 2 2" xfId="4012"/>
    <cellStyle name="Fixed 2 3 2 3" xfId="4013"/>
    <cellStyle name="Fixed 2 3 2 4" xfId="4014"/>
    <cellStyle name="Fixed 2 3 2 5" xfId="4015"/>
    <cellStyle name="Fixed 2 3 2 6" xfId="4016"/>
    <cellStyle name="Fixed 2 3 3" xfId="4017"/>
    <cellStyle name="Fixed 2 3 4" xfId="4018"/>
    <cellStyle name="Fixed 2 3 5" xfId="4019"/>
    <cellStyle name="Fixed 2 3 6" xfId="4020"/>
    <cellStyle name="Fixed 2 4" xfId="4021"/>
    <cellStyle name="Fixed 2 5" xfId="4022"/>
    <cellStyle name="Fixed 2 6" xfId="4023"/>
    <cellStyle name="Fixed 2 7" xfId="4024"/>
    <cellStyle name="Fixed 2 8" xfId="4025"/>
    <cellStyle name="Fixed 2 9" xfId="4026"/>
    <cellStyle name="Fixed 20" xfId="697"/>
    <cellStyle name="Fixed 21" xfId="698"/>
    <cellStyle name="Fixed 22" xfId="699"/>
    <cellStyle name="Fixed 23" xfId="4027"/>
    <cellStyle name="Fixed 23 2" xfId="4028"/>
    <cellStyle name="Fixed 23 2 2" xfId="4029"/>
    <cellStyle name="Fixed 23 2 3" xfId="4030"/>
    <cellStyle name="Fixed 23 2 4" xfId="4031"/>
    <cellStyle name="Fixed 23 2 5" xfId="4032"/>
    <cellStyle name="Fixed 23 2 6" xfId="4033"/>
    <cellStyle name="Fixed 23 3" xfId="4034"/>
    <cellStyle name="Fixed 23 4" xfId="4035"/>
    <cellStyle name="Fixed 23 5" xfId="4036"/>
    <cellStyle name="Fixed 23 6" xfId="4037"/>
    <cellStyle name="Fixed 24" xfId="4038"/>
    <cellStyle name="Fixed 25" xfId="4039"/>
    <cellStyle name="Fixed 26" xfId="4040"/>
    <cellStyle name="Fixed 27" xfId="4041"/>
    <cellStyle name="Fixed 28" xfId="4042"/>
    <cellStyle name="Fixed 29" xfId="4043"/>
    <cellStyle name="Fixed 3" xfId="700"/>
    <cellStyle name="Fixed 30" xfId="4044"/>
    <cellStyle name="Fixed 31" xfId="4045"/>
    <cellStyle name="Fixed 32" xfId="4046"/>
    <cellStyle name="Fixed 33" xfId="4047"/>
    <cellStyle name="Fixed 34" xfId="4048"/>
    <cellStyle name="Fixed 35" xfId="4049"/>
    <cellStyle name="Fixed 36" xfId="4050"/>
    <cellStyle name="Fixed 37" xfId="4051"/>
    <cellStyle name="Fixed 38" xfId="4052"/>
    <cellStyle name="Fixed 39" xfId="4053"/>
    <cellStyle name="Fixed 4" xfId="701"/>
    <cellStyle name="Fixed 40" xfId="4054"/>
    <cellStyle name="Fixed 41" xfId="4055"/>
    <cellStyle name="Fixed 42" xfId="4056"/>
    <cellStyle name="Fixed 43" xfId="4057"/>
    <cellStyle name="Fixed 44" xfId="4058"/>
    <cellStyle name="Fixed 45" xfId="4059"/>
    <cellStyle name="Fixed 46" xfId="4060"/>
    <cellStyle name="Fixed 47" xfId="4061"/>
    <cellStyle name="Fixed 48" xfId="4062"/>
    <cellStyle name="Fixed 49" xfId="4063"/>
    <cellStyle name="Fixed 5" xfId="702"/>
    <cellStyle name="Fixed 50" xfId="4064"/>
    <cellStyle name="Fixed 6" xfId="703"/>
    <cellStyle name="Fixed 7" xfId="704"/>
    <cellStyle name="Fixed 8" xfId="705"/>
    <cellStyle name="Fixed 9" xfId="706"/>
    <cellStyle name="Followed Hyperlink_综合接入网报价模板(2002.8.5)" xfId="8590"/>
    <cellStyle name="Footnote" xfId="8435"/>
    <cellStyle name="General" xfId="8764"/>
    <cellStyle name="Grey" xfId="707"/>
    <cellStyle name="Grey 2" xfId="8591"/>
    <cellStyle name="grs" xfId="708"/>
    <cellStyle name="grs 2" xfId="8958"/>
    <cellStyle name="grs 2 2" xfId="9002"/>
    <cellStyle name="grs 2 3" xfId="9247"/>
    <cellStyle name="grs 2 4" xfId="9379"/>
    <cellStyle name="grs 2 5" xfId="9538"/>
    <cellStyle name="grs 2 6" xfId="9547"/>
    <cellStyle name="grs 3" xfId="8994"/>
    <cellStyle name="grs 3 2" xfId="9136"/>
    <cellStyle name="grs 3 3" xfId="9376"/>
    <cellStyle name="grs 3 4" xfId="9531"/>
    <cellStyle name="grs 4" xfId="9146"/>
    <cellStyle name="Hard Percent" xfId="8436"/>
    <cellStyle name="HEADER" xfId="709"/>
    <cellStyle name="Header - Style1" xfId="710"/>
    <cellStyle name="Header - Style1 2" xfId="9147"/>
    <cellStyle name="Header 10" xfId="8871"/>
    <cellStyle name="Header 11" xfId="8876"/>
    <cellStyle name="Header 12" xfId="8880"/>
    <cellStyle name="Header 13" xfId="8884"/>
    <cellStyle name="Header 14" xfId="8886"/>
    <cellStyle name="Header 15" xfId="8889"/>
    <cellStyle name="Header 16" xfId="8890"/>
    <cellStyle name="Header 17" xfId="8892"/>
    <cellStyle name="Header 18" xfId="8897"/>
    <cellStyle name="Header 19" xfId="8894"/>
    <cellStyle name="Header 2" xfId="8592"/>
    <cellStyle name="Header 3" xfId="8624"/>
    <cellStyle name="Header 4" xfId="8765"/>
    <cellStyle name="Header 5" xfId="8854"/>
    <cellStyle name="Header 6" xfId="8864"/>
    <cellStyle name="Header 7" xfId="8853"/>
    <cellStyle name="Header 8" xfId="8863"/>
    <cellStyle name="Header 9" xfId="8858"/>
    <cellStyle name="Header1" xfId="711"/>
    <cellStyle name="Header1 2" xfId="8593"/>
    <cellStyle name="Header1 2 2" xfId="8959"/>
    <cellStyle name="Header1 2 2 2" xfId="9106"/>
    <cellStyle name="Header1 2 2 3" xfId="9360"/>
    <cellStyle name="Header1 2 2 4" xfId="9500"/>
    <cellStyle name="Header1 2 3" xfId="8972"/>
    <cellStyle name="Header1 2 3 2" xfId="9115"/>
    <cellStyle name="Header1 2 3 3" xfId="9363"/>
    <cellStyle name="Header1 2 3 4" xfId="9509"/>
    <cellStyle name="Header1 2 4" xfId="9019"/>
    <cellStyle name="Header1 2 4 2" xfId="9261"/>
    <cellStyle name="Header1 2 4 3" xfId="9395"/>
    <cellStyle name="Header1 2 5" xfId="9003"/>
    <cellStyle name="Header1 2 6" xfId="9380"/>
    <cellStyle name="Header1 2 7" xfId="9548"/>
    <cellStyle name="Header1 3" xfId="8633"/>
    <cellStyle name="Header1 3 2" xfId="9027"/>
    <cellStyle name="Header1 3 3" xfId="9266"/>
    <cellStyle name="Header1 3 4" xfId="9401"/>
    <cellStyle name="Header1 4" xfId="8952"/>
    <cellStyle name="Header1 4 2" xfId="9102"/>
    <cellStyle name="Header1 4 3" xfId="9357"/>
    <cellStyle name="Header1 4 4" xfId="9496"/>
    <cellStyle name="Header1 5" xfId="8899"/>
    <cellStyle name="Header1 5 2" xfId="9083"/>
    <cellStyle name="Header1 5 3" xfId="9314"/>
    <cellStyle name="Header1 5 4" xfId="9448"/>
    <cellStyle name="Header1 6" xfId="8947"/>
    <cellStyle name="Header1 6 2" xfId="9097"/>
    <cellStyle name="Header1 6 3" xfId="9353"/>
    <cellStyle name="Header1 6 4" xfId="9491"/>
    <cellStyle name="Header1 7" xfId="8978"/>
    <cellStyle name="Header1 7 2" xfId="9121"/>
    <cellStyle name="Header1 7 3" xfId="9367"/>
    <cellStyle name="Header1 7 4" xfId="9515"/>
    <cellStyle name="Header1 8" xfId="9012"/>
    <cellStyle name="Header1 8 2" xfId="9256"/>
    <cellStyle name="Header1 8 3" xfId="9389"/>
    <cellStyle name="Header1 9" xfId="9153"/>
    <cellStyle name="Header2" xfId="712"/>
    <cellStyle name="Header2 2" xfId="8594"/>
    <cellStyle name="Header2 2 2" xfId="9020"/>
    <cellStyle name="Header2 2 3" xfId="9262"/>
    <cellStyle name="Header2 2 4" xfId="9396"/>
    <cellStyle name="Header2 3" xfId="8634"/>
    <cellStyle name="Header2 3 2" xfId="9028"/>
    <cellStyle name="Header2 3 3" xfId="9267"/>
    <cellStyle name="Header2 3 4" xfId="9402"/>
    <cellStyle name="Header2 4" xfId="8855"/>
    <cellStyle name="Header2 4 2" xfId="9078"/>
    <cellStyle name="Header2 4 3" xfId="9311"/>
    <cellStyle name="Header2 4 4" xfId="9444"/>
    <cellStyle name="Header2 5" xfId="8901"/>
    <cellStyle name="Header2 5 2" xfId="9085"/>
    <cellStyle name="Header2 5 3" xfId="9315"/>
    <cellStyle name="Header2 5 4" xfId="9449"/>
    <cellStyle name="Header2 6" xfId="8979"/>
    <cellStyle name="Header2 6 2" xfId="9122"/>
    <cellStyle name="Header2 6 3" xfId="9368"/>
    <cellStyle name="Header2 6 4" xfId="9516"/>
    <cellStyle name="Header2 7" xfId="9217"/>
    <cellStyle name="Heading" xfId="713"/>
    <cellStyle name="Heading - Section" xfId="8767"/>
    <cellStyle name="Heading - Sheet" xfId="8768"/>
    <cellStyle name="Heading - Sub" xfId="8769"/>
    <cellStyle name="Heading - Totals" xfId="8770"/>
    <cellStyle name="Heading - Totals 2" xfId="9066"/>
    <cellStyle name="Heading - Totals 3" xfId="9307"/>
    <cellStyle name="Heading - Totals 4" xfId="9440"/>
    <cellStyle name="Heading 1" xfId="8595"/>
    <cellStyle name="heading 10" xfId="8859"/>
    <cellStyle name="heading 11" xfId="8861"/>
    <cellStyle name="heading 12" xfId="8877"/>
    <cellStyle name="heading 13" xfId="8881"/>
    <cellStyle name="heading 14" xfId="8885"/>
    <cellStyle name="heading 15" xfId="8887"/>
    <cellStyle name="heading 16" xfId="8888"/>
    <cellStyle name="heading 17" xfId="8891"/>
    <cellStyle name="heading 18" xfId="8893"/>
    <cellStyle name="heading 19" xfId="8896"/>
    <cellStyle name="Heading 2" xfId="8596"/>
    <cellStyle name="Heading 2 2" xfId="8960"/>
    <cellStyle name="Heading 2 2 2" xfId="9107"/>
    <cellStyle name="Heading 2 2 3" xfId="9361"/>
    <cellStyle name="Heading 2 2 4" xfId="9501"/>
    <cellStyle name="Heading 2 3" xfId="8973"/>
    <cellStyle name="Heading 2 3 2" xfId="9116"/>
    <cellStyle name="Heading 2 3 3" xfId="9364"/>
    <cellStyle name="Heading 2 3 4" xfId="9510"/>
    <cellStyle name="Heading 2 4" xfId="9021"/>
    <cellStyle name="Heading 2 5" xfId="9004"/>
    <cellStyle name="Heading 2 6" xfId="9248"/>
    <cellStyle name="Heading 2 7" xfId="9381"/>
    <cellStyle name="Heading 2 8" xfId="9549"/>
    <cellStyle name="heading 20" xfId="8895"/>
    <cellStyle name="Heading 21" xfId="8902"/>
    <cellStyle name="Heading 21 2" xfId="9086"/>
    <cellStyle name="Heading 21 3" xfId="9316"/>
    <cellStyle name="Heading 21 4" xfId="9450"/>
    <cellStyle name="Heading 22" xfId="8951"/>
    <cellStyle name="Heading 22 2" xfId="9101"/>
    <cellStyle name="Heading 22 3" xfId="9356"/>
    <cellStyle name="Heading 22 4" xfId="9495"/>
    <cellStyle name="Heading 23" xfId="8944"/>
    <cellStyle name="Heading 23 2" xfId="9094"/>
    <cellStyle name="Heading 23 3" xfId="9351"/>
    <cellStyle name="Heading 23 4" xfId="9488"/>
    <cellStyle name="Heading 24" xfId="8946"/>
    <cellStyle name="Heading 24 2" xfId="9096"/>
    <cellStyle name="Heading 24 3" xfId="9352"/>
    <cellStyle name="Heading 24 4" xfId="9490"/>
    <cellStyle name="Heading 25" xfId="8980"/>
    <cellStyle name="Heading 25 2" xfId="9123"/>
    <cellStyle name="Heading 25 3" xfId="9369"/>
    <cellStyle name="Heading 25 4" xfId="9517"/>
    <cellStyle name="Heading 26" xfId="8982"/>
    <cellStyle name="Heading 26 2" xfId="9125"/>
    <cellStyle name="Heading 26 3" xfId="9370"/>
    <cellStyle name="Heading 26 4" xfId="9519"/>
    <cellStyle name="Heading 27" xfId="8986"/>
    <cellStyle name="Heading 27 2" xfId="9129"/>
    <cellStyle name="Heading 27 3" xfId="9371"/>
    <cellStyle name="Heading 27 4" xfId="9523"/>
    <cellStyle name="Heading 28" xfId="8991"/>
    <cellStyle name="Heading 28 2" xfId="9133"/>
    <cellStyle name="Heading 28 3" xfId="9374"/>
    <cellStyle name="Heading 28 4" xfId="9528"/>
    <cellStyle name="Heading 29" xfId="8992"/>
    <cellStyle name="Heading 29 2" xfId="9134"/>
    <cellStyle name="Heading 29 3" xfId="9375"/>
    <cellStyle name="Heading 29 4" xfId="9529"/>
    <cellStyle name="Heading 3" xfId="8597"/>
    <cellStyle name="Heading 30" xfId="9013"/>
    <cellStyle name="Heading 30 2" xfId="9257"/>
    <cellStyle name="Heading 30 3" xfId="9390"/>
    <cellStyle name="Heading 31" xfId="8999"/>
    <cellStyle name="Heading 32" xfId="9148"/>
    <cellStyle name="Heading 33" xfId="9242"/>
    <cellStyle name="Heading 34" xfId="9189"/>
    <cellStyle name="Heading 35" xfId="9437"/>
    <cellStyle name="Heading 4" xfId="8635"/>
    <cellStyle name="Heading 4 2" xfId="9029"/>
    <cellStyle name="Heading 4 3" xfId="9268"/>
    <cellStyle name="Heading 4 4" xfId="9403"/>
    <cellStyle name="heading 5" xfId="8766"/>
    <cellStyle name="heading 6" xfId="8856"/>
    <cellStyle name="heading 7" xfId="8878"/>
    <cellStyle name="heading 8" xfId="8857"/>
    <cellStyle name="heading 9" xfId="8862"/>
    <cellStyle name="Heading1" xfId="714"/>
    <cellStyle name="Heading1 10" xfId="715"/>
    <cellStyle name="Heading1 11" xfId="716"/>
    <cellStyle name="Heading1 12" xfId="717"/>
    <cellStyle name="Heading1 13" xfId="718"/>
    <cellStyle name="Heading1 14" xfId="719"/>
    <cellStyle name="Heading1 15" xfId="720"/>
    <cellStyle name="Heading1 16" xfId="721"/>
    <cellStyle name="Heading1 17" xfId="722"/>
    <cellStyle name="Heading1 18" xfId="723"/>
    <cellStyle name="Heading1 19" xfId="724"/>
    <cellStyle name="Heading1 2" xfId="725"/>
    <cellStyle name="Heading1 2 10" xfId="4065"/>
    <cellStyle name="Heading1 2 11" xfId="4066"/>
    <cellStyle name="Heading1 2 12" xfId="4067"/>
    <cellStyle name="Heading1 2 13" xfId="4068"/>
    <cellStyle name="Heading1 2 14" xfId="4069"/>
    <cellStyle name="Heading1 2 15" xfId="4070"/>
    <cellStyle name="Heading1 2 16" xfId="4071"/>
    <cellStyle name="Heading1 2 17" xfId="4072"/>
    <cellStyle name="Heading1 2 18" xfId="4073"/>
    <cellStyle name="Heading1 2 19" xfId="4074"/>
    <cellStyle name="Heading1 2 2" xfId="726"/>
    <cellStyle name="Heading1 2 2 10" xfId="4075"/>
    <cellStyle name="Heading1 2 2 11" xfId="4076"/>
    <cellStyle name="Heading1 2 2 12" xfId="4077"/>
    <cellStyle name="Heading1 2 2 13" xfId="4078"/>
    <cellStyle name="Heading1 2 2 14" xfId="4079"/>
    <cellStyle name="Heading1 2 2 15" xfId="4080"/>
    <cellStyle name="Heading1 2 2 16" xfId="4081"/>
    <cellStyle name="Heading1 2 2 17" xfId="4082"/>
    <cellStyle name="Heading1 2 2 18" xfId="4083"/>
    <cellStyle name="Heading1 2 2 19" xfId="4084"/>
    <cellStyle name="Heading1 2 2 2" xfId="4085"/>
    <cellStyle name="Heading1 2 2 2 2" xfId="4086"/>
    <cellStyle name="Heading1 2 2 2 2 2" xfId="4087"/>
    <cellStyle name="Heading1 2 2 2 2 3" xfId="4088"/>
    <cellStyle name="Heading1 2 2 2 2 4" xfId="4089"/>
    <cellStyle name="Heading1 2 2 2 2 5" xfId="4090"/>
    <cellStyle name="Heading1 2 2 2 2 6" xfId="4091"/>
    <cellStyle name="Heading1 2 2 2 3" xfId="4092"/>
    <cellStyle name="Heading1 2 2 2 4" xfId="4093"/>
    <cellStyle name="Heading1 2 2 2 5" xfId="4094"/>
    <cellStyle name="Heading1 2 2 2 6" xfId="4095"/>
    <cellStyle name="Heading1 2 2 20" xfId="4096"/>
    <cellStyle name="Heading1 2 2 21" xfId="4097"/>
    <cellStyle name="Heading1 2 2 22" xfId="4098"/>
    <cellStyle name="Heading1 2 2 23" xfId="4099"/>
    <cellStyle name="Heading1 2 2 24" xfId="4100"/>
    <cellStyle name="Heading1 2 2 25" xfId="4101"/>
    <cellStyle name="Heading1 2 2 26" xfId="4102"/>
    <cellStyle name="Heading1 2 2 27" xfId="4103"/>
    <cellStyle name="Heading1 2 2 28" xfId="4104"/>
    <cellStyle name="Heading1 2 2 29" xfId="4105"/>
    <cellStyle name="Heading1 2 2 3" xfId="4106"/>
    <cellStyle name="Heading1 2 2 30" xfId="4107"/>
    <cellStyle name="Heading1 2 2 4" xfId="4108"/>
    <cellStyle name="Heading1 2 2 5" xfId="4109"/>
    <cellStyle name="Heading1 2 2 6" xfId="4110"/>
    <cellStyle name="Heading1 2 2 7" xfId="4111"/>
    <cellStyle name="Heading1 2 2 8" xfId="4112"/>
    <cellStyle name="Heading1 2 2 9" xfId="4113"/>
    <cellStyle name="Heading1 2 20" xfId="4114"/>
    <cellStyle name="Heading1 2 21" xfId="4115"/>
    <cellStyle name="Heading1 2 22" xfId="4116"/>
    <cellStyle name="Heading1 2 23" xfId="4117"/>
    <cellStyle name="Heading1 2 24" xfId="4118"/>
    <cellStyle name="Heading1 2 25" xfId="4119"/>
    <cellStyle name="Heading1 2 26" xfId="4120"/>
    <cellStyle name="Heading1 2 27" xfId="4121"/>
    <cellStyle name="Heading1 2 28" xfId="4122"/>
    <cellStyle name="Heading1 2 29" xfId="4123"/>
    <cellStyle name="Heading1 2 3" xfId="4124"/>
    <cellStyle name="Heading1 2 3 2" xfId="4125"/>
    <cellStyle name="Heading1 2 3 2 2" xfId="4126"/>
    <cellStyle name="Heading1 2 3 2 3" xfId="4127"/>
    <cellStyle name="Heading1 2 3 2 4" xfId="4128"/>
    <cellStyle name="Heading1 2 3 2 5" xfId="4129"/>
    <cellStyle name="Heading1 2 3 2 6" xfId="4130"/>
    <cellStyle name="Heading1 2 3 3" xfId="4131"/>
    <cellStyle name="Heading1 2 3 4" xfId="4132"/>
    <cellStyle name="Heading1 2 3 5" xfId="4133"/>
    <cellStyle name="Heading1 2 3 6" xfId="4134"/>
    <cellStyle name="Heading1 2 4" xfId="4135"/>
    <cellStyle name="Heading1 2 5" xfId="4136"/>
    <cellStyle name="Heading1 2 6" xfId="4137"/>
    <cellStyle name="Heading1 2 7" xfId="4138"/>
    <cellStyle name="Heading1 2 8" xfId="4139"/>
    <cellStyle name="Heading1 2 9" xfId="4140"/>
    <cellStyle name="Heading1 20" xfId="727"/>
    <cellStyle name="Heading1 21" xfId="728"/>
    <cellStyle name="Heading1 22" xfId="729"/>
    <cellStyle name="Heading1 23" xfId="4141"/>
    <cellStyle name="Heading1 23 2" xfId="4142"/>
    <cellStyle name="Heading1 23 2 2" xfId="4143"/>
    <cellStyle name="Heading1 23 2 3" xfId="4144"/>
    <cellStyle name="Heading1 23 2 4" xfId="4145"/>
    <cellStyle name="Heading1 23 2 5" xfId="4146"/>
    <cellStyle name="Heading1 23 2 6" xfId="4147"/>
    <cellStyle name="Heading1 23 3" xfId="4148"/>
    <cellStyle name="Heading1 23 4" xfId="4149"/>
    <cellStyle name="Heading1 23 5" xfId="4150"/>
    <cellStyle name="Heading1 23 6" xfId="4151"/>
    <cellStyle name="Heading1 24" xfId="4152"/>
    <cellStyle name="Heading1 25" xfId="4153"/>
    <cellStyle name="Heading1 26" xfId="4154"/>
    <cellStyle name="Heading1 27" xfId="4155"/>
    <cellStyle name="Heading1 28" xfId="4156"/>
    <cellStyle name="Heading1 29" xfId="4157"/>
    <cellStyle name="Heading1 3" xfId="730"/>
    <cellStyle name="Heading1 30" xfId="4158"/>
    <cellStyle name="Heading1 31" xfId="4159"/>
    <cellStyle name="Heading1 32" xfId="4160"/>
    <cellStyle name="Heading1 33" xfId="4161"/>
    <cellStyle name="Heading1 34" xfId="4162"/>
    <cellStyle name="Heading1 35" xfId="4163"/>
    <cellStyle name="Heading1 36" xfId="4164"/>
    <cellStyle name="Heading1 37" xfId="4165"/>
    <cellStyle name="Heading1 38" xfId="4166"/>
    <cellStyle name="Heading1 39" xfId="4167"/>
    <cellStyle name="Heading1 4" xfId="731"/>
    <cellStyle name="Heading1 40" xfId="4168"/>
    <cellStyle name="Heading1 41" xfId="4169"/>
    <cellStyle name="Heading1 42" xfId="4170"/>
    <cellStyle name="Heading1 43" xfId="4171"/>
    <cellStyle name="Heading1 44" xfId="4172"/>
    <cellStyle name="Heading1 45" xfId="4173"/>
    <cellStyle name="Heading1 46" xfId="4174"/>
    <cellStyle name="Heading1 47" xfId="4175"/>
    <cellStyle name="Heading1 48" xfId="4176"/>
    <cellStyle name="Heading1 49" xfId="4177"/>
    <cellStyle name="Heading1 5" xfId="732"/>
    <cellStyle name="Heading1 50" xfId="4178"/>
    <cellStyle name="Heading1 51" xfId="8771"/>
    <cellStyle name="Heading1 6" xfId="733"/>
    <cellStyle name="Heading1 7" xfId="734"/>
    <cellStyle name="Heading1 8" xfId="735"/>
    <cellStyle name="Heading1 9" xfId="736"/>
    <cellStyle name="Heading2" xfId="737"/>
    <cellStyle name="Heading2 10" xfId="738"/>
    <cellStyle name="Heading2 11" xfId="739"/>
    <cellStyle name="Heading2 12" xfId="740"/>
    <cellStyle name="Heading2 13" xfId="741"/>
    <cellStyle name="Heading2 14" xfId="742"/>
    <cellStyle name="Heading2 15" xfId="743"/>
    <cellStyle name="Heading2 16" xfId="744"/>
    <cellStyle name="Heading2 17" xfId="745"/>
    <cellStyle name="Heading2 18" xfId="746"/>
    <cellStyle name="Heading2 19" xfId="747"/>
    <cellStyle name="Heading2 2" xfId="748"/>
    <cellStyle name="Heading2 2 10" xfId="4179"/>
    <cellStyle name="Heading2 2 11" xfId="4180"/>
    <cellStyle name="Heading2 2 12" xfId="4181"/>
    <cellStyle name="Heading2 2 13" xfId="4182"/>
    <cellStyle name="Heading2 2 14" xfId="4183"/>
    <cellStyle name="Heading2 2 15" xfId="4184"/>
    <cellStyle name="Heading2 2 16" xfId="4185"/>
    <cellStyle name="Heading2 2 17" xfId="4186"/>
    <cellStyle name="Heading2 2 18" xfId="4187"/>
    <cellStyle name="Heading2 2 19" xfId="4188"/>
    <cellStyle name="Heading2 2 2" xfId="749"/>
    <cellStyle name="Heading2 2 2 10" xfId="4189"/>
    <cellStyle name="Heading2 2 2 11" xfId="4190"/>
    <cellStyle name="Heading2 2 2 12" xfId="4191"/>
    <cellStyle name="Heading2 2 2 13" xfId="4192"/>
    <cellStyle name="Heading2 2 2 14" xfId="4193"/>
    <cellStyle name="Heading2 2 2 15" xfId="4194"/>
    <cellStyle name="Heading2 2 2 16" xfId="4195"/>
    <cellStyle name="Heading2 2 2 17" xfId="4196"/>
    <cellStyle name="Heading2 2 2 18" xfId="4197"/>
    <cellStyle name="Heading2 2 2 19" xfId="4198"/>
    <cellStyle name="Heading2 2 2 2" xfId="4199"/>
    <cellStyle name="Heading2 2 2 2 2" xfId="4200"/>
    <cellStyle name="Heading2 2 2 2 2 2" xfId="4201"/>
    <cellStyle name="Heading2 2 2 2 2 3" xfId="4202"/>
    <cellStyle name="Heading2 2 2 2 2 4" xfId="4203"/>
    <cellStyle name="Heading2 2 2 2 2 5" xfId="4204"/>
    <cellStyle name="Heading2 2 2 2 2 6" xfId="4205"/>
    <cellStyle name="Heading2 2 2 2 3" xfId="4206"/>
    <cellStyle name="Heading2 2 2 2 4" xfId="4207"/>
    <cellStyle name="Heading2 2 2 2 5" xfId="4208"/>
    <cellStyle name="Heading2 2 2 2 6" xfId="4209"/>
    <cellStyle name="Heading2 2 2 20" xfId="4210"/>
    <cellStyle name="Heading2 2 2 21" xfId="4211"/>
    <cellStyle name="Heading2 2 2 22" xfId="4212"/>
    <cellStyle name="Heading2 2 2 23" xfId="4213"/>
    <cellStyle name="Heading2 2 2 24" xfId="4214"/>
    <cellStyle name="Heading2 2 2 25" xfId="4215"/>
    <cellStyle name="Heading2 2 2 26" xfId="4216"/>
    <cellStyle name="Heading2 2 2 27" xfId="4217"/>
    <cellStyle name="Heading2 2 2 28" xfId="4218"/>
    <cellStyle name="Heading2 2 2 29" xfId="4219"/>
    <cellStyle name="Heading2 2 2 3" xfId="4220"/>
    <cellStyle name="Heading2 2 2 30" xfId="4221"/>
    <cellStyle name="Heading2 2 2 4" xfId="4222"/>
    <cellStyle name="Heading2 2 2 5" xfId="4223"/>
    <cellStyle name="Heading2 2 2 6" xfId="4224"/>
    <cellStyle name="Heading2 2 2 7" xfId="4225"/>
    <cellStyle name="Heading2 2 2 8" xfId="4226"/>
    <cellStyle name="Heading2 2 2 9" xfId="4227"/>
    <cellStyle name="Heading2 2 20" xfId="4228"/>
    <cellStyle name="Heading2 2 21" xfId="4229"/>
    <cellStyle name="Heading2 2 22" xfId="4230"/>
    <cellStyle name="Heading2 2 23" xfId="4231"/>
    <cellStyle name="Heading2 2 24" xfId="4232"/>
    <cellStyle name="Heading2 2 25" xfId="4233"/>
    <cellStyle name="Heading2 2 26" xfId="4234"/>
    <cellStyle name="Heading2 2 27" xfId="4235"/>
    <cellStyle name="Heading2 2 28" xfId="4236"/>
    <cellStyle name="Heading2 2 29" xfId="4237"/>
    <cellStyle name="Heading2 2 3" xfId="4238"/>
    <cellStyle name="Heading2 2 3 2" xfId="4239"/>
    <cellStyle name="Heading2 2 3 2 2" xfId="4240"/>
    <cellStyle name="Heading2 2 3 2 3" xfId="4241"/>
    <cellStyle name="Heading2 2 3 2 4" xfId="4242"/>
    <cellStyle name="Heading2 2 3 2 5" xfId="4243"/>
    <cellStyle name="Heading2 2 3 2 6" xfId="4244"/>
    <cellStyle name="Heading2 2 3 3" xfId="4245"/>
    <cellStyle name="Heading2 2 3 4" xfId="4246"/>
    <cellStyle name="Heading2 2 3 5" xfId="4247"/>
    <cellStyle name="Heading2 2 3 6" xfId="4248"/>
    <cellStyle name="Heading2 2 4" xfId="4249"/>
    <cellStyle name="Heading2 2 5" xfId="4250"/>
    <cellStyle name="Heading2 2 6" xfId="4251"/>
    <cellStyle name="Heading2 2 7" xfId="4252"/>
    <cellStyle name="Heading2 2 8" xfId="4253"/>
    <cellStyle name="Heading2 2 9" xfId="4254"/>
    <cellStyle name="Heading2 20" xfId="750"/>
    <cellStyle name="Heading2 21" xfId="751"/>
    <cellStyle name="Heading2 22" xfId="752"/>
    <cellStyle name="Heading2 23" xfId="4255"/>
    <cellStyle name="Heading2 23 2" xfId="4256"/>
    <cellStyle name="Heading2 23 2 2" xfId="4257"/>
    <cellStyle name="Heading2 23 2 3" xfId="4258"/>
    <cellStyle name="Heading2 23 2 4" xfId="4259"/>
    <cellStyle name="Heading2 23 2 5" xfId="4260"/>
    <cellStyle name="Heading2 23 2 6" xfId="4261"/>
    <cellStyle name="Heading2 23 3" xfId="4262"/>
    <cellStyle name="Heading2 23 4" xfId="4263"/>
    <cellStyle name="Heading2 23 5" xfId="4264"/>
    <cellStyle name="Heading2 23 6" xfId="4265"/>
    <cellStyle name="Heading2 24" xfId="4266"/>
    <cellStyle name="Heading2 25" xfId="4267"/>
    <cellStyle name="Heading2 26" xfId="4268"/>
    <cellStyle name="Heading2 27" xfId="4269"/>
    <cellStyle name="Heading2 28" xfId="4270"/>
    <cellStyle name="Heading2 29" xfId="4271"/>
    <cellStyle name="Heading2 3" xfId="753"/>
    <cellStyle name="Heading2 30" xfId="4272"/>
    <cellStyle name="Heading2 31" xfId="4273"/>
    <cellStyle name="Heading2 32" xfId="4274"/>
    <cellStyle name="Heading2 33" xfId="4275"/>
    <cellStyle name="Heading2 34" xfId="4276"/>
    <cellStyle name="Heading2 35" xfId="4277"/>
    <cellStyle name="Heading2 36" xfId="4278"/>
    <cellStyle name="Heading2 37" xfId="4279"/>
    <cellStyle name="Heading2 38" xfId="4280"/>
    <cellStyle name="Heading2 39" xfId="4281"/>
    <cellStyle name="Heading2 4" xfId="754"/>
    <cellStyle name="Heading2 40" xfId="4282"/>
    <cellStyle name="Heading2 41" xfId="4283"/>
    <cellStyle name="Heading2 42" xfId="4284"/>
    <cellStyle name="Heading2 43" xfId="4285"/>
    <cellStyle name="Heading2 44" xfId="4286"/>
    <cellStyle name="Heading2 45" xfId="4287"/>
    <cellStyle name="Heading2 46" xfId="4288"/>
    <cellStyle name="Heading2 47" xfId="4289"/>
    <cellStyle name="Heading2 48" xfId="4290"/>
    <cellStyle name="Heading2 49" xfId="4291"/>
    <cellStyle name="Heading2 5" xfId="755"/>
    <cellStyle name="Heading2 50" xfId="4292"/>
    <cellStyle name="Heading2 51" xfId="8772"/>
    <cellStyle name="Heading2 6" xfId="756"/>
    <cellStyle name="Heading2 7" xfId="757"/>
    <cellStyle name="Heading2 8" xfId="758"/>
    <cellStyle name="Heading2 9" xfId="759"/>
    <cellStyle name="Heading3" xfId="8773"/>
    <cellStyle name="Heading4" xfId="8774"/>
    <cellStyle name="HEADINGS" xfId="8437"/>
    <cellStyle name="HEADINGS 2" xfId="8598"/>
    <cellStyle name="HEADINGS 2 2" xfId="9397"/>
    <cellStyle name="HEADINGS 3" xfId="9017"/>
    <cellStyle name="HEADINGS 4" xfId="9536"/>
    <cellStyle name="HEADINGSTOP" xfId="8438"/>
    <cellStyle name="Hidden" xfId="8775"/>
    <cellStyle name="Hyperlink_VERA" xfId="8599"/>
    <cellStyle name="IMPORT" xfId="8776"/>
    <cellStyle name="inc/dec" xfId="8777"/>
    <cellStyle name="Input" xfId="8600"/>
    <cellStyle name="Input [yellow]" xfId="760"/>
    <cellStyle name="Input [yellow] 2" xfId="8601"/>
    <cellStyle name="Input [yellow] 2 2" xfId="8961"/>
    <cellStyle name="Input [yellow] 2 2 2" xfId="9108"/>
    <cellStyle name="Input [yellow] 2 2 3" xfId="9502"/>
    <cellStyle name="Input [yellow] 2 3" xfId="9023"/>
    <cellStyle name="Input [yellow] 2 3 2" xfId="9264"/>
    <cellStyle name="Input [yellow] 2 3 3" xfId="9399"/>
    <cellStyle name="Input [yellow] 2 4" xfId="9005"/>
    <cellStyle name="Input [yellow] 2 5" xfId="9249"/>
    <cellStyle name="Input [yellow] 2 6" xfId="9382"/>
    <cellStyle name="Input [yellow] 2 7" xfId="9539"/>
    <cellStyle name="Input [yellow] 2 8" xfId="9550"/>
    <cellStyle name="Input [yellow] 3" xfId="8636"/>
    <cellStyle name="Input [yellow] 3 2" xfId="9030"/>
    <cellStyle name="Input [yellow] 3 3" xfId="9269"/>
    <cellStyle name="Input [yellow] 3 4" xfId="9404"/>
    <cellStyle name="Input [yellow] 4" xfId="8860"/>
    <cellStyle name="Input [yellow] 4 2" xfId="9079"/>
    <cellStyle name="Input [yellow] 5" xfId="8903"/>
    <cellStyle name="Input [yellow] 5 2" xfId="9087"/>
    <cellStyle name="Input [yellow] 6" xfId="8981"/>
    <cellStyle name="Input [yellow] 6 2" xfId="9124"/>
    <cellStyle name="Input [yellow] 6 3" xfId="9518"/>
    <cellStyle name="Input 2" xfId="9022"/>
    <cellStyle name="Input 3" xfId="9263"/>
    <cellStyle name="Input 4" xfId="9398"/>
    <cellStyle name="input Cells" xfId="8778"/>
    <cellStyle name="input Cells 2" xfId="9067"/>
    <cellStyle name="input Cells 3" xfId="9308"/>
    <cellStyle name="input Cells 4" xfId="9441"/>
    <cellStyle name="Input Percent" xfId="8439"/>
    <cellStyle name="Input Percent 2" xfId="8953"/>
    <cellStyle name="Input Percent 2 2" xfId="9103"/>
    <cellStyle name="Input Percent 2 3" xfId="9358"/>
    <cellStyle name="Input Percent 2 4" xfId="9497"/>
    <cellStyle name="Input Percent 3" xfId="8898"/>
    <cellStyle name="Input Percent 3 2" xfId="9082"/>
    <cellStyle name="Input Percent 3 3" xfId="9313"/>
    <cellStyle name="Input Percent 3 4" xfId="9447"/>
    <cellStyle name="Input Percent 4" xfId="8975"/>
    <cellStyle name="Input Percent 4 2" xfId="9118"/>
    <cellStyle name="Input Percent 4 3" xfId="9366"/>
    <cellStyle name="Input Percent 4 4" xfId="9512"/>
    <cellStyle name="Input Percent 5" xfId="8988"/>
    <cellStyle name="Input Percent 5 2" xfId="9130"/>
    <cellStyle name="Input Percent 5 3" xfId="9372"/>
    <cellStyle name="Input Percent 5 4" xfId="9525"/>
    <cellStyle name="Input Percent 6" xfId="9018"/>
    <cellStyle name="Input Percent 6 2" xfId="9260"/>
    <cellStyle name="Input Percent 6 3" xfId="9393"/>
    <cellStyle name="Input Percent 7" xfId="9245"/>
    <cellStyle name="Input Percent 8" xfId="9188"/>
    <cellStyle name="Input Variable" xfId="8440"/>
    <cellStyle name="Input_%1" xfId="8779"/>
    <cellStyle name="Integer" xfId="8780"/>
    <cellStyle name="Legal 8½ x 14 in" xfId="761"/>
    <cellStyle name="Lien hypertexte" xfId="8506" builtinId="8" hidden="1"/>
    <cellStyle name="Lien hypertexte" xfId="8508" builtinId="8" hidden="1"/>
    <cellStyle name="Lien hypertexte" xfId="8510" builtinId="8" hidden="1"/>
    <cellStyle name="Lien hypertexte" xfId="8512" builtinId="8" hidden="1"/>
    <cellStyle name="Lien hypertexte" xfId="8514" builtinId="8" hidden="1"/>
    <cellStyle name="Lien hypertexte" xfId="8516" builtinId="8" hidden="1"/>
    <cellStyle name="Lien hypertexte" xfId="8518" builtinId="8" hidden="1"/>
    <cellStyle name="Lien hypertexte" xfId="8520" builtinId="8" hidden="1"/>
    <cellStyle name="Lien hypertexte" xfId="8522" builtinId="8" hidden="1"/>
    <cellStyle name="Lien hypertexte" xfId="8524" builtinId="8" hidden="1"/>
    <cellStyle name="Lien hypertexte" xfId="8526" builtinId="8" hidden="1"/>
    <cellStyle name="Lien hypertexte" xfId="8528" builtinId="8" hidden="1"/>
    <cellStyle name="Lien hypertexte" xfId="8530" builtinId="8" hidden="1"/>
    <cellStyle name="Lien hypertexte" xfId="8532" builtinId="8" hidden="1"/>
    <cellStyle name="Lien hypertexte" xfId="8534" builtinId="8" hidden="1"/>
    <cellStyle name="Lien hypertexte 2" xfId="8441"/>
    <cellStyle name="Lien hypertexte 3" xfId="8565"/>
    <cellStyle name="Lien hypertexte 4" xfId="8955"/>
    <cellStyle name="Lien hypertexte visité" xfId="8507" builtinId="9" hidden="1"/>
    <cellStyle name="Lien hypertexte visité" xfId="8509" builtinId="9" hidden="1"/>
    <cellStyle name="Lien hypertexte visité" xfId="8511" builtinId="9" hidden="1"/>
    <cellStyle name="Lien hypertexte visité" xfId="8513" builtinId="9" hidden="1"/>
    <cellStyle name="Lien hypertexte visité" xfId="8515" builtinId="9" hidden="1"/>
    <cellStyle name="Lien hypertexte visité" xfId="8517" builtinId="9" hidden="1"/>
    <cellStyle name="Lien hypertexte visité" xfId="8519" builtinId="9" hidden="1"/>
    <cellStyle name="Lien hypertexte visité" xfId="8521" builtinId="9" hidden="1"/>
    <cellStyle name="Lien hypertexte visité" xfId="8523" builtinId="9" hidden="1"/>
    <cellStyle name="Lien hypertexte visité" xfId="8525" builtinId="9" hidden="1"/>
    <cellStyle name="Lien hypertexte visité" xfId="8527" builtinId="9" hidden="1"/>
    <cellStyle name="Lien hypertexte visité" xfId="8529" builtinId="9" hidden="1"/>
    <cellStyle name="Lien hypertexte visité" xfId="8531" builtinId="9" hidden="1"/>
    <cellStyle name="Lien hypertexte visité" xfId="8533" builtinId="9" hidden="1"/>
    <cellStyle name="Lien hypertexte visité" xfId="8535" builtinId="9" hidden="1"/>
    <cellStyle name="Lien hypertexte visité" xfId="8537" builtinId="9" hidden="1"/>
    <cellStyle name="Lien hypertexte visité" xfId="8538" builtinId="9" hidden="1"/>
    <cellStyle name="Lien hypertexte visité" xfId="8539" builtinId="9" hidden="1"/>
    <cellStyle name="Lien hypertexte visité" xfId="8540" builtinId="9" hidden="1"/>
    <cellStyle name="Lien hypertexte visité" xfId="8541" builtinId="9" hidden="1"/>
    <cellStyle name="Lien hypertexte visité" xfId="8542" builtinId="9" hidden="1"/>
    <cellStyle name="Lien hypertexte visité" xfId="8543" builtinId="9" hidden="1"/>
    <cellStyle name="Lien hypertexte visité" xfId="8544" builtinId="9" hidden="1"/>
    <cellStyle name="Lien hypertexte visité" xfId="8545" builtinId="9" hidden="1"/>
    <cellStyle name="Lien hypertexte visité" xfId="8546" builtinId="9" hidden="1"/>
    <cellStyle name="Lien hypertexte visité" xfId="8547" builtinId="9" hidden="1"/>
    <cellStyle name="Lien hypertexte visité" xfId="8550" builtinId="9" hidden="1"/>
    <cellStyle name="Lien hypertexte visité" xfId="8551" builtinId="9" hidden="1"/>
    <cellStyle name="Lien hypertexte visité" xfId="8552" builtinId="9" hidden="1"/>
    <cellStyle name="Lien hypertexte visité" xfId="8553" builtinId="9" hidden="1"/>
    <cellStyle name="Lien hypertexte visité" xfId="8554" builtinId="9" hidden="1"/>
    <cellStyle name="Lien hypertexte visité" xfId="8555" builtinId="9" hidden="1"/>
    <cellStyle name="Lien hypertexte visité" xfId="8556" builtinId="9" hidden="1"/>
    <cellStyle name="Lien hypertexte visité" xfId="8557" builtinId="9" hidden="1"/>
    <cellStyle name="Lien hypertexte visité" xfId="8558" builtinId="9" hidden="1"/>
    <cellStyle name="Lien hypertexte visité" xfId="8559" builtinId="9" hidden="1"/>
    <cellStyle name="Lien hypertexte visité" xfId="8560" builtinId="9" hidden="1"/>
    <cellStyle name="Lien hypertexte visité" xfId="8561" builtinId="9" hidden="1"/>
    <cellStyle name="Lien hypertexte visité" xfId="8562" builtinId="9" hidden="1"/>
    <cellStyle name="Lien hypertexte visité" xfId="8563" builtinId="9" hidden="1"/>
    <cellStyle name="Lien hypertexte visité" xfId="8564" builtinId="9" hidden="1"/>
    <cellStyle name="Link Currency (0)" xfId="762"/>
    <cellStyle name="Link Currency (2)" xfId="763"/>
    <cellStyle name="Link Units (0)" xfId="764"/>
    <cellStyle name="Link Units (1)" xfId="765"/>
    <cellStyle name="Link Units (2)" xfId="766"/>
    <cellStyle name="Mil Résultat" xfId="8442"/>
    <cellStyle name="Millares [0]_aportación a GF" xfId="8781"/>
    <cellStyle name="Millares_aportación a GF" xfId="8782"/>
    <cellStyle name="Milliers 2" xfId="8443"/>
    <cellStyle name="Milliers 2 2" xfId="8444"/>
    <cellStyle name="Milliers 2 3" xfId="8784"/>
    <cellStyle name="Milliers 2 4" xfId="8783"/>
    <cellStyle name="Milliers 3" xfId="8445"/>
    <cellStyle name="Milliers 3 2" xfId="8843"/>
    <cellStyle name="Milliers 3 3" xfId="8785"/>
    <cellStyle name="Milliers 4" xfId="8446"/>
    <cellStyle name="Milliers 4 2" xfId="8844"/>
    <cellStyle name="Milliers 4 3" xfId="8786"/>
    <cellStyle name="Milliers 5" xfId="8787"/>
    <cellStyle name="Milliers 5 2" xfId="8956"/>
    <cellStyle name="Milliers 5 3" xfId="9068"/>
    <cellStyle name="Milliers 6" xfId="8971"/>
    <cellStyle name="millions_format" xfId="8788"/>
    <cellStyle name="Model" xfId="767"/>
    <cellStyle name="Model 2" xfId="8637"/>
    <cellStyle name="Model 3" xfId="8904"/>
    <cellStyle name="Model 3 2" xfId="9451"/>
    <cellStyle name="Model 4" xfId="9014"/>
    <cellStyle name="Model 5" xfId="9152"/>
    <cellStyle name="Moneda [0]_aportación a GF" xfId="8789"/>
    <cellStyle name="Moneda_aportación a GF" xfId="8790"/>
    <cellStyle name="Monétaire 2" xfId="8447"/>
    <cellStyle name="Monétaire 2 2" xfId="8792"/>
    <cellStyle name="Monétaire 2 3" xfId="8845"/>
    <cellStyle name="Monétaire 2 4" xfId="8791"/>
    <cellStyle name="Monétaire 4" xfId="8969"/>
    <cellStyle name="Multiple" xfId="8448"/>
    <cellStyle name="Multiples" xfId="8793"/>
    <cellStyle name="Name" xfId="8449"/>
    <cellStyle name="NI_KET" xfId="768"/>
    <cellStyle name="no dec" xfId="8450"/>
    <cellStyle name="NomsZone" xfId="8451"/>
    <cellStyle name="Normal" xfId="0" builtinId="0"/>
    <cellStyle name="Normal - Style1" xfId="769"/>
    <cellStyle name="Normal - Style1 10" xfId="770"/>
    <cellStyle name="Normal - Style1 11" xfId="771"/>
    <cellStyle name="Normal - Style1 12" xfId="772"/>
    <cellStyle name="Normal - Style1 13" xfId="773"/>
    <cellStyle name="Normal - Style1 14" xfId="774"/>
    <cellStyle name="Normal - Style1 15" xfId="775"/>
    <cellStyle name="Normal - Style1 16" xfId="776"/>
    <cellStyle name="Normal - Style1 17" xfId="777"/>
    <cellStyle name="Normal - Style1 18" xfId="778"/>
    <cellStyle name="Normal - Style1 19" xfId="779"/>
    <cellStyle name="Normal - Style1 2" xfId="780"/>
    <cellStyle name="Normal - Style1 2 10" xfId="4293"/>
    <cellStyle name="Normal - Style1 2 11" xfId="4294"/>
    <cellStyle name="Normal - Style1 2 12" xfId="4295"/>
    <cellStyle name="Normal - Style1 2 13" xfId="4296"/>
    <cellStyle name="Normal - Style1 2 14" xfId="4297"/>
    <cellStyle name="Normal - Style1 2 15" xfId="4298"/>
    <cellStyle name="Normal - Style1 2 16" xfId="4299"/>
    <cellStyle name="Normal - Style1 2 17" xfId="4300"/>
    <cellStyle name="Normal - Style1 2 18" xfId="4301"/>
    <cellStyle name="Normal - Style1 2 19" xfId="4302"/>
    <cellStyle name="Normal - Style1 2 2" xfId="781"/>
    <cellStyle name="Normal - Style1 2 2 10" xfId="4303"/>
    <cellStyle name="Normal - Style1 2 2 11" xfId="4304"/>
    <cellStyle name="Normal - Style1 2 2 12" xfId="4305"/>
    <cellStyle name="Normal - Style1 2 2 13" xfId="4306"/>
    <cellStyle name="Normal - Style1 2 2 14" xfId="4307"/>
    <cellStyle name="Normal - Style1 2 2 15" xfId="4308"/>
    <cellStyle name="Normal - Style1 2 2 16" xfId="4309"/>
    <cellStyle name="Normal - Style1 2 2 17" xfId="4310"/>
    <cellStyle name="Normal - Style1 2 2 18" xfId="4311"/>
    <cellStyle name="Normal - Style1 2 2 19" xfId="4312"/>
    <cellStyle name="Normal - Style1 2 2 2" xfId="4313"/>
    <cellStyle name="Normal - Style1 2 2 2 2" xfId="4314"/>
    <cellStyle name="Normal - Style1 2 2 2 2 2" xfId="4315"/>
    <cellStyle name="Normal - Style1 2 2 2 2 3" xfId="4316"/>
    <cellStyle name="Normal - Style1 2 2 2 2 4" xfId="4317"/>
    <cellStyle name="Normal - Style1 2 2 2 2 5" xfId="4318"/>
    <cellStyle name="Normal - Style1 2 2 2 2 6" xfId="4319"/>
    <cellStyle name="Normal - Style1 2 2 2 3" xfId="4320"/>
    <cellStyle name="Normal - Style1 2 2 2 4" xfId="4321"/>
    <cellStyle name="Normal - Style1 2 2 2 5" xfId="4322"/>
    <cellStyle name="Normal - Style1 2 2 2 6" xfId="4323"/>
    <cellStyle name="Normal - Style1 2 2 20" xfId="4324"/>
    <cellStyle name="Normal - Style1 2 2 21" xfId="4325"/>
    <cellStyle name="Normal - Style1 2 2 22" xfId="4326"/>
    <cellStyle name="Normal - Style1 2 2 23" xfId="4327"/>
    <cellStyle name="Normal - Style1 2 2 24" xfId="4328"/>
    <cellStyle name="Normal - Style1 2 2 25" xfId="4329"/>
    <cellStyle name="Normal - Style1 2 2 26" xfId="4330"/>
    <cellStyle name="Normal - Style1 2 2 27" xfId="4331"/>
    <cellStyle name="Normal - Style1 2 2 28" xfId="4332"/>
    <cellStyle name="Normal - Style1 2 2 29" xfId="4333"/>
    <cellStyle name="Normal - Style1 2 2 3" xfId="4334"/>
    <cellStyle name="Normal - Style1 2 2 30" xfId="4335"/>
    <cellStyle name="Normal - Style1 2 2 4" xfId="4336"/>
    <cellStyle name="Normal - Style1 2 2 5" xfId="4337"/>
    <cellStyle name="Normal - Style1 2 2 6" xfId="4338"/>
    <cellStyle name="Normal - Style1 2 2 7" xfId="4339"/>
    <cellStyle name="Normal - Style1 2 2 8" xfId="4340"/>
    <cellStyle name="Normal - Style1 2 2 9" xfId="4341"/>
    <cellStyle name="Normal - Style1 2 20" xfId="4342"/>
    <cellStyle name="Normal - Style1 2 21" xfId="4343"/>
    <cellStyle name="Normal - Style1 2 22" xfId="4344"/>
    <cellStyle name="Normal - Style1 2 23" xfId="4345"/>
    <cellStyle name="Normal - Style1 2 24" xfId="4346"/>
    <cellStyle name="Normal - Style1 2 25" xfId="4347"/>
    <cellStyle name="Normal - Style1 2 26" xfId="4348"/>
    <cellStyle name="Normal - Style1 2 27" xfId="4349"/>
    <cellStyle name="Normal - Style1 2 28" xfId="4350"/>
    <cellStyle name="Normal - Style1 2 29" xfId="4351"/>
    <cellStyle name="Normal - Style1 2 3" xfId="4352"/>
    <cellStyle name="Normal - Style1 2 3 2" xfId="4353"/>
    <cellStyle name="Normal - Style1 2 3 2 2" xfId="4354"/>
    <cellStyle name="Normal - Style1 2 3 2 3" xfId="4355"/>
    <cellStyle name="Normal - Style1 2 3 2 4" xfId="4356"/>
    <cellStyle name="Normal - Style1 2 3 2 5" xfId="4357"/>
    <cellStyle name="Normal - Style1 2 3 2 6" xfId="4358"/>
    <cellStyle name="Normal - Style1 2 3 3" xfId="4359"/>
    <cellStyle name="Normal - Style1 2 3 4" xfId="4360"/>
    <cellStyle name="Normal - Style1 2 3 5" xfId="4361"/>
    <cellStyle name="Normal - Style1 2 3 6" xfId="4362"/>
    <cellStyle name="Normal - Style1 2 4" xfId="4363"/>
    <cellStyle name="Normal - Style1 2 5" xfId="4364"/>
    <cellStyle name="Normal - Style1 2 6" xfId="4365"/>
    <cellStyle name="Normal - Style1 2 7" xfId="4366"/>
    <cellStyle name="Normal - Style1 2 8" xfId="4367"/>
    <cellStyle name="Normal - Style1 2 9" xfId="4368"/>
    <cellStyle name="Normal - Style1 20" xfId="782"/>
    <cellStyle name="Normal - Style1 21" xfId="783"/>
    <cellStyle name="Normal - Style1 22" xfId="784"/>
    <cellStyle name="Normal - Style1 23" xfId="4369"/>
    <cellStyle name="Normal - Style1 23 2" xfId="4370"/>
    <cellStyle name="Normal - Style1 23 2 2" xfId="4371"/>
    <cellStyle name="Normal - Style1 23 2 3" xfId="4372"/>
    <cellStyle name="Normal - Style1 23 2 4" xfId="4373"/>
    <cellStyle name="Normal - Style1 23 2 5" xfId="4374"/>
    <cellStyle name="Normal - Style1 23 2 6" xfId="4375"/>
    <cellStyle name="Normal - Style1 23 3" xfId="4376"/>
    <cellStyle name="Normal - Style1 23 4" xfId="4377"/>
    <cellStyle name="Normal - Style1 23 5" xfId="4378"/>
    <cellStyle name="Normal - Style1 23 6" xfId="4379"/>
    <cellStyle name="Normal - Style1 24" xfId="4380"/>
    <cellStyle name="Normal - Style1 25" xfId="4381"/>
    <cellStyle name="Normal - Style1 26" xfId="4382"/>
    <cellStyle name="Normal - Style1 27" xfId="4383"/>
    <cellStyle name="Normal - Style1 28" xfId="4384"/>
    <cellStyle name="Normal - Style1 29" xfId="4385"/>
    <cellStyle name="Normal - Style1 3" xfId="785"/>
    <cellStyle name="Normal - Style1 30" xfId="4386"/>
    <cellStyle name="Normal - Style1 31" xfId="4387"/>
    <cellStyle name="Normal - Style1 32" xfId="4388"/>
    <cellStyle name="Normal - Style1 33" xfId="4389"/>
    <cellStyle name="Normal - Style1 34" xfId="4390"/>
    <cellStyle name="Normal - Style1 35" xfId="4391"/>
    <cellStyle name="Normal - Style1 36" xfId="4392"/>
    <cellStyle name="Normal - Style1 37" xfId="4393"/>
    <cellStyle name="Normal - Style1 38" xfId="4394"/>
    <cellStyle name="Normal - Style1 39" xfId="4395"/>
    <cellStyle name="Normal - Style1 4" xfId="786"/>
    <cellStyle name="Normal - Style1 40" xfId="4396"/>
    <cellStyle name="Normal - Style1 41" xfId="4397"/>
    <cellStyle name="Normal - Style1 42" xfId="4398"/>
    <cellStyle name="Normal - Style1 43" xfId="4399"/>
    <cellStyle name="Normal - Style1 44" xfId="4400"/>
    <cellStyle name="Normal - Style1 45" xfId="4401"/>
    <cellStyle name="Normal - Style1 46" xfId="4402"/>
    <cellStyle name="Normal - Style1 47" xfId="4403"/>
    <cellStyle name="Normal - Style1 48" xfId="4404"/>
    <cellStyle name="Normal - Style1 49" xfId="4405"/>
    <cellStyle name="Normal - Style1 5" xfId="787"/>
    <cellStyle name="Normal - Style1 50" xfId="4406"/>
    <cellStyle name="Normal - Style1 51" xfId="8602"/>
    <cellStyle name="Normal - Style1 6" xfId="788"/>
    <cellStyle name="Normal - Style1 7" xfId="789"/>
    <cellStyle name="Normal - Style1 8" xfId="790"/>
    <cellStyle name="Normal - Style1 9" xfId="791"/>
    <cellStyle name="Normal - Style2" xfId="8452"/>
    <cellStyle name="Normal - Style3" xfId="8453"/>
    <cellStyle name="Normal - Style4" xfId="8454"/>
    <cellStyle name="Normal - Style5" xfId="8455"/>
    <cellStyle name="Normal - Style6" xfId="8456"/>
    <cellStyle name="Normal - Style7" xfId="8457"/>
    <cellStyle name="Normal - Style8" xfId="8458"/>
    <cellStyle name="Normal 10" xfId="792"/>
    <cellStyle name="Normal 10 2" xfId="8603"/>
    <cellStyle name="Normal 11" xfId="793"/>
    <cellStyle name="Normal 11 2" xfId="8604"/>
    <cellStyle name="Normal 12" xfId="794"/>
    <cellStyle name="Normal 12 2" xfId="8605"/>
    <cellStyle name="Normal 13" xfId="795"/>
    <cellStyle name="Normal 13 2" xfId="8407"/>
    <cellStyle name="Normal 14" xfId="796"/>
    <cellStyle name="Normal 14 2" xfId="8459"/>
    <cellStyle name="Normal 15" xfId="797"/>
    <cellStyle name="Normal 15 2" xfId="8460"/>
    <cellStyle name="Normal 15 3" xfId="8968"/>
    <cellStyle name="Normal 16" xfId="798"/>
    <cellStyle name="Normal 16 2" xfId="799"/>
    <cellStyle name="Normal 16 3" xfId="4407"/>
    <cellStyle name="Normal 16 4" xfId="4408"/>
    <cellStyle name="Normal 16 5" xfId="4409"/>
    <cellStyle name="Normal 16 6" xfId="4410"/>
    <cellStyle name="Normal 16 7" xfId="8606"/>
    <cellStyle name="Normal 17" xfId="800"/>
    <cellStyle name="Normal 18" xfId="801"/>
    <cellStyle name="Normal 19" xfId="802"/>
    <cellStyle name="Normal 19 2" xfId="803"/>
    <cellStyle name="Normal 19 3" xfId="4411"/>
    <cellStyle name="Normal 19 4" xfId="4412"/>
    <cellStyle name="Normal 19 5" xfId="4413"/>
    <cellStyle name="Normal 19 6" xfId="4414"/>
    <cellStyle name="Normal 2" xfId="804"/>
    <cellStyle name="Normal 2 10" xfId="805"/>
    <cellStyle name="Normal 2 11" xfId="806"/>
    <cellStyle name="Normal 2 12" xfId="807"/>
    <cellStyle name="Normal 2 13" xfId="808"/>
    <cellStyle name="Normal 2 14" xfId="809"/>
    <cellStyle name="Normal 2 15" xfId="810"/>
    <cellStyle name="Normal 2 16" xfId="811"/>
    <cellStyle name="Normal 2 17" xfId="812"/>
    <cellStyle name="Normal 2 18" xfId="813"/>
    <cellStyle name="Normal 2 19" xfId="814"/>
    <cellStyle name="Normal 2 2" xfId="815"/>
    <cellStyle name="Normal 2 2 10" xfId="816"/>
    <cellStyle name="Normal 2 2 11" xfId="817"/>
    <cellStyle name="Normal 2 2 12" xfId="818"/>
    <cellStyle name="Normal 2 2 13" xfId="819"/>
    <cellStyle name="Normal 2 2 14" xfId="820"/>
    <cellStyle name="Normal 2 2 15" xfId="821"/>
    <cellStyle name="Normal 2 2 16" xfId="822"/>
    <cellStyle name="Normal 2 2 17" xfId="823"/>
    <cellStyle name="Normal 2 2 18" xfId="824"/>
    <cellStyle name="Normal 2 2 19" xfId="825"/>
    <cellStyle name="Normal 2 2 2" xfId="826"/>
    <cellStyle name="Normal 2 2 2 10" xfId="4415"/>
    <cellStyle name="Normal 2 2 2 11" xfId="4416"/>
    <cellStyle name="Normal 2 2 2 12" xfId="4417"/>
    <cellStyle name="Normal 2 2 2 13" xfId="4418"/>
    <cellStyle name="Normal 2 2 2 14" xfId="4419"/>
    <cellStyle name="Normal 2 2 2 15" xfId="4420"/>
    <cellStyle name="Normal 2 2 2 16" xfId="4421"/>
    <cellStyle name="Normal 2 2 2 17" xfId="4422"/>
    <cellStyle name="Normal 2 2 2 18" xfId="4423"/>
    <cellStyle name="Normal 2 2 2 19" xfId="4424"/>
    <cellStyle name="Normal 2 2 2 2" xfId="827"/>
    <cellStyle name="Normal 2 2 2 2 10" xfId="4425"/>
    <cellStyle name="Normal 2 2 2 2 11" xfId="4426"/>
    <cellStyle name="Normal 2 2 2 2 12" xfId="4427"/>
    <cellStyle name="Normal 2 2 2 2 13" xfId="4428"/>
    <cellStyle name="Normal 2 2 2 2 14" xfId="4429"/>
    <cellStyle name="Normal 2 2 2 2 15" xfId="4430"/>
    <cellStyle name="Normal 2 2 2 2 16" xfId="4431"/>
    <cellStyle name="Normal 2 2 2 2 17" xfId="4432"/>
    <cellStyle name="Normal 2 2 2 2 18" xfId="4433"/>
    <cellStyle name="Normal 2 2 2 2 19" xfId="4434"/>
    <cellStyle name="Normal 2 2 2 2 2" xfId="4435"/>
    <cellStyle name="Normal 2 2 2 2 2 2" xfId="4436"/>
    <cellStyle name="Normal 2 2 2 2 2 2 2" xfId="4437"/>
    <cellStyle name="Normal 2 2 2 2 2 2 3" xfId="4438"/>
    <cellStyle name="Normal 2 2 2 2 2 2 4" xfId="4439"/>
    <cellStyle name="Normal 2 2 2 2 2 2 5" xfId="4440"/>
    <cellStyle name="Normal 2 2 2 2 2 2 6" xfId="4441"/>
    <cellStyle name="Normal 2 2 2 2 2 3" xfId="4442"/>
    <cellStyle name="Normal 2 2 2 2 2 4" xfId="4443"/>
    <cellStyle name="Normal 2 2 2 2 2 5" xfId="4444"/>
    <cellStyle name="Normal 2 2 2 2 2 6" xfId="4445"/>
    <cellStyle name="Normal 2 2 2 2 20" xfId="4446"/>
    <cellStyle name="Normal 2 2 2 2 21" xfId="4447"/>
    <cellStyle name="Normal 2 2 2 2 22" xfId="4448"/>
    <cellStyle name="Normal 2 2 2 2 23" xfId="4449"/>
    <cellStyle name="Normal 2 2 2 2 24" xfId="4450"/>
    <cellStyle name="Normal 2 2 2 2 25" xfId="4451"/>
    <cellStyle name="Normal 2 2 2 2 26" xfId="4452"/>
    <cellStyle name="Normal 2 2 2 2 27" xfId="4453"/>
    <cellStyle name="Normal 2 2 2 2 28" xfId="4454"/>
    <cellStyle name="Normal 2 2 2 2 29" xfId="4455"/>
    <cellStyle name="Normal 2 2 2 2 3" xfId="4456"/>
    <cellStyle name="Normal 2 2 2 2 30" xfId="4457"/>
    <cellStyle name="Normal 2 2 2 2 4" xfId="4458"/>
    <cellStyle name="Normal 2 2 2 2 5" xfId="4459"/>
    <cellStyle name="Normal 2 2 2 2 6" xfId="4460"/>
    <cellStyle name="Normal 2 2 2 2 7" xfId="4461"/>
    <cellStyle name="Normal 2 2 2 2 8" xfId="4462"/>
    <cellStyle name="Normal 2 2 2 2 9" xfId="4463"/>
    <cellStyle name="Normal 2 2 2 20" xfId="4464"/>
    <cellStyle name="Normal 2 2 2 21" xfId="4465"/>
    <cellStyle name="Normal 2 2 2 22" xfId="4466"/>
    <cellStyle name="Normal 2 2 2 23" xfId="4467"/>
    <cellStyle name="Normal 2 2 2 24" xfId="4468"/>
    <cellStyle name="Normal 2 2 2 25" xfId="4469"/>
    <cellStyle name="Normal 2 2 2 26" xfId="4470"/>
    <cellStyle name="Normal 2 2 2 27" xfId="4471"/>
    <cellStyle name="Normal 2 2 2 28" xfId="4472"/>
    <cellStyle name="Normal 2 2 2 29" xfId="4473"/>
    <cellStyle name="Normal 2 2 2 3" xfId="4474"/>
    <cellStyle name="Normal 2 2 2 3 2" xfId="4475"/>
    <cellStyle name="Normal 2 2 2 3 2 2" xfId="4476"/>
    <cellStyle name="Normal 2 2 2 3 2 3" xfId="4477"/>
    <cellStyle name="Normal 2 2 2 3 2 4" xfId="4478"/>
    <cellStyle name="Normal 2 2 2 3 2 5" xfId="4479"/>
    <cellStyle name="Normal 2 2 2 3 2 6" xfId="4480"/>
    <cellStyle name="Normal 2 2 2 3 3" xfId="4481"/>
    <cellStyle name="Normal 2 2 2 3 4" xfId="4482"/>
    <cellStyle name="Normal 2 2 2 3 5" xfId="4483"/>
    <cellStyle name="Normal 2 2 2 3 6" xfId="4484"/>
    <cellStyle name="Normal 2 2 2 4" xfId="4485"/>
    <cellStyle name="Normal 2 2 2 5" xfId="4486"/>
    <cellStyle name="Normal 2 2 2 6" xfId="4487"/>
    <cellStyle name="Normal 2 2 2 7" xfId="4488"/>
    <cellStyle name="Normal 2 2 2 8" xfId="4489"/>
    <cellStyle name="Normal 2 2 2 9" xfId="4490"/>
    <cellStyle name="Normal 2 2 20" xfId="828"/>
    <cellStyle name="Normal 2 2 21" xfId="829"/>
    <cellStyle name="Normal 2 2 22" xfId="830"/>
    <cellStyle name="Normal 2 2 23" xfId="4491"/>
    <cellStyle name="Normal 2 2 23 2" xfId="4492"/>
    <cellStyle name="Normal 2 2 23 2 2" xfId="4493"/>
    <cellStyle name="Normal 2 2 23 2 3" xfId="4494"/>
    <cellStyle name="Normal 2 2 23 2 4" xfId="4495"/>
    <cellStyle name="Normal 2 2 23 2 5" xfId="4496"/>
    <cellStyle name="Normal 2 2 23 2 6" xfId="4497"/>
    <cellStyle name="Normal 2 2 23 3" xfId="4498"/>
    <cellStyle name="Normal 2 2 23 4" xfId="4499"/>
    <cellStyle name="Normal 2 2 23 5" xfId="4500"/>
    <cellStyle name="Normal 2 2 23 6" xfId="4501"/>
    <cellStyle name="Normal 2 2 24" xfId="4502"/>
    <cellStyle name="Normal 2 2 25" xfId="4503"/>
    <cellStyle name="Normal 2 2 26" xfId="4504"/>
    <cellStyle name="Normal 2 2 27" xfId="4505"/>
    <cellStyle name="Normal 2 2 28" xfId="4506"/>
    <cellStyle name="Normal 2 2 29" xfId="4507"/>
    <cellStyle name="Normal 2 2 3" xfId="831"/>
    <cellStyle name="Normal 2 2 3 2" xfId="8795"/>
    <cellStyle name="Normal 2 2 30" xfId="4508"/>
    <cellStyle name="Normal 2 2 31" xfId="4509"/>
    <cellStyle name="Normal 2 2 32" xfId="4510"/>
    <cellStyle name="Normal 2 2 33" xfId="4511"/>
    <cellStyle name="Normal 2 2 34" xfId="4512"/>
    <cellStyle name="Normal 2 2 35" xfId="4513"/>
    <cellStyle name="Normal 2 2 36" xfId="4514"/>
    <cellStyle name="Normal 2 2 37" xfId="4515"/>
    <cellStyle name="Normal 2 2 38" xfId="4516"/>
    <cellStyle name="Normal 2 2 39" xfId="4517"/>
    <cellStyle name="Normal 2 2 4" xfId="832"/>
    <cellStyle name="Normal 2 2 4 2" xfId="8796"/>
    <cellStyle name="Normal 2 2 40" xfId="4518"/>
    <cellStyle name="Normal 2 2 41" xfId="4519"/>
    <cellStyle name="Normal 2 2 42" xfId="4520"/>
    <cellStyle name="Normal 2 2 43" xfId="4521"/>
    <cellStyle name="Normal 2 2 44" xfId="4522"/>
    <cellStyle name="Normal 2 2 45" xfId="4523"/>
    <cellStyle name="Normal 2 2 46" xfId="4524"/>
    <cellStyle name="Normal 2 2 47" xfId="4525"/>
    <cellStyle name="Normal 2 2 48" xfId="4526"/>
    <cellStyle name="Normal 2 2 49" xfId="4527"/>
    <cellStyle name="Normal 2 2 5" xfId="833"/>
    <cellStyle name="Normal 2 2 5 2" xfId="8797"/>
    <cellStyle name="Normal 2 2 50" xfId="4528"/>
    <cellStyle name="Normal 2 2 51" xfId="8794"/>
    <cellStyle name="Normal 2 2 6" xfId="834"/>
    <cellStyle name="Normal 2 2 7" xfId="835"/>
    <cellStyle name="Normal 2 2 8" xfId="836"/>
    <cellStyle name="Normal 2 2 9" xfId="837"/>
    <cellStyle name="Normal 2 20" xfId="838"/>
    <cellStyle name="Normal 2 21" xfId="839"/>
    <cellStyle name="Normal 2 22" xfId="840"/>
    <cellStyle name="Normal 2 23" xfId="841"/>
    <cellStyle name="Normal 2 24" xfId="842"/>
    <cellStyle name="Normal 2 25" xfId="843"/>
    <cellStyle name="Normal 2 26" xfId="844"/>
    <cellStyle name="Normal 2 27" xfId="4529"/>
    <cellStyle name="Normal 2 27 2" xfId="4530"/>
    <cellStyle name="Normal 2 27 2 2" xfId="4531"/>
    <cellStyle name="Normal 2 27 2 3" xfId="4532"/>
    <cellStyle name="Normal 2 27 2 4" xfId="4533"/>
    <cellStyle name="Normal 2 27 2 5" xfId="4534"/>
    <cellStyle name="Normal 2 27 2 6" xfId="4535"/>
    <cellStyle name="Normal 2 27 3" xfId="4536"/>
    <cellStyle name="Normal 2 27 4" xfId="4537"/>
    <cellStyle name="Normal 2 27 5" xfId="4538"/>
    <cellStyle name="Normal 2 27 6" xfId="4539"/>
    <cellStyle name="Normal 2 28" xfId="4540"/>
    <cellStyle name="Normal 2 29" xfId="4541"/>
    <cellStyle name="Normal 2 3" xfId="845"/>
    <cellStyle name="Normal 2 3 2" xfId="8608"/>
    <cellStyle name="Normal 2 3 3" xfId="8798"/>
    <cellStyle name="Normal 2 30" xfId="4542"/>
    <cellStyle name="Normal 2 31" xfId="4543"/>
    <cellStyle name="Normal 2 32" xfId="4544"/>
    <cellStyle name="Normal 2 33" xfId="4545"/>
    <cellStyle name="Normal 2 34" xfId="4546"/>
    <cellStyle name="Normal 2 35" xfId="4547"/>
    <cellStyle name="Normal 2 36" xfId="4548"/>
    <cellStyle name="Normal 2 37" xfId="4549"/>
    <cellStyle name="Normal 2 38" xfId="4550"/>
    <cellStyle name="Normal 2 39" xfId="4551"/>
    <cellStyle name="Normal 2 4" xfId="846"/>
    <cellStyle name="Normal 2 4 2" xfId="8609"/>
    <cellStyle name="Normal 2 4 3" xfId="8799"/>
    <cellStyle name="Normal 2 40" xfId="4552"/>
    <cellStyle name="Normal 2 41" xfId="4553"/>
    <cellStyle name="Normal 2 42" xfId="4554"/>
    <cellStyle name="Normal 2 43" xfId="4555"/>
    <cellStyle name="Normal 2 44" xfId="4556"/>
    <cellStyle name="Normal 2 45" xfId="4557"/>
    <cellStyle name="Normal 2 46" xfId="4558"/>
    <cellStyle name="Normal 2 47" xfId="4559"/>
    <cellStyle name="Normal 2 48" xfId="4560"/>
    <cellStyle name="Normal 2 49" xfId="4561"/>
    <cellStyle name="Normal 2 5" xfId="847"/>
    <cellStyle name="Normal 2 5 2" xfId="8800"/>
    <cellStyle name="Normal 2 50" xfId="4562"/>
    <cellStyle name="Normal 2 51" xfId="4563"/>
    <cellStyle name="Normal 2 52" xfId="4564"/>
    <cellStyle name="Normal 2 53" xfId="4565"/>
    <cellStyle name="Normal 2 54" xfId="4566"/>
    <cellStyle name="Normal 2 55" xfId="8505"/>
    <cellStyle name="Normal 2 56" xfId="8607"/>
    <cellStyle name="Normal 2 6" xfId="848"/>
    <cellStyle name="Normal 2 6 2" xfId="8846"/>
    <cellStyle name="Normal 2 7" xfId="849"/>
    <cellStyle name="Normal 2 7 10" xfId="4567"/>
    <cellStyle name="Normal 2 7 11" xfId="4568"/>
    <cellStyle name="Normal 2 7 12" xfId="4569"/>
    <cellStyle name="Normal 2 7 13" xfId="4570"/>
    <cellStyle name="Normal 2 7 14" xfId="4571"/>
    <cellStyle name="Normal 2 7 15" xfId="4572"/>
    <cellStyle name="Normal 2 7 16" xfId="4573"/>
    <cellStyle name="Normal 2 7 17" xfId="4574"/>
    <cellStyle name="Normal 2 7 18" xfId="4575"/>
    <cellStyle name="Normal 2 7 19" xfId="4576"/>
    <cellStyle name="Normal 2 7 2" xfId="850"/>
    <cellStyle name="Normal 2 7 2 10" xfId="4577"/>
    <cellStyle name="Normal 2 7 2 11" xfId="4578"/>
    <cellStyle name="Normal 2 7 2 12" xfId="4579"/>
    <cellStyle name="Normal 2 7 2 13" xfId="4580"/>
    <cellStyle name="Normal 2 7 2 14" xfId="4581"/>
    <cellStyle name="Normal 2 7 2 15" xfId="4582"/>
    <cellStyle name="Normal 2 7 2 16" xfId="4583"/>
    <cellStyle name="Normal 2 7 2 17" xfId="4584"/>
    <cellStyle name="Normal 2 7 2 18" xfId="4585"/>
    <cellStyle name="Normal 2 7 2 19" xfId="4586"/>
    <cellStyle name="Normal 2 7 2 2" xfId="4587"/>
    <cellStyle name="Normal 2 7 2 2 2" xfId="4588"/>
    <cellStyle name="Normal 2 7 2 2 2 2" xfId="4589"/>
    <cellStyle name="Normal 2 7 2 2 2 3" xfId="4590"/>
    <cellStyle name="Normal 2 7 2 2 2 4" xfId="4591"/>
    <cellStyle name="Normal 2 7 2 2 2 5" xfId="4592"/>
    <cellStyle name="Normal 2 7 2 2 2 6" xfId="4593"/>
    <cellStyle name="Normal 2 7 2 2 3" xfId="4594"/>
    <cellStyle name="Normal 2 7 2 2 4" xfId="4595"/>
    <cellStyle name="Normal 2 7 2 2 5" xfId="4596"/>
    <cellStyle name="Normal 2 7 2 2 6" xfId="4597"/>
    <cellStyle name="Normal 2 7 2 20" xfId="4598"/>
    <cellStyle name="Normal 2 7 2 21" xfId="4599"/>
    <cellStyle name="Normal 2 7 2 22" xfId="4600"/>
    <cellStyle name="Normal 2 7 2 23" xfId="4601"/>
    <cellStyle name="Normal 2 7 2 24" xfId="4602"/>
    <cellStyle name="Normal 2 7 2 25" xfId="4603"/>
    <cellStyle name="Normal 2 7 2 26" xfId="4604"/>
    <cellStyle name="Normal 2 7 2 27" xfId="4605"/>
    <cellStyle name="Normal 2 7 2 28" xfId="4606"/>
    <cellStyle name="Normal 2 7 2 29" xfId="4607"/>
    <cellStyle name="Normal 2 7 2 3" xfId="4608"/>
    <cellStyle name="Normal 2 7 2 30" xfId="4609"/>
    <cellStyle name="Normal 2 7 2 4" xfId="4610"/>
    <cellStyle name="Normal 2 7 2 5" xfId="4611"/>
    <cellStyle name="Normal 2 7 2 6" xfId="4612"/>
    <cellStyle name="Normal 2 7 2 7" xfId="4613"/>
    <cellStyle name="Normal 2 7 2 8" xfId="4614"/>
    <cellStyle name="Normal 2 7 2 9" xfId="4615"/>
    <cellStyle name="Normal 2 7 20" xfId="4616"/>
    <cellStyle name="Normal 2 7 21" xfId="4617"/>
    <cellStyle name="Normal 2 7 22" xfId="4618"/>
    <cellStyle name="Normal 2 7 23" xfId="4619"/>
    <cellStyle name="Normal 2 7 24" xfId="4620"/>
    <cellStyle name="Normal 2 7 25" xfId="4621"/>
    <cellStyle name="Normal 2 7 26" xfId="4622"/>
    <cellStyle name="Normal 2 7 27" xfId="4623"/>
    <cellStyle name="Normal 2 7 28" xfId="4624"/>
    <cellStyle name="Normal 2 7 29" xfId="4625"/>
    <cellStyle name="Normal 2 7 3" xfId="4626"/>
    <cellStyle name="Normal 2 7 3 2" xfId="4627"/>
    <cellStyle name="Normal 2 7 3 2 2" xfId="4628"/>
    <cellStyle name="Normal 2 7 3 2 3" xfId="4629"/>
    <cellStyle name="Normal 2 7 3 2 4" xfId="4630"/>
    <cellStyle name="Normal 2 7 3 2 5" xfId="4631"/>
    <cellStyle name="Normal 2 7 3 2 6" xfId="4632"/>
    <cellStyle name="Normal 2 7 3 3" xfId="4633"/>
    <cellStyle name="Normal 2 7 3 4" xfId="4634"/>
    <cellStyle name="Normal 2 7 3 5" xfId="4635"/>
    <cellStyle name="Normal 2 7 3 6" xfId="4636"/>
    <cellStyle name="Normal 2 7 4" xfId="4637"/>
    <cellStyle name="Normal 2 7 5" xfId="4638"/>
    <cellStyle name="Normal 2 7 6" xfId="4639"/>
    <cellStyle name="Normal 2 7 7" xfId="4640"/>
    <cellStyle name="Normal 2 7 8" xfId="4641"/>
    <cellStyle name="Normal 2 7 9" xfId="4642"/>
    <cellStyle name="Normal 2 8" xfId="851"/>
    <cellStyle name="Normal 2 9" xfId="852"/>
    <cellStyle name="Normal 20" xfId="853"/>
    <cellStyle name="Normal 20 2" xfId="854"/>
    <cellStyle name="Normal 20 3" xfId="4643"/>
    <cellStyle name="Normal 20 4" xfId="4644"/>
    <cellStyle name="Normal 20 5" xfId="4645"/>
    <cellStyle name="Normal 20 6" xfId="4646"/>
    <cellStyle name="Normal 21" xfId="855"/>
    <cellStyle name="Normal 21 2" xfId="856"/>
    <cellStyle name="Normal 21 3" xfId="4647"/>
    <cellStyle name="Normal 21 4" xfId="4648"/>
    <cellStyle name="Normal 21 5" xfId="4649"/>
    <cellStyle name="Normal 21 6" xfId="4650"/>
    <cellStyle name="Normal 22" xfId="857"/>
    <cellStyle name="Normal 22 2" xfId="858"/>
    <cellStyle name="Normal 22 3" xfId="4651"/>
    <cellStyle name="Normal 22 4" xfId="4652"/>
    <cellStyle name="Normal 22 5" xfId="4653"/>
    <cellStyle name="Normal 22 6" xfId="4654"/>
    <cellStyle name="Normal 23" xfId="859"/>
    <cellStyle name="Normal 23 2" xfId="860"/>
    <cellStyle name="Normal 23 3" xfId="4655"/>
    <cellStyle name="Normal 23 4" xfId="4656"/>
    <cellStyle name="Normal 23 5" xfId="4657"/>
    <cellStyle name="Normal 23 6" xfId="4658"/>
    <cellStyle name="Normal 24" xfId="861"/>
    <cellStyle name="Normal 24 10" xfId="4659"/>
    <cellStyle name="Normal 24 11" xfId="4660"/>
    <cellStyle name="Normal 24 12" xfId="4661"/>
    <cellStyle name="Normal 24 13" xfId="4662"/>
    <cellStyle name="Normal 24 14" xfId="4663"/>
    <cellStyle name="Normal 24 15" xfId="4664"/>
    <cellStyle name="Normal 24 16" xfId="4665"/>
    <cellStyle name="Normal 24 17" xfId="4666"/>
    <cellStyle name="Normal 24 18" xfId="4667"/>
    <cellStyle name="Normal 24 19" xfId="4668"/>
    <cellStyle name="Normal 24 2" xfId="862"/>
    <cellStyle name="Normal 24 20" xfId="4669"/>
    <cellStyle name="Normal 24 21" xfId="4670"/>
    <cellStyle name="Normal 24 22" xfId="4671"/>
    <cellStyle name="Normal 24 23" xfId="4672"/>
    <cellStyle name="Normal 24 24" xfId="4673"/>
    <cellStyle name="Normal 24 25" xfId="4674"/>
    <cellStyle name="Normal 24 26" xfId="4675"/>
    <cellStyle name="Normal 24 27" xfId="4676"/>
    <cellStyle name="Normal 24 28" xfId="4677"/>
    <cellStyle name="Normal 24 3" xfId="4678"/>
    <cellStyle name="Normal 24 4" xfId="4679"/>
    <cellStyle name="Normal 24 5" xfId="4680"/>
    <cellStyle name="Normal 24 6" xfId="4681"/>
    <cellStyle name="Normal 24 7" xfId="4682"/>
    <cellStyle name="Normal 24 8" xfId="4683"/>
    <cellStyle name="Normal 24 9" xfId="4684"/>
    <cellStyle name="Normal 25" xfId="863"/>
    <cellStyle name="Normal 25 2" xfId="864"/>
    <cellStyle name="Normal 26" xfId="865"/>
    <cellStyle name="Normal 26 2" xfId="866"/>
    <cellStyle name="Normal 26 3" xfId="4685"/>
    <cellStyle name="Normal 26 4" xfId="4686"/>
    <cellStyle name="Normal 26 5" xfId="4687"/>
    <cellStyle name="Normal 26 6" xfId="4688"/>
    <cellStyle name="Normal 27" xfId="867"/>
    <cellStyle name="Normal 27 2" xfId="4689"/>
    <cellStyle name="Normal 27 3" xfId="4690"/>
    <cellStyle name="Normal 27 4" xfId="4691"/>
    <cellStyle name="Normal 27 5" xfId="4692"/>
    <cellStyle name="Normal 27 6" xfId="4693"/>
    <cellStyle name="Normal 28" xfId="868"/>
    <cellStyle name="Normal 28 2" xfId="869"/>
    <cellStyle name="Normal 28 3" xfId="4694"/>
    <cellStyle name="Normal 28 4" xfId="4695"/>
    <cellStyle name="Normal 28 5" xfId="4696"/>
    <cellStyle name="Normal 28 6" xfId="4697"/>
    <cellStyle name="Normal 29" xfId="870"/>
    <cellStyle name="Normal 29 2" xfId="871"/>
    <cellStyle name="Normal 29 3" xfId="4698"/>
    <cellStyle name="Normal 29 4" xfId="4699"/>
    <cellStyle name="Normal 29 5" xfId="4700"/>
    <cellStyle name="Normal 29 6" xfId="4701"/>
    <cellStyle name="Normal 3" xfId="872"/>
    <cellStyle name="Normal 3 10" xfId="873"/>
    <cellStyle name="Normal 3 10 10" xfId="4702"/>
    <cellStyle name="Normal 3 10 10 2" xfId="4703"/>
    <cellStyle name="Normal 3 10 10 2 2" xfId="4704"/>
    <cellStyle name="Normal 3 10 10 3" xfId="4705"/>
    <cellStyle name="Normal 3 10 11" xfId="4706"/>
    <cellStyle name="Normal 3 10 11 2" xfId="4707"/>
    <cellStyle name="Normal 3 10 11 2 2" xfId="4708"/>
    <cellStyle name="Normal 3 10 11 3" xfId="4709"/>
    <cellStyle name="Normal 3 10 12" xfId="4710"/>
    <cellStyle name="Normal 3 10 12 2" xfId="4711"/>
    <cellStyle name="Normal 3 10 13" xfId="4712"/>
    <cellStyle name="Normal 3 10 2" xfId="874"/>
    <cellStyle name="Normal 3 10 2 2" xfId="875"/>
    <cellStyle name="Normal 3 10 2 2 2" xfId="4713"/>
    <cellStyle name="Normal 3 10 2 3" xfId="4714"/>
    <cellStyle name="Normal 3 10 3" xfId="876"/>
    <cellStyle name="Normal 3 10 3 2" xfId="4715"/>
    <cellStyle name="Normal 3 10 3 2 2" xfId="4716"/>
    <cellStyle name="Normal 3 10 3 3" xfId="4717"/>
    <cellStyle name="Normal 3 10 4" xfId="4718"/>
    <cellStyle name="Normal 3 10 4 2" xfId="4719"/>
    <cellStyle name="Normal 3 10 4 2 2" xfId="4720"/>
    <cellStyle name="Normal 3 10 4 3" xfId="4721"/>
    <cellStyle name="Normal 3 10 5" xfId="4722"/>
    <cellStyle name="Normal 3 10 5 2" xfId="4723"/>
    <cellStyle name="Normal 3 10 5 2 2" xfId="4724"/>
    <cellStyle name="Normal 3 10 5 3" xfId="4725"/>
    <cellStyle name="Normal 3 10 6" xfId="4726"/>
    <cellStyle name="Normal 3 10 6 2" xfId="4727"/>
    <cellStyle name="Normal 3 10 6 2 2" xfId="4728"/>
    <cellStyle name="Normal 3 10 6 3" xfId="4729"/>
    <cellStyle name="Normal 3 10 7" xfId="4730"/>
    <cellStyle name="Normal 3 10 7 2" xfId="4731"/>
    <cellStyle name="Normal 3 10 7 2 2" xfId="4732"/>
    <cellStyle name="Normal 3 10 7 3" xfId="4733"/>
    <cellStyle name="Normal 3 10 8" xfId="4734"/>
    <cellStyle name="Normal 3 10 8 2" xfId="4735"/>
    <cellStyle name="Normal 3 10 8 2 2" xfId="4736"/>
    <cellStyle name="Normal 3 10 8 3" xfId="4737"/>
    <cellStyle name="Normal 3 10 9" xfId="4738"/>
    <cellStyle name="Normal 3 10 9 2" xfId="4739"/>
    <cellStyle name="Normal 3 10 9 2 2" xfId="4740"/>
    <cellStyle name="Normal 3 10 9 3" xfId="4741"/>
    <cellStyle name="Normal 3 11" xfId="877"/>
    <cellStyle name="Normal 3 11 10" xfId="4742"/>
    <cellStyle name="Normal 3 11 10 2" xfId="4743"/>
    <cellStyle name="Normal 3 11 10 2 2" xfId="4744"/>
    <cellStyle name="Normal 3 11 10 3" xfId="4745"/>
    <cellStyle name="Normal 3 11 11" xfId="4746"/>
    <cellStyle name="Normal 3 11 11 2" xfId="4747"/>
    <cellStyle name="Normal 3 11 11 2 2" xfId="4748"/>
    <cellStyle name="Normal 3 11 11 3" xfId="4749"/>
    <cellStyle name="Normal 3 11 12" xfId="4750"/>
    <cellStyle name="Normal 3 11 12 2" xfId="4751"/>
    <cellStyle name="Normal 3 11 13" xfId="4752"/>
    <cellStyle name="Normal 3 11 2" xfId="878"/>
    <cellStyle name="Normal 3 11 2 2" xfId="879"/>
    <cellStyle name="Normal 3 11 2 2 2" xfId="4753"/>
    <cellStyle name="Normal 3 11 2 3" xfId="4754"/>
    <cellStyle name="Normal 3 11 3" xfId="880"/>
    <cellStyle name="Normal 3 11 3 2" xfId="4755"/>
    <cellStyle name="Normal 3 11 3 2 2" xfId="4756"/>
    <cellStyle name="Normal 3 11 3 3" xfId="4757"/>
    <cellStyle name="Normal 3 11 4" xfId="4758"/>
    <cellStyle name="Normal 3 11 4 2" xfId="4759"/>
    <cellStyle name="Normal 3 11 4 2 2" xfId="4760"/>
    <cellStyle name="Normal 3 11 4 3" xfId="4761"/>
    <cellStyle name="Normal 3 11 5" xfId="4762"/>
    <cellStyle name="Normal 3 11 5 2" xfId="4763"/>
    <cellStyle name="Normal 3 11 5 2 2" xfId="4764"/>
    <cellStyle name="Normal 3 11 5 3" xfId="4765"/>
    <cellStyle name="Normal 3 11 6" xfId="4766"/>
    <cellStyle name="Normal 3 11 6 2" xfId="4767"/>
    <cellStyle name="Normal 3 11 6 2 2" xfId="4768"/>
    <cellStyle name="Normal 3 11 6 3" xfId="4769"/>
    <cellStyle name="Normal 3 11 7" xfId="4770"/>
    <cellStyle name="Normal 3 11 7 2" xfId="4771"/>
    <cellStyle name="Normal 3 11 7 2 2" xfId="4772"/>
    <cellStyle name="Normal 3 11 7 3" xfId="4773"/>
    <cellStyle name="Normal 3 11 8" xfId="4774"/>
    <cellStyle name="Normal 3 11 8 2" xfId="4775"/>
    <cellStyle name="Normal 3 11 8 2 2" xfId="4776"/>
    <cellStyle name="Normal 3 11 8 3" xfId="4777"/>
    <cellStyle name="Normal 3 11 9" xfId="4778"/>
    <cellStyle name="Normal 3 11 9 2" xfId="4779"/>
    <cellStyle name="Normal 3 11 9 2 2" xfId="4780"/>
    <cellStyle name="Normal 3 11 9 3" xfId="4781"/>
    <cellStyle name="Normal 3 12" xfId="881"/>
    <cellStyle name="Normal 3 12 10" xfId="4782"/>
    <cellStyle name="Normal 3 12 10 2" xfId="4783"/>
    <cellStyle name="Normal 3 12 10 2 2" xfId="4784"/>
    <cellStyle name="Normal 3 12 10 3" xfId="4785"/>
    <cellStyle name="Normal 3 12 11" xfId="4786"/>
    <cellStyle name="Normal 3 12 11 2" xfId="4787"/>
    <cellStyle name="Normal 3 12 11 2 2" xfId="4788"/>
    <cellStyle name="Normal 3 12 11 3" xfId="4789"/>
    <cellStyle name="Normal 3 12 12" xfId="4790"/>
    <cellStyle name="Normal 3 12 12 2" xfId="4791"/>
    <cellStyle name="Normal 3 12 13" xfId="4792"/>
    <cellStyle name="Normal 3 12 2" xfId="882"/>
    <cellStyle name="Normal 3 12 2 2" xfId="883"/>
    <cellStyle name="Normal 3 12 2 2 2" xfId="4793"/>
    <cellStyle name="Normal 3 12 2 3" xfId="4794"/>
    <cellStyle name="Normal 3 12 3" xfId="884"/>
    <cellStyle name="Normal 3 12 3 2" xfId="4795"/>
    <cellStyle name="Normal 3 12 3 2 2" xfId="4796"/>
    <cellStyle name="Normal 3 12 3 3" xfId="4797"/>
    <cellStyle name="Normal 3 12 4" xfId="4798"/>
    <cellStyle name="Normal 3 12 4 2" xfId="4799"/>
    <cellStyle name="Normal 3 12 4 2 2" xfId="4800"/>
    <cellStyle name="Normal 3 12 4 3" xfId="4801"/>
    <cellStyle name="Normal 3 12 5" xfId="4802"/>
    <cellStyle name="Normal 3 12 5 2" xfId="4803"/>
    <cellStyle name="Normal 3 12 5 2 2" xfId="4804"/>
    <cellStyle name="Normal 3 12 5 3" xfId="4805"/>
    <cellStyle name="Normal 3 12 6" xfId="4806"/>
    <cellStyle name="Normal 3 12 6 2" xfId="4807"/>
    <cellStyle name="Normal 3 12 6 2 2" xfId="4808"/>
    <cellStyle name="Normal 3 12 6 3" xfId="4809"/>
    <cellStyle name="Normal 3 12 7" xfId="4810"/>
    <cellStyle name="Normal 3 12 7 2" xfId="4811"/>
    <cellStyle name="Normal 3 12 7 2 2" xfId="4812"/>
    <cellStyle name="Normal 3 12 7 3" xfId="4813"/>
    <cellStyle name="Normal 3 12 8" xfId="4814"/>
    <cellStyle name="Normal 3 12 8 2" xfId="4815"/>
    <cellStyle name="Normal 3 12 8 2 2" xfId="4816"/>
    <cellStyle name="Normal 3 12 8 3" xfId="4817"/>
    <cellStyle name="Normal 3 12 9" xfId="4818"/>
    <cellStyle name="Normal 3 12 9 2" xfId="4819"/>
    <cellStyle name="Normal 3 12 9 2 2" xfId="4820"/>
    <cellStyle name="Normal 3 12 9 3" xfId="4821"/>
    <cellStyle name="Normal 3 13" xfId="885"/>
    <cellStyle name="Normal 3 13 10" xfId="4822"/>
    <cellStyle name="Normal 3 13 10 2" xfId="4823"/>
    <cellStyle name="Normal 3 13 10 2 2" xfId="4824"/>
    <cellStyle name="Normal 3 13 10 3" xfId="4825"/>
    <cellStyle name="Normal 3 13 11" xfId="4826"/>
    <cellStyle name="Normal 3 13 11 2" xfId="4827"/>
    <cellStyle name="Normal 3 13 11 2 2" xfId="4828"/>
    <cellStyle name="Normal 3 13 11 3" xfId="4829"/>
    <cellStyle name="Normal 3 13 12" xfId="4830"/>
    <cellStyle name="Normal 3 13 12 2" xfId="4831"/>
    <cellStyle name="Normal 3 13 13" xfId="4832"/>
    <cellStyle name="Normal 3 13 2" xfId="886"/>
    <cellStyle name="Normal 3 13 2 2" xfId="887"/>
    <cellStyle name="Normal 3 13 2 2 2" xfId="4833"/>
    <cellStyle name="Normal 3 13 2 3" xfId="4834"/>
    <cellStyle name="Normal 3 13 3" xfId="888"/>
    <cellStyle name="Normal 3 13 3 2" xfId="4835"/>
    <cellStyle name="Normal 3 13 3 2 2" xfId="4836"/>
    <cellStyle name="Normal 3 13 3 3" xfId="4837"/>
    <cellStyle name="Normal 3 13 4" xfId="4838"/>
    <cellStyle name="Normal 3 13 4 2" xfId="4839"/>
    <cellStyle name="Normal 3 13 4 2 2" xfId="4840"/>
    <cellStyle name="Normal 3 13 4 3" xfId="4841"/>
    <cellStyle name="Normal 3 13 5" xfId="4842"/>
    <cellStyle name="Normal 3 13 5 2" xfId="4843"/>
    <cellStyle name="Normal 3 13 5 2 2" xfId="4844"/>
    <cellStyle name="Normal 3 13 5 3" xfId="4845"/>
    <cellStyle name="Normal 3 13 6" xfId="4846"/>
    <cellStyle name="Normal 3 13 6 2" xfId="4847"/>
    <cellStyle name="Normal 3 13 6 2 2" xfId="4848"/>
    <cellStyle name="Normal 3 13 6 3" xfId="4849"/>
    <cellStyle name="Normal 3 13 7" xfId="4850"/>
    <cellStyle name="Normal 3 13 7 2" xfId="4851"/>
    <cellStyle name="Normal 3 13 7 2 2" xfId="4852"/>
    <cellStyle name="Normal 3 13 7 3" xfId="4853"/>
    <cellStyle name="Normal 3 13 8" xfId="4854"/>
    <cellStyle name="Normal 3 13 8 2" xfId="4855"/>
    <cellStyle name="Normal 3 13 8 2 2" xfId="4856"/>
    <cellStyle name="Normal 3 13 8 3" xfId="4857"/>
    <cellStyle name="Normal 3 13 9" xfId="4858"/>
    <cellStyle name="Normal 3 13 9 2" xfId="4859"/>
    <cellStyle name="Normal 3 13 9 2 2" xfId="4860"/>
    <cellStyle name="Normal 3 13 9 3" xfId="4861"/>
    <cellStyle name="Normal 3 14" xfId="889"/>
    <cellStyle name="Normal 3 14 10" xfId="4862"/>
    <cellStyle name="Normal 3 14 10 2" xfId="4863"/>
    <cellStyle name="Normal 3 14 10 2 2" xfId="4864"/>
    <cellStyle name="Normal 3 14 10 3" xfId="4865"/>
    <cellStyle name="Normal 3 14 11" xfId="4866"/>
    <cellStyle name="Normal 3 14 11 2" xfId="4867"/>
    <cellStyle name="Normal 3 14 11 2 2" xfId="4868"/>
    <cellStyle name="Normal 3 14 11 3" xfId="4869"/>
    <cellStyle name="Normal 3 14 12" xfId="4870"/>
    <cellStyle name="Normal 3 14 12 2" xfId="4871"/>
    <cellStyle name="Normal 3 14 13" xfId="4872"/>
    <cellStyle name="Normal 3 14 2" xfId="890"/>
    <cellStyle name="Normal 3 14 2 2" xfId="891"/>
    <cellStyle name="Normal 3 14 2 2 2" xfId="4873"/>
    <cellStyle name="Normal 3 14 2 3" xfId="4874"/>
    <cellStyle name="Normal 3 14 3" xfId="892"/>
    <cellStyle name="Normal 3 14 3 2" xfId="4875"/>
    <cellStyle name="Normal 3 14 3 2 2" xfId="4876"/>
    <cellStyle name="Normal 3 14 3 3" xfId="4877"/>
    <cellStyle name="Normal 3 14 4" xfId="4878"/>
    <cellStyle name="Normal 3 14 4 2" xfId="4879"/>
    <cellStyle name="Normal 3 14 4 2 2" xfId="4880"/>
    <cellStyle name="Normal 3 14 4 3" xfId="4881"/>
    <cellStyle name="Normal 3 14 5" xfId="4882"/>
    <cellStyle name="Normal 3 14 5 2" xfId="4883"/>
    <cellStyle name="Normal 3 14 5 2 2" xfId="4884"/>
    <cellStyle name="Normal 3 14 5 3" xfId="4885"/>
    <cellStyle name="Normal 3 14 6" xfId="4886"/>
    <cellStyle name="Normal 3 14 6 2" xfId="4887"/>
    <cellStyle name="Normal 3 14 6 2 2" xfId="4888"/>
    <cellStyle name="Normal 3 14 6 3" xfId="4889"/>
    <cellStyle name="Normal 3 14 7" xfId="4890"/>
    <cellStyle name="Normal 3 14 7 2" xfId="4891"/>
    <cellStyle name="Normal 3 14 7 2 2" xfId="4892"/>
    <cellStyle name="Normal 3 14 7 3" xfId="4893"/>
    <cellStyle name="Normal 3 14 8" xfId="4894"/>
    <cellStyle name="Normal 3 14 8 2" xfId="4895"/>
    <cellStyle name="Normal 3 14 8 2 2" xfId="4896"/>
    <cellStyle name="Normal 3 14 8 3" xfId="4897"/>
    <cellStyle name="Normal 3 14 9" xfId="4898"/>
    <cellStyle name="Normal 3 14 9 2" xfId="4899"/>
    <cellStyle name="Normal 3 14 9 2 2" xfId="4900"/>
    <cellStyle name="Normal 3 14 9 3" xfId="4901"/>
    <cellStyle name="Normal 3 15" xfId="893"/>
    <cellStyle name="Normal 3 15 10" xfId="4902"/>
    <cellStyle name="Normal 3 15 10 2" xfId="4903"/>
    <cellStyle name="Normal 3 15 10 2 2" xfId="4904"/>
    <cellStyle name="Normal 3 15 10 3" xfId="4905"/>
    <cellStyle name="Normal 3 15 11" xfId="4906"/>
    <cellStyle name="Normal 3 15 11 2" xfId="4907"/>
    <cellStyle name="Normal 3 15 11 2 2" xfId="4908"/>
    <cellStyle name="Normal 3 15 11 3" xfId="4909"/>
    <cellStyle name="Normal 3 15 12" xfId="4910"/>
    <cellStyle name="Normal 3 15 12 2" xfId="4911"/>
    <cellStyle name="Normal 3 15 13" xfId="4912"/>
    <cellStyle name="Normal 3 15 2" xfId="894"/>
    <cellStyle name="Normal 3 15 2 2" xfId="895"/>
    <cellStyle name="Normal 3 15 2 2 2" xfId="4913"/>
    <cellStyle name="Normal 3 15 2 3" xfId="4914"/>
    <cellStyle name="Normal 3 15 3" xfId="896"/>
    <cellStyle name="Normal 3 15 3 2" xfId="4915"/>
    <cellStyle name="Normal 3 15 3 2 2" xfId="4916"/>
    <cellStyle name="Normal 3 15 3 3" xfId="4917"/>
    <cellStyle name="Normal 3 15 4" xfId="4918"/>
    <cellStyle name="Normal 3 15 4 2" xfId="4919"/>
    <cellStyle name="Normal 3 15 4 2 2" xfId="4920"/>
    <cellStyle name="Normal 3 15 4 3" xfId="4921"/>
    <cellStyle name="Normal 3 15 5" xfId="4922"/>
    <cellStyle name="Normal 3 15 5 2" xfId="4923"/>
    <cellStyle name="Normal 3 15 5 2 2" xfId="4924"/>
    <cellStyle name="Normal 3 15 5 3" xfId="4925"/>
    <cellStyle name="Normal 3 15 6" xfId="4926"/>
    <cellStyle name="Normal 3 15 6 2" xfId="4927"/>
    <cellStyle name="Normal 3 15 6 2 2" xfId="4928"/>
    <cellStyle name="Normal 3 15 6 3" xfId="4929"/>
    <cellStyle name="Normal 3 15 7" xfId="4930"/>
    <cellStyle name="Normal 3 15 7 2" xfId="4931"/>
    <cellStyle name="Normal 3 15 7 2 2" xfId="4932"/>
    <cellStyle name="Normal 3 15 7 3" xfId="4933"/>
    <cellStyle name="Normal 3 15 8" xfId="4934"/>
    <cellStyle name="Normal 3 15 8 2" xfId="4935"/>
    <cellStyle name="Normal 3 15 8 2 2" xfId="4936"/>
    <cellStyle name="Normal 3 15 8 3" xfId="4937"/>
    <cellStyle name="Normal 3 15 9" xfId="4938"/>
    <cellStyle name="Normal 3 15 9 2" xfId="4939"/>
    <cellStyle name="Normal 3 15 9 2 2" xfId="4940"/>
    <cellStyle name="Normal 3 15 9 3" xfId="4941"/>
    <cellStyle name="Normal 3 16" xfId="897"/>
    <cellStyle name="Normal 3 16 10" xfId="4942"/>
    <cellStyle name="Normal 3 16 10 2" xfId="4943"/>
    <cellStyle name="Normal 3 16 10 2 2" xfId="4944"/>
    <cellStyle name="Normal 3 16 10 3" xfId="4945"/>
    <cellStyle name="Normal 3 16 11" xfId="4946"/>
    <cellStyle name="Normal 3 16 11 2" xfId="4947"/>
    <cellStyle name="Normal 3 16 11 2 2" xfId="4948"/>
    <cellStyle name="Normal 3 16 11 3" xfId="4949"/>
    <cellStyle name="Normal 3 16 12" xfId="4950"/>
    <cellStyle name="Normal 3 16 12 2" xfId="4951"/>
    <cellStyle name="Normal 3 16 13" xfId="4952"/>
    <cellStyle name="Normal 3 16 2" xfId="898"/>
    <cellStyle name="Normal 3 16 2 2" xfId="899"/>
    <cellStyle name="Normal 3 16 2 2 2" xfId="4953"/>
    <cellStyle name="Normal 3 16 2 3" xfId="4954"/>
    <cellStyle name="Normal 3 16 3" xfId="900"/>
    <cellStyle name="Normal 3 16 3 2" xfId="4955"/>
    <cellStyle name="Normal 3 16 3 2 2" xfId="4956"/>
    <cellStyle name="Normal 3 16 3 3" xfId="4957"/>
    <cellStyle name="Normal 3 16 4" xfId="4958"/>
    <cellStyle name="Normal 3 16 4 2" xfId="4959"/>
    <cellStyle name="Normal 3 16 4 2 2" xfId="4960"/>
    <cellStyle name="Normal 3 16 4 3" xfId="4961"/>
    <cellStyle name="Normal 3 16 5" xfId="4962"/>
    <cellStyle name="Normal 3 16 5 2" xfId="4963"/>
    <cellStyle name="Normal 3 16 5 2 2" xfId="4964"/>
    <cellStyle name="Normal 3 16 5 3" xfId="4965"/>
    <cellStyle name="Normal 3 16 6" xfId="4966"/>
    <cellStyle name="Normal 3 16 6 2" xfId="4967"/>
    <cellStyle name="Normal 3 16 6 2 2" xfId="4968"/>
    <cellStyle name="Normal 3 16 6 3" xfId="4969"/>
    <cellStyle name="Normal 3 16 7" xfId="4970"/>
    <cellStyle name="Normal 3 16 7 2" xfId="4971"/>
    <cellStyle name="Normal 3 16 7 2 2" xfId="4972"/>
    <cellStyle name="Normal 3 16 7 3" xfId="4973"/>
    <cellStyle name="Normal 3 16 8" xfId="4974"/>
    <cellStyle name="Normal 3 16 8 2" xfId="4975"/>
    <cellStyle name="Normal 3 16 8 2 2" xfId="4976"/>
    <cellStyle name="Normal 3 16 8 3" xfId="4977"/>
    <cellStyle name="Normal 3 16 9" xfId="4978"/>
    <cellStyle name="Normal 3 16 9 2" xfId="4979"/>
    <cellStyle name="Normal 3 16 9 2 2" xfId="4980"/>
    <cellStyle name="Normal 3 16 9 3" xfId="4981"/>
    <cellStyle name="Normal 3 17" xfId="901"/>
    <cellStyle name="Normal 3 17 10" xfId="4982"/>
    <cellStyle name="Normal 3 17 10 2" xfId="4983"/>
    <cellStyle name="Normal 3 17 10 2 2" xfId="4984"/>
    <cellStyle name="Normal 3 17 10 3" xfId="4985"/>
    <cellStyle name="Normal 3 17 11" xfId="4986"/>
    <cellStyle name="Normal 3 17 11 2" xfId="4987"/>
    <cellStyle name="Normal 3 17 11 2 2" xfId="4988"/>
    <cellStyle name="Normal 3 17 11 3" xfId="4989"/>
    <cellStyle name="Normal 3 17 12" xfId="4990"/>
    <cellStyle name="Normal 3 17 12 2" xfId="4991"/>
    <cellStyle name="Normal 3 17 13" xfId="4992"/>
    <cellStyle name="Normal 3 17 2" xfId="902"/>
    <cellStyle name="Normal 3 17 2 2" xfId="903"/>
    <cellStyle name="Normal 3 17 2 2 2" xfId="4993"/>
    <cellStyle name="Normal 3 17 2 3" xfId="4994"/>
    <cellStyle name="Normal 3 17 3" xfId="904"/>
    <cellStyle name="Normal 3 17 3 2" xfId="4995"/>
    <cellStyle name="Normal 3 17 3 2 2" xfId="4996"/>
    <cellStyle name="Normal 3 17 3 3" xfId="4997"/>
    <cellStyle name="Normal 3 17 4" xfId="4998"/>
    <cellStyle name="Normal 3 17 4 2" xfId="4999"/>
    <cellStyle name="Normal 3 17 4 2 2" xfId="5000"/>
    <cellStyle name="Normal 3 17 4 3" xfId="5001"/>
    <cellStyle name="Normal 3 17 5" xfId="5002"/>
    <cellStyle name="Normal 3 17 5 2" xfId="5003"/>
    <cellStyle name="Normal 3 17 5 2 2" xfId="5004"/>
    <cellStyle name="Normal 3 17 5 3" xfId="5005"/>
    <cellStyle name="Normal 3 17 6" xfId="5006"/>
    <cellStyle name="Normal 3 17 6 2" xfId="5007"/>
    <cellStyle name="Normal 3 17 6 2 2" xfId="5008"/>
    <cellStyle name="Normal 3 17 6 3" xfId="5009"/>
    <cellStyle name="Normal 3 17 7" xfId="5010"/>
    <cellStyle name="Normal 3 17 7 2" xfId="5011"/>
    <cellStyle name="Normal 3 17 7 2 2" xfId="5012"/>
    <cellStyle name="Normal 3 17 7 3" xfId="5013"/>
    <cellStyle name="Normal 3 17 8" xfId="5014"/>
    <cellStyle name="Normal 3 17 8 2" xfId="5015"/>
    <cellStyle name="Normal 3 17 8 2 2" xfId="5016"/>
    <cellStyle name="Normal 3 17 8 3" xfId="5017"/>
    <cellStyle name="Normal 3 17 9" xfId="5018"/>
    <cellStyle name="Normal 3 17 9 2" xfId="5019"/>
    <cellStyle name="Normal 3 17 9 2 2" xfId="5020"/>
    <cellStyle name="Normal 3 17 9 3" xfId="5021"/>
    <cellStyle name="Normal 3 18" xfId="905"/>
    <cellStyle name="Normal 3 18 10" xfId="5022"/>
    <cellStyle name="Normal 3 18 10 2" xfId="5023"/>
    <cellStyle name="Normal 3 18 10 2 2" xfId="5024"/>
    <cellStyle name="Normal 3 18 10 3" xfId="5025"/>
    <cellStyle name="Normal 3 18 11" xfId="5026"/>
    <cellStyle name="Normal 3 18 11 2" xfId="5027"/>
    <cellStyle name="Normal 3 18 11 2 2" xfId="5028"/>
    <cellStyle name="Normal 3 18 11 3" xfId="5029"/>
    <cellStyle name="Normal 3 18 12" xfId="5030"/>
    <cellStyle name="Normal 3 18 12 2" xfId="5031"/>
    <cellStyle name="Normal 3 18 13" xfId="5032"/>
    <cellStyle name="Normal 3 18 2" xfId="906"/>
    <cellStyle name="Normal 3 18 2 2" xfId="907"/>
    <cellStyle name="Normal 3 18 2 2 2" xfId="5033"/>
    <cellStyle name="Normal 3 18 2 3" xfId="5034"/>
    <cellStyle name="Normal 3 18 3" xfId="908"/>
    <cellStyle name="Normal 3 18 3 2" xfId="5035"/>
    <cellStyle name="Normal 3 18 3 2 2" xfId="5036"/>
    <cellStyle name="Normal 3 18 3 3" xfId="5037"/>
    <cellStyle name="Normal 3 18 4" xfId="5038"/>
    <cellStyle name="Normal 3 18 4 2" xfId="5039"/>
    <cellStyle name="Normal 3 18 4 2 2" xfId="5040"/>
    <cellStyle name="Normal 3 18 4 3" xfId="5041"/>
    <cellStyle name="Normal 3 18 5" xfId="5042"/>
    <cellStyle name="Normal 3 18 5 2" xfId="5043"/>
    <cellStyle name="Normal 3 18 5 2 2" xfId="5044"/>
    <cellStyle name="Normal 3 18 5 3" xfId="5045"/>
    <cellStyle name="Normal 3 18 6" xfId="5046"/>
    <cellStyle name="Normal 3 18 6 2" xfId="5047"/>
    <cellStyle name="Normal 3 18 6 2 2" xfId="5048"/>
    <cellStyle name="Normal 3 18 6 3" xfId="5049"/>
    <cellStyle name="Normal 3 18 7" xfId="5050"/>
    <cellStyle name="Normal 3 18 7 2" xfId="5051"/>
    <cellStyle name="Normal 3 18 7 2 2" xfId="5052"/>
    <cellStyle name="Normal 3 18 7 3" xfId="5053"/>
    <cellStyle name="Normal 3 18 8" xfId="5054"/>
    <cellStyle name="Normal 3 18 8 2" xfId="5055"/>
    <cellStyle name="Normal 3 18 8 2 2" xfId="5056"/>
    <cellStyle name="Normal 3 18 8 3" xfId="5057"/>
    <cellStyle name="Normal 3 18 9" xfId="5058"/>
    <cellStyle name="Normal 3 18 9 2" xfId="5059"/>
    <cellStyle name="Normal 3 18 9 2 2" xfId="5060"/>
    <cellStyle name="Normal 3 18 9 3" xfId="5061"/>
    <cellStyle name="Normal 3 19" xfId="909"/>
    <cellStyle name="Normal 3 19 10" xfId="5062"/>
    <cellStyle name="Normal 3 19 10 2" xfId="5063"/>
    <cellStyle name="Normal 3 19 10 2 2" xfId="5064"/>
    <cellStyle name="Normal 3 19 10 3" xfId="5065"/>
    <cellStyle name="Normal 3 19 11" xfId="5066"/>
    <cellStyle name="Normal 3 19 11 2" xfId="5067"/>
    <cellStyle name="Normal 3 19 11 2 2" xfId="5068"/>
    <cellStyle name="Normal 3 19 11 3" xfId="5069"/>
    <cellStyle name="Normal 3 19 12" xfId="5070"/>
    <cellStyle name="Normal 3 19 12 2" xfId="5071"/>
    <cellStyle name="Normal 3 19 13" xfId="5072"/>
    <cellStyle name="Normal 3 19 2" xfId="910"/>
    <cellStyle name="Normal 3 19 2 2" xfId="911"/>
    <cellStyle name="Normal 3 19 2 2 2" xfId="5073"/>
    <cellStyle name="Normal 3 19 2 3" xfId="5074"/>
    <cellStyle name="Normal 3 19 3" xfId="912"/>
    <cellStyle name="Normal 3 19 3 2" xfId="5075"/>
    <cellStyle name="Normal 3 19 3 2 2" xfId="5076"/>
    <cellStyle name="Normal 3 19 3 3" xfId="5077"/>
    <cellStyle name="Normal 3 19 4" xfId="5078"/>
    <cellStyle name="Normal 3 19 4 2" xfId="5079"/>
    <cellStyle name="Normal 3 19 4 2 2" xfId="5080"/>
    <cellStyle name="Normal 3 19 4 3" xfId="5081"/>
    <cellStyle name="Normal 3 19 5" xfId="5082"/>
    <cellStyle name="Normal 3 19 5 2" xfId="5083"/>
    <cellStyle name="Normal 3 19 5 2 2" xfId="5084"/>
    <cellStyle name="Normal 3 19 5 3" xfId="5085"/>
    <cellStyle name="Normal 3 19 6" xfId="5086"/>
    <cellStyle name="Normal 3 19 6 2" xfId="5087"/>
    <cellStyle name="Normal 3 19 6 2 2" xfId="5088"/>
    <cellStyle name="Normal 3 19 6 3" xfId="5089"/>
    <cellStyle name="Normal 3 19 7" xfId="5090"/>
    <cellStyle name="Normal 3 19 7 2" xfId="5091"/>
    <cellStyle name="Normal 3 19 7 2 2" xfId="5092"/>
    <cellStyle name="Normal 3 19 7 3" xfId="5093"/>
    <cellStyle name="Normal 3 19 8" xfId="5094"/>
    <cellStyle name="Normal 3 19 8 2" xfId="5095"/>
    <cellStyle name="Normal 3 19 8 2 2" xfId="5096"/>
    <cellStyle name="Normal 3 19 8 3" xfId="5097"/>
    <cellStyle name="Normal 3 19 9" xfId="5098"/>
    <cellStyle name="Normal 3 19 9 2" xfId="5099"/>
    <cellStyle name="Normal 3 19 9 2 2" xfId="5100"/>
    <cellStyle name="Normal 3 19 9 3" xfId="5101"/>
    <cellStyle name="Normal 3 2" xfId="913"/>
    <cellStyle name="Normal 3 2 10" xfId="5102"/>
    <cellStyle name="Normal 3 2 11" xfId="5103"/>
    <cellStyle name="Normal 3 2 12" xfId="5104"/>
    <cellStyle name="Normal 3 2 13" xfId="5105"/>
    <cellStyle name="Normal 3 2 14" xfId="5106"/>
    <cellStyle name="Normal 3 2 15" xfId="5107"/>
    <cellStyle name="Normal 3 2 16" xfId="5108"/>
    <cellStyle name="Normal 3 2 17" xfId="5109"/>
    <cellStyle name="Normal 3 2 18" xfId="5110"/>
    <cellStyle name="Normal 3 2 19" xfId="5111"/>
    <cellStyle name="Normal 3 2 2" xfId="914"/>
    <cellStyle name="Normal 3 2 2 10" xfId="5112"/>
    <cellStyle name="Normal 3 2 2 10 2" xfId="5113"/>
    <cellStyle name="Normal 3 2 2 10 2 2" xfId="5114"/>
    <cellStyle name="Normal 3 2 2 10 3" xfId="5115"/>
    <cellStyle name="Normal 3 2 2 11" xfId="5116"/>
    <cellStyle name="Normal 3 2 2 11 2" xfId="5117"/>
    <cellStyle name="Normal 3 2 2 11 2 2" xfId="5118"/>
    <cellStyle name="Normal 3 2 2 11 3" xfId="5119"/>
    <cellStyle name="Normal 3 2 2 12" xfId="5120"/>
    <cellStyle name="Normal 3 2 2 12 2" xfId="5121"/>
    <cellStyle name="Normal 3 2 2 12 2 2" xfId="5122"/>
    <cellStyle name="Normal 3 2 2 12 3" xfId="5123"/>
    <cellStyle name="Normal 3 2 2 13" xfId="5124"/>
    <cellStyle name="Normal 3 2 2 13 2" xfId="5125"/>
    <cellStyle name="Normal 3 2 2 13 2 2" xfId="5126"/>
    <cellStyle name="Normal 3 2 2 13 3" xfId="5127"/>
    <cellStyle name="Normal 3 2 2 14" xfId="5128"/>
    <cellStyle name="Normal 3 2 2 14 2" xfId="5129"/>
    <cellStyle name="Normal 3 2 2 14 2 2" xfId="5130"/>
    <cellStyle name="Normal 3 2 2 14 3" xfId="5131"/>
    <cellStyle name="Normal 3 2 2 15" xfId="5132"/>
    <cellStyle name="Normal 3 2 2 15 2" xfId="5133"/>
    <cellStyle name="Normal 3 2 2 15 2 2" xfId="5134"/>
    <cellStyle name="Normal 3 2 2 15 3" xfId="5135"/>
    <cellStyle name="Normal 3 2 2 16" xfId="5136"/>
    <cellStyle name="Normal 3 2 2 16 2" xfId="5137"/>
    <cellStyle name="Normal 3 2 2 16 2 2" xfId="5138"/>
    <cellStyle name="Normal 3 2 2 16 3" xfId="5139"/>
    <cellStyle name="Normal 3 2 2 17" xfId="5140"/>
    <cellStyle name="Normal 3 2 2 17 2" xfId="5141"/>
    <cellStyle name="Normal 3 2 2 17 2 2" xfId="5142"/>
    <cellStyle name="Normal 3 2 2 17 3" xfId="5143"/>
    <cellStyle name="Normal 3 2 2 18" xfId="5144"/>
    <cellStyle name="Normal 3 2 2 18 2" xfId="5145"/>
    <cellStyle name="Normal 3 2 2 18 2 2" xfId="5146"/>
    <cellStyle name="Normal 3 2 2 18 3" xfId="5147"/>
    <cellStyle name="Normal 3 2 2 19" xfId="5148"/>
    <cellStyle name="Normal 3 2 2 19 2" xfId="5149"/>
    <cellStyle name="Normal 3 2 2 19 2 2" xfId="5150"/>
    <cellStyle name="Normal 3 2 2 19 3" xfId="5151"/>
    <cellStyle name="Normal 3 2 2 2" xfId="915"/>
    <cellStyle name="Normal 3 2 2 2 2" xfId="916"/>
    <cellStyle name="Normal 3 2 2 2 2 2" xfId="5152"/>
    <cellStyle name="Normal 3 2 2 2 2 2 2" xfId="5153"/>
    <cellStyle name="Normal 3 2 2 2 2 2 2 2" xfId="5154"/>
    <cellStyle name="Normal 3 2 2 2 2 2 3" xfId="5155"/>
    <cellStyle name="Normal 3 2 2 2 2 3" xfId="5156"/>
    <cellStyle name="Normal 3 2 2 2 2 3 2" xfId="5157"/>
    <cellStyle name="Normal 3 2 2 2 2 3 2 2" xfId="5158"/>
    <cellStyle name="Normal 3 2 2 2 2 3 3" xfId="5159"/>
    <cellStyle name="Normal 3 2 2 2 2 4" xfId="5160"/>
    <cellStyle name="Normal 3 2 2 2 2 4 2" xfId="5161"/>
    <cellStyle name="Normal 3 2 2 2 2 4 2 2" xfId="5162"/>
    <cellStyle name="Normal 3 2 2 2 2 4 3" xfId="5163"/>
    <cellStyle name="Normal 3 2 2 2 2 5" xfId="5164"/>
    <cellStyle name="Normal 3 2 2 2 2 5 2" xfId="5165"/>
    <cellStyle name="Normal 3 2 2 2 2 5 2 2" xfId="5166"/>
    <cellStyle name="Normal 3 2 2 2 2 5 3" xfId="5167"/>
    <cellStyle name="Normal 3 2 2 2 2 6" xfId="5168"/>
    <cellStyle name="Normal 3 2 2 2 2 6 2" xfId="5169"/>
    <cellStyle name="Normal 3 2 2 2 2 6 2 2" xfId="5170"/>
    <cellStyle name="Normal 3 2 2 2 2 6 3" xfId="5171"/>
    <cellStyle name="Normal 3 2 2 2 3" xfId="5172"/>
    <cellStyle name="Normal 3 2 2 2 4" xfId="5173"/>
    <cellStyle name="Normal 3 2 2 2 5" xfId="5174"/>
    <cellStyle name="Normal 3 2 2 2 6" xfId="5175"/>
    <cellStyle name="Normal 3 2 2 2 7" xfId="5176"/>
    <cellStyle name="Normal 3 2 2 2 7 2" xfId="5177"/>
    <cellStyle name="Normal 3 2 2 2 8" xfId="5178"/>
    <cellStyle name="Normal 3 2 2 20" xfId="5179"/>
    <cellStyle name="Normal 3 2 2 20 2" xfId="5180"/>
    <cellStyle name="Normal 3 2 2 20 2 2" xfId="5181"/>
    <cellStyle name="Normal 3 2 2 20 3" xfId="5182"/>
    <cellStyle name="Normal 3 2 2 21" xfId="5183"/>
    <cellStyle name="Normal 3 2 2 21 2" xfId="5184"/>
    <cellStyle name="Normal 3 2 2 21 2 2" xfId="5185"/>
    <cellStyle name="Normal 3 2 2 21 3" xfId="5186"/>
    <cellStyle name="Normal 3 2 2 22" xfId="5187"/>
    <cellStyle name="Normal 3 2 2 22 2" xfId="5188"/>
    <cellStyle name="Normal 3 2 2 22 2 2" xfId="5189"/>
    <cellStyle name="Normal 3 2 2 22 3" xfId="5190"/>
    <cellStyle name="Normal 3 2 2 23" xfId="5191"/>
    <cellStyle name="Normal 3 2 2 23 2" xfId="5192"/>
    <cellStyle name="Normal 3 2 2 23 2 2" xfId="5193"/>
    <cellStyle name="Normal 3 2 2 23 3" xfId="5194"/>
    <cellStyle name="Normal 3 2 2 24" xfId="5195"/>
    <cellStyle name="Normal 3 2 2 24 2" xfId="5196"/>
    <cellStyle name="Normal 3 2 2 24 2 2" xfId="5197"/>
    <cellStyle name="Normal 3 2 2 24 3" xfId="5198"/>
    <cellStyle name="Normal 3 2 2 25" xfId="5199"/>
    <cellStyle name="Normal 3 2 2 25 2" xfId="5200"/>
    <cellStyle name="Normal 3 2 2 25 2 2" xfId="5201"/>
    <cellStyle name="Normal 3 2 2 25 3" xfId="5202"/>
    <cellStyle name="Normal 3 2 2 26" xfId="5203"/>
    <cellStyle name="Normal 3 2 2 26 2" xfId="5204"/>
    <cellStyle name="Normal 3 2 2 26 2 2" xfId="5205"/>
    <cellStyle name="Normal 3 2 2 26 3" xfId="5206"/>
    <cellStyle name="Normal 3 2 2 27" xfId="5207"/>
    <cellStyle name="Normal 3 2 2 27 2" xfId="5208"/>
    <cellStyle name="Normal 3 2 2 27 2 2" xfId="5209"/>
    <cellStyle name="Normal 3 2 2 27 3" xfId="5210"/>
    <cellStyle name="Normal 3 2 2 28" xfId="5211"/>
    <cellStyle name="Normal 3 2 2 28 2" xfId="5212"/>
    <cellStyle name="Normal 3 2 2 28 2 2" xfId="5213"/>
    <cellStyle name="Normal 3 2 2 28 3" xfId="5214"/>
    <cellStyle name="Normal 3 2 2 29" xfId="5215"/>
    <cellStyle name="Normal 3 2 2 29 2" xfId="5216"/>
    <cellStyle name="Normal 3 2 2 29 2 2" xfId="5217"/>
    <cellStyle name="Normal 3 2 2 29 3" xfId="5218"/>
    <cellStyle name="Normal 3 2 2 3" xfId="917"/>
    <cellStyle name="Normal 3 2 2 3 2" xfId="5219"/>
    <cellStyle name="Normal 3 2 2 3 2 2" xfId="5220"/>
    <cellStyle name="Normal 3 2 2 3 3" xfId="5221"/>
    <cellStyle name="Normal 3 2 2 4" xfId="5222"/>
    <cellStyle name="Normal 3 2 2 4 2" xfId="5223"/>
    <cellStyle name="Normal 3 2 2 4 2 2" xfId="5224"/>
    <cellStyle name="Normal 3 2 2 4 3" xfId="5225"/>
    <cellStyle name="Normal 3 2 2 5" xfId="5226"/>
    <cellStyle name="Normal 3 2 2 5 2" xfId="5227"/>
    <cellStyle name="Normal 3 2 2 5 2 2" xfId="5228"/>
    <cellStyle name="Normal 3 2 2 5 3" xfId="5229"/>
    <cellStyle name="Normal 3 2 2 6" xfId="5230"/>
    <cellStyle name="Normal 3 2 2 6 2" xfId="5231"/>
    <cellStyle name="Normal 3 2 2 6 2 2" xfId="5232"/>
    <cellStyle name="Normal 3 2 2 6 3" xfId="5233"/>
    <cellStyle name="Normal 3 2 2 7" xfId="5234"/>
    <cellStyle name="Normal 3 2 2 7 2" xfId="5235"/>
    <cellStyle name="Normal 3 2 2 7 2 2" xfId="5236"/>
    <cellStyle name="Normal 3 2 2 7 3" xfId="5237"/>
    <cellStyle name="Normal 3 2 2 8" xfId="5238"/>
    <cellStyle name="Normal 3 2 2 8 2" xfId="5239"/>
    <cellStyle name="Normal 3 2 2 8 2 2" xfId="5240"/>
    <cellStyle name="Normal 3 2 2 8 3" xfId="5241"/>
    <cellStyle name="Normal 3 2 2 9" xfId="5242"/>
    <cellStyle name="Normal 3 2 2 9 2" xfId="5243"/>
    <cellStyle name="Normal 3 2 2 9 2 2" xfId="5244"/>
    <cellStyle name="Normal 3 2 2 9 3" xfId="5245"/>
    <cellStyle name="Normal 3 2 20" xfId="5246"/>
    <cellStyle name="Normal 3 2 21" xfId="5247"/>
    <cellStyle name="Normal 3 2 22" xfId="5248"/>
    <cellStyle name="Normal 3 2 23" xfId="5249"/>
    <cellStyle name="Normal 3 2 24" xfId="5250"/>
    <cellStyle name="Normal 3 2 25" xfId="5251"/>
    <cellStyle name="Normal 3 2 26" xfId="5252"/>
    <cellStyle name="Normal 3 2 27" xfId="5253"/>
    <cellStyle name="Normal 3 2 28" xfId="5254"/>
    <cellStyle name="Normal 3 2 29" xfId="5255"/>
    <cellStyle name="Normal 3 2 3" xfId="5256"/>
    <cellStyle name="Normal 3 2 3 2" xfId="5257"/>
    <cellStyle name="Normal 3 2 3 2 2" xfId="5258"/>
    <cellStyle name="Normal 3 2 3 2 3" xfId="5259"/>
    <cellStyle name="Normal 3 2 3 2 4" xfId="5260"/>
    <cellStyle name="Normal 3 2 3 2 5" xfId="5261"/>
    <cellStyle name="Normal 3 2 3 2 6" xfId="5262"/>
    <cellStyle name="Normal 3 2 3 2 7" xfId="5263"/>
    <cellStyle name="Normal 3 2 3 2 7 2" xfId="5264"/>
    <cellStyle name="Normal 3 2 3 2 8" xfId="5265"/>
    <cellStyle name="Normal 3 2 3 3" xfId="5266"/>
    <cellStyle name="Normal 3 2 3 3 2" xfId="5267"/>
    <cellStyle name="Normal 3 2 3 3 2 2" xfId="5268"/>
    <cellStyle name="Normal 3 2 3 3 3" xfId="5269"/>
    <cellStyle name="Normal 3 2 3 4" xfId="5270"/>
    <cellStyle name="Normal 3 2 3 4 2" xfId="5271"/>
    <cellStyle name="Normal 3 2 3 4 2 2" xfId="5272"/>
    <cellStyle name="Normal 3 2 3 4 3" xfId="5273"/>
    <cellStyle name="Normal 3 2 3 5" xfId="5274"/>
    <cellStyle name="Normal 3 2 3 5 2" xfId="5275"/>
    <cellStyle name="Normal 3 2 3 5 2 2" xfId="5276"/>
    <cellStyle name="Normal 3 2 3 5 3" xfId="5277"/>
    <cellStyle name="Normal 3 2 3 6" xfId="5278"/>
    <cellStyle name="Normal 3 2 3 6 2" xfId="5279"/>
    <cellStyle name="Normal 3 2 3 6 2 2" xfId="5280"/>
    <cellStyle name="Normal 3 2 3 6 3" xfId="5281"/>
    <cellStyle name="Normal 3 2 30" xfId="5282"/>
    <cellStyle name="Normal 3 2 30 2" xfId="5283"/>
    <cellStyle name="Normal 3 2 31" xfId="5284"/>
    <cellStyle name="Normal 3 2 32" xfId="8847"/>
    <cellStyle name="Normal 3 2 4" xfId="5285"/>
    <cellStyle name="Normal 3 2 5" xfId="5286"/>
    <cellStyle name="Normal 3 2 6" xfId="5287"/>
    <cellStyle name="Normal 3 2 7" xfId="5288"/>
    <cellStyle name="Normal 3 2 8" xfId="5289"/>
    <cellStyle name="Normal 3 2 9" xfId="5290"/>
    <cellStyle name="Normal 3 20" xfId="918"/>
    <cellStyle name="Normal 3 20 10" xfId="5291"/>
    <cellStyle name="Normal 3 20 10 2" xfId="5292"/>
    <cellStyle name="Normal 3 20 10 2 2" xfId="5293"/>
    <cellStyle name="Normal 3 20 10 3" xfId="5294"/>
    <cellStyle name="Normal 3 20 11" xfId="5295"/>
    <cellStyle name="Normal 3 20 11 2" xfId="5296"/>
    <cellStyle name="Normal 3 20 11 2 2" xfId="5297"/>
    <cellStyle name="Normal 3 20 11 3" xfId="5298"/>
    <cellStyle name="Normal 3 20 12" xfId="5299"/>
    <cellStyle name="Normal 3 20 12 2" xfId="5300"/>
    <cellStyle name="Normal 3 20 13" xfId="5301"/>
    <cellStyle name="Normal 3 20 2" xfId="919"/>
    <cellStyle name="Normal 3 20 2 2" xfId="920"/>
    <cellStyle name="Normal 3 20 2 2 2" xfId="5302"/>
    <cellStyle name="Normal 3 20 2 3" xfId="5303"/>
    <cellStyle name="Normal 3 20 3" xfId="921"/>
    <cellStyle name="Normal 3 20 3 2" xfId="5304"/>
    <cellStyle name="Normal 3 20 3 2 2" xfId="5305"/>
    <cellStyle name="Normal 3 20 3 3" xfId="5306"/>
    <cellStyle name="Normal 3 20 4" xfId="5307"/>
    <cellStyle name="Normal 3 20 4 2" xfId="5308"/>
    <cellStyle name="Normal 3 20 4 2 2" xfId="5309"/>
    <cellStyle name="Normal 3 20 4 3" xfId="5310"/>
    <cellStyle name="Normal 3 20 5" xfId="5311"/>
    <cellStyle name="Normal 3 20 5 2" xfId="5312"/>
    <cellStyle name="Normal 3 20 5 2 2" xfId="5313"/>
    <cellStyle name="Normal 3 20 5 3" xfId="5314"/>
    <cellStyle name="Normal 3 20 6" xfId="5315"/>
    <cellStyle name="Normal 3 20 6 2" xfId="5316"/>
    <cellStyle name="Normal 3 20 6 2 2" xfId="5317"/>
    <cellStyle name="Normal 3 20 6 3" xfId="5318"/>
    <cellStyle name="Normal 3 20 7" xfId="5319"/>
    <cellStyle name="Normal 3 20 7 2" xfId="5320"/>
    <cellStyle name="Normal 3 20 7 2 2" xfId="5321"/>
    <cellStyle name="Normal 3 20 7 3" xfId="5322"/>
    <cellStyle name="Normal 3 20 8" xfId="5323"/>
    <cellStyle name="Normal 3 20 8 2" xfId="5324"/>
    <cellStyle name="Normal 3 20 8 2 2" xfId="5325"/>
    <cellStyle name="Normal 3 20 8 3" xfId="5326"/>
    <cellStyle name="Normal 3 20 9" xfId="5327"/>
    <cellStyle name="Normal 3 20 9 2" xfId="5328"/>
    <cellStyle name="Normal 3 20 9 2 2" xfId="5329"/>
    <cellStyle name="Normal 3 20 9 3" xfId="5330"/>
    <cellStyle name="Normal 3 21" xfId="922"/>
    <cellStyle name="Normal 3 21 10" xfId="5331"/>
    <cellStyle name="Normal 3 21 10 2" xfId="5332"/>
    <cellStyle name="Normal 3 21 10 2 2" xfId="5333"/>
    <cellStyle name="Normal 3 21 10 3" xfId="5334"/>
    <cellStyle name="Normal 3 21 11" xfId="5335"/>
    <cellStyle name="Normal 3 21 11 2" xfId="5336"/>
    <cellStyle name="Normal 3 21 11 2 2" xfId="5337"/>
    <cellStyle name="Normal 3 21 11 3" xfId="5338"/>
    <cellStyle name="Normal 3 21 12" xfId="5339"/>
    <cellStyle name="Normal 3 21 12 2" xfId="5340"/>
    <cellStyle name="Normal 3 21 13" xfId="5341"/>
    <cellStyle name="Normal 3 21 2" xfId="923"/>
    <cellStyle name="Normal 3 21 2 2" xfId="924"/>
    <cellStyle name="Normal 3 21 2 2 2" xfId="5342"/>
    <cellStyle name="Normal 3 21 2 3" xfId="5343"/>
    <cellStyle name="Normal 3 21 3" xfId="925"/>
    <cellStyle name="Normal 3 21 3 2" xfId="5344"/>
    <cellStyle name="Normal 3 21 3 2 2" xfId="5345"/>
    <cellStyle name="Normal 3 21 3 3" xfId="5346"/>
    <cellStyle name="Normal 3 21 4" xfId="5347"/>
    <cellStyle name="Normal 3 21 4 2" xfId="5348"/>
    <cellStyle name="Normal 3 21 4 2 2" xfId="5349"/>
    <cellStyle name="Normal 3 21 4 3" xfId="5350"/>
    <cellStyle name="Normal 3 21 5" xfId="5351"/>
    <cellStyle name="Normal 3 21 5 2" xfId="5352"/>
    <cellStyle name="Normal 3 21 5 2 2" xfId="5353"/>
    <cellStyle name="Normal 3 21 5 3" xfId="5354"/>
    <cellStyle name="Normal 3 21 6" xfId="5355"/>
    <cellStyle name="Normal 3 21 6 2" xfId="5356"/>
    <cellStyle name="Normal 3 21 6 2 2" xfId="5357"/>
    <cellStyle name="Normal 3 21 6 3" xfId="5358"/>
    <cellStyle name="Normal 3 21 7" xfId="5359"/>
    <cellStyle name="Normal 3 21 7 2" xfId="5360"/>
    <cellStyle name="Normal 3 21 7 2 2" xfId="5361"/>
    <cellStyle name="Normal 3 21 7 3" xfId="5362"/>
    <cellStyle name="Normal 3 21 8" xfId="5363"/>
    <cellStyle name="Normal 3 21 8 2" xfId="5364"/>
    <cellStyle name="Normal 3 21 8 2 2" xfId="5365"/>
    <cellStyle name="Normal 3 21 8 3" xfId="5366"/>
    <cellStyle name="Normal 3 21 9" xfId="5367"/>
    <cellStyle name="Normal 3 21 9 2" xfId="5368"/>
    <cellStyle name="Normal 3 21 9 2 2" xfId="5369"/>
    <cellStyle name="Normal 3 21 9 3" xfId="5370"/>
    <cellStyle name="Normal 3 22" xfId="926"/>
    <cellStyle name="Normal 3 22 10" xfId="5371"/>
    <cellStyle name="Normal 3 22 10 2" xfId="5372"/>
    <cellStyle name="Normal 3 22 10 2 2" xfId="5373"/>
    <cellStyle name="Normal 3 22 10 3" xfId="5374"/>
    <cellStyle name="Normal 3 22 11" xfId="5375"/>
    <cellStyle name="Normal 3 22 11 2" xfId="5376"/>
    <cellStyle name="Normal 3 22 11 2 2" xfId="5377"/>
    <cellStyle name="Normal 3 22 11 3" xfId="5378"/>
    <cellStyle name="Normal 3 22 12" xfId="5379"/>
    <cellStyle name="Normal 3 22 12 2" xfId="5380"/>
    <cellStyle name="Normal 3 22 13" xfId="5381"/>
    <cellStyle name="Normal 3 22 2" xfId="927"/>
    <cellStyle name="Normal 3 22 2 2" xfId="928"/>
    <cellStyle name="Normal 3 22 2 2 2" xfId="5382"/>
    <cellStyle name="Normal 3 22 2 3" xfId="5383"/>
    <cellStyle name="Normal 3 22 3" xfId="929"/>
    <cellStyle name="Normal 3 22 3 2" xfId="5384"/>
    <cellStyle name="Normal 3 22 3 2 2" xfId="5385"/>
    <cellStyle name="Normal 3 22 3 3" xfId="5386"/>
    <cellStyle name="Normal 3 22 4" xfId="5387"/>
    <cellStyle name="Normal 3 22 4 2" xfId="5388"/>
    <cellStyle name="Normal 3 22 4 2 2" xfId="5389"/>
    <cellStyle name="Normal 3 22 4 3" xfId="5390"/>
    <cellStyle name="Normal 3 22 5" xfId="5391"/>
    <cellStyle name="Normal 3 22 5 2" xfId="5392"/>
    <cellStyle name="Normal 3 22 5 2 2" xfId="5393"/>
    <cellStyle name="Normal 3 22 5 3" xfId="5394"/>
    <cellStyle name="Normal 3 22 6" xfId="5395"/>
    <cellStyle name="Normal 3 22 6 2" xfId="5396"/>
    <cellStyle name="Normal 3 22 6 2 2" xfId="5397"/>
    <cellStyle name="Normal 3 22 6 3" xfId="5398"/>
    <cellStyle name="Normal 3 22 7" xfId="5399"/>
    <cellStyle name="Normal 3 22 7 2" xfId="5400"/>
    <cellStyle name="Normal 3 22 7 2 2" xfId="5401"/>
    <cellStyle name="Normal 3 22 7 3" xfId="5402"/>
    <cellStyle name="Normal 3 22 8" xfId="5403"/>
    <cellStyle name="Normal 3 22 8 2" xfId="5404"/>
    <cellStyle name="Normal 3 22 8 2 2" xfId="5405"/>
    <cellStyle name="Normal 3 22 8 3" xfId="5406"/>
    <cellStyle name="Normal 3 22 9" xfId="5407"/>
    <cellStyle name="Normal 3 22 9 2" xfId="5408"/>
    <cellStyle name="Normal 3 22 9 2 2" xfId="5409"/>
    <cellStyle name="Normal 3 22 9 3" xfId="5410"/>
    <cellStyle name="Normal 3 23" xfId="930"/>
    <cellStyle name="Normal 3 23 2" xfId="931"/>
    <cellStyle name="Normal 3 23 2 2" xfId="5411"/>
    <cellStyle name="Normal 3 23 2 2 2" xfId="5412"/>
    <cellStyle name="Normal 3 23 2 2 2 2" xfId="5413"/>
    <cellStyle name="Normal 3 23 2 2 3" xfId="5414"/>
    <cellStyle name="Normal 3 23 2 3" xfId="5415"/>
    <cellStyle name="Normal 3 23 2 3 2" xfId="5416"/>
    <cellStyle name="Normal 3 23 2 3 2 2" xfId="5417"/>
    <cellStyle name="Normal 3 23 2 3 3" xfId="5418"/>
    <cellStyle name="Normal 3 23 2 4" xfId="5419"/>
    <cellStyle name="Normal 3 23 2 4 2" xfId="5420"/>
    <cellStyle name="Normal 3 23 2 4 2 2" xfId="5421"/>
    <cellStyle name="Normal 3 23 2 4 3" xfId="5422"/>
    <cellStyle name="Normal 3 23 2 5" xfId="5423"/>
    <cellStyle name="Normal 3 23 2 5 2" xfId="5424"/>
    <cellStyle name="Normal 3 23 2 5 2 2" xfId="5425"/>
    <cellStyle name="Normal 3 23 2 5 3" xfId="5426"/>
    <cellStyle name="Normal 3 23 2 6" xfId="5427"/>
    <cellStyle name="Normal 3 23 2 6 2" xfId="5428"/>
    <cellStyle name="Normal 3 23 2 6 2 2" xfId="5429"/>
    <cellStyle name="Normal 3 23 2 6 3" xfId="5430"/>
    <cellStyle name="Normal 3 23 3" xfId="5431"/>
    <cellStyle name="Normal 3 23 4" xfId="5432"/>
    <cellStyle name="Normal 3 23 5" xfId="5433"/>
    <cellStyle name="Normal 3 23 6" xfId="5434"/>
    <cellStyle name="Normal 3 23 7" xfId="5435"/>
    <cellStyle name="Normal 3 23 7 2" xfId="5436"/>
    <cellStyle name="Normal 3 23 8" xfId="5437"/>
    <cellStyle name="Normal 3 24" xfId="932"/>
    <cellStyle name="Normal 3 24 2" xfId="5438"/>
    <cellStyle name="Normal 3 24 2 2" xfId="5439"/>
    <cellStyle name="Normal 3 24 3" xfId="5440"/>
    <cellStyle name="Normal 3 25" xfId="5441"/>
    <cellStyle name="Normal 3 25 2" xfId="5442"/>
    <cellStyle name="Normal 3 25 2 2" xfId="5443"/>
    <cellStyle name="Normal 3 25 3" xfId="5444"/>
    <cellStyle name="Normal 3 26" xfId="5445"/>
    <cellStyle name="Normal 3 26 2" xfId="5446"/>
    <cellStyle name="Normal 3 26 2 2" xfId="5447"/>
    <cellStyle name="Normal 3 26 3" xfId="5448"/>
    <cellStyle name="Normal 3 27" xfId="5449"/>
    <cellStyle name="Normal 3 27 2" xfId="5450"/>
    <cellStyle name="Normal 3 27 2 2" xfId="5451"/>
    <cellStyle name="Normal 3 27 3" xfId="5452"/>
    <cellStyle name="Normal 3 28" xfId="5453"/>
    <cellStyle name="Normal 3 28 2" xfId="5454"/>
    <cellStyle name="Normal 3 28 2 2" xfId="5455"/>
    <cellStyle name="Normal 3 28 3" xfId="5456"/>
    <cellStyle name="Normal 3 29" xfId="5457"/>
    <cellStyle name="Normal 3 29 2" xfId="5458"/>
    <cellStyle name="Normal 3 29 2 2" xfId="5459"/>
    <cellStyle name="Normal 3 29 3" xfId="5460"/>
    <cellStyle name="Normal 3 3" xfId="933"/>
    <cellStyle name="Normal 3 3 10" xfId="5461"/>
    <cellStyle name="Normal 3 3 10 2" xfId="5462"/>
    <cellStyle name="Normal 3 3 10 2 2" xfId="5463"/>
    <cellStyle name="Normal 3 3 10 3" xfId="5464"/>
    <cellStyle name="Normal 3 3 11" xfId="5465"/>
    <cellStyle name="Normal 3 3 11 2" xfId="5466"/>
    <cellStyle name="Normal 3 3 11 2 2" xfId="5467"/>
    <cellStyle name="Normal 3 3 11 3" xfId="5468"/>
    <cellStyle name="Normal 3 3 12" xfId="5469"/>
    <cellStyle name="Normal 3 3 12 2" xfId="5470"/>
    <cellStyle name="Normal 3 3 13" xfId="5471"/>
    <cellStyle name="Normal 3 3 2" xfId="934"/>
    <cellStyle name="Normal 3 3 2 2" xfId="935"/>
    <cellStyle name="Normal 3 3 2 2 2" xfId="5472"/>
    <cellStyle name="Normal 3 3 2 3" xfId="5473"/>
    <cellStyle name="Normal 3 3 3" xfId="936"/>
    <cellStyle name="Normal 3 3 3 2" xfId="5474"/>
    <cellStyle name="Normal 3 3 3 2 2" xfId="5475"/>
    <cellStyle name="Normal 3 3 3 3" xfId="5476"/>
    <cellStyle name="Normal 3 3 4" xfId="5477"/>
    <cellStyle name="Normal 3 3 4 2" xfId="5478"/>
    <cellStyle name="Normal 3 3 4 2 2" xfId="5479"/>
    <cellStyle name="Normal 3 3 4 3" xfId="5480"/>
    <cellStyle name="Normal 3 3 5" xfId="5481"/>
    <cellStyle name="Normal 3 3 5 2" xfId="5482"/>
    <cellStyle name="Normal 3 3 5 2 2" xfId="5483"/>
    <cellStyle name="Normal 3 3 5 3" xfId="5484"/>
    <cellStyle name="Normal 3 3 6" xfId="5485"/>
    <cellStyle name="Normal 3 3 6 2" xfId="5486"/>
    <cellStyle name="Normal 3 3 6 2 2" xfId="5487"/>
    <cellStyle name="Normal 3 3 6 3" xfId="5488"/>
    <cellStyle name="Normal 3 3 7" xfId="5489"/>
    <cellStyle name="Normal 3 3 7 2" xfId="5490"/>
    <cellStyle name="Normal 3 3 7 2 2" xfId="5491"/>
    <cellStyle name="Normal 3 3 7 3" xfId="5492"/>
    <cellStyle name="Normal 3 3 8" xfId="5493"/>
    <cellStyle name="Normal 3 3 8 2" xfId="5494"/>
    <cellStyle name="Normal 3 3 8 2 2" xfId="5495"/>
    <cellStyle name="Normal 3 3 8 3" xfId="5496"/>
    <cellStyle name="Normal 3 3 9" xfId="5497"/>
    <cellStyle name="Normal 3 3 9 2" xfId="5498"/>
    <cellStyle name="Normal 3 3 9 2 2" xfId="5499"/>
    <cellStyle name="Normal 3 3 9 3" xfId="5500"/>
    <cellStyle name="Normal 3 30" xfId="5501"/>
    <cellStyle name="Normal 3 30 2" xfId="5502"/>
    <cellStyle name="Normal 3 30 2 2" xfId="5503"/>
    <cellStyle name="Normal 3 30 3" xfId="5504"/>
    <cellStyle name="Normal 3 31" xfId="5505"/>
    <cellStyle name="Normal 3 31 2" xfId="5506"/>
    <cellStyle name="Normal 3 31 2 2" xfId="5507"/>
    <cellStyle name="Normal 3 31 3" xfId="5508"/>
    <cellStyle name="Normal 3 32" xfId="5509"/>
    <cellStyle name="Normal 3 32 2" xfId="5510"/>
    <cellStyle name="Normal 3 32 2 2" xfId="5511"/>
    <cellStyle name="Normal 3 32 3" xfId="5512"/>
    <cellStyle name="Normal 3 33" xfId="5513"/>
    <cellStyle name="Normal 3 33 2" xfId="5514"/>
    <cellStyle name="Normal 3 33 2 2" xfId="5515"/>
    <cellStyle name="Normal 3 33 3" xfId="5516"/>
    <cellStyle name="Normal 3 34" xfId="5517"/>
    <cellStyle name="Normal 3 34 2" xfId="5518"/>
    <cellStyle name="Normal 3 34 2 2" xfId="5519"/>
    <cellStyle name="Normal 3 34 3" xfId="5520"/>
    <cellStyle name="Normal 3 35" xfId="5521"/>
    <cellStyle name="Normal 3 35 2" xfId="5522"/>
    <cellStyle name="Normal 3 35 2 2" xfId="5523"/>
    <cellStyle name="Normal 3 35 3" xfId="5524"/>
    <cellStyle name="Normal 3 36" xfId="5525"/>
    <cellStyle name="Normal 3 36 2" xfId="5526"/>
    <cellStyle name="Normal 3 36 2 2" xfId="5527"/>
    <cellStyle name="Normal 3 36 3" xfId="5528"/>
    <cellStyle name="Normal 3 37" xfId="5529"/>
    <cellStyle name="Normal 3 37 2" xfId="5530"/>
    <cellStyle name="Normal 3 37 2 2" xfId="5531"/>
    <cellStyle name="Normal 3 37 3" xfId="5532"/>
    <cellStyle name="Normal 3 38" xfId="5533"/>
    <cellStyle name="Normal 3 38 2" xfId="5534"/>
    <cellStyle name="Normal 3 38 2 2" xfId="5535"/>
    <cellStyle name="Normal 3 38 3" xfId="5536"/>
    <cellStyle name="Normal 3 39" xfId="5537"/>
    <cellStyle name="Normal 3 39 2" xfId="5538"/>
    <cellStyle name="Normal 3 39 2 2" xfId="5539"/>
    <cellStyle name="Normal 3 39 3" xfId="5540"/>
    <cellStyle name="Normal 3 4" xfId="937"/>
    <cellStyle name="Normal 3 4 10" xfId="5541"/>
    <cellStyle name="Normal 3 4 10 2" xfId="5542"/>
    <cellStyle name="Normal 3 4 10 2 2" xfId="5543"/>
    <cellStyle name="Normal 3 4 10 3" xfId="5544"/>
    <cellStyle name="Normal 3 4 11" xfId="5545"/>
    <cellStyle name="Normal 3 4 11 2" xfId="5546"/>
    <cellStyle name="Normal 3 4 11 2 2" xfId="5547"/>
    <cellStyle name="Normal 3 4 11 3" xfId="5548"/>
    <cellStyle name="Normal 3 4 12" xfId="5549"/>
    <cellStyle name="Normal 3 4 12 2" xfId="5550"/>
    <cellStyle name="Normal 3 4 13" xfId="5551"/>
    <cellStyle name="Normal 3 4 2" xfId="938"/>
    <cellStyle name="Normal 3 4 2 2" xfId="939"/>
    <cellStyle name="Normal 3 4 2 2 2" xfId="5552"/>
    <cellStyle name="Normal 3 4 2 3" xfId="5553"/>
    <cellStyle name="Normal 3 4 3" xfId="940"/>
    <cellStyle name="Normal 3 4 3 2" xfId="5554"/>
    <cellStyle name="Normal 3 4 3 2 2" xfId="5555"/>
    <cellStyle name="Normal 3 4 3 3" xfId="5556"/>
    <cellStyle name="Normal 3 4 4" xfId="5557"/>
    <cellStyle name="Normal 3 4 4 2" xfId="5558"/>
    <cellStyle name="Normal 3 4 4 2 2" xfId="5559"/>
    <cellStyle name="Normal 3 4 4 3" xfId="5560"/>
    <cellStyle name="Normal 3 4 5" xfId="5561"/>
    <cellStyle name="Normal 3 4 5 2" xfId="5562"/>
    <cellStyle name="Normal 3 4 5 2 2" xfId="5563"/>
    <cellStyle name="Normal 3 4 5 3" xfId="5564"/>
    <cellStyle name="Normal 3 4 6" xfId="5565"/>
    <cellStyle name="Normal 3 4 6 2" xfId="5566"/>
    <cellStyle name="Normal 3 4 6 2 2" xfId="5567"/>
    <cellStyle name="Normal 3 4 6 3" xfId="5568"/>
    <cellStyle name="Normal 3 4 7" xfId="5569"/>
    <cellStyle name="Normal 3 4 7 2" xfId="5570"/>
    <cellStyle name="Normal 3 4 7 2 2" xfId="5571"/>
    <cellStyle name="Normal 3 4 7 3" xfId="5572"/>
    <cellStyle name="Normal 3 4 8" xfId="5573"/>
    <cellStyle name="Normal 3 4 8 2" xfId="5574"/>
    <cellStyle name="Normal 3 4 8 2 2" xfId="5575"/>
    <cellStyle name="Normal 3 4 8 3" xfId="5576"/>
    <cellStyle name="Normal 3 4 9" xfId="5577"/>
    <cellStyle name="Normal 3 4 9 2" xfId="5578"/>
    <cellStyle name="Normal 3 4 9 2 2" xfId="5579"/>
    <cellStyle name="Normal 3 4 9 3" xfId="5580"/>
    <cellStyle name="Normal 3 40" xfId="5581"/>
    <cellStyle name="Normal 3 40 2" xfId="5582"/>
    <cellStyle name="Normal 3 40 2 2" xfId="5583"/>
    <cellStyle name="Normal 3 40 3" xfId="5584"/>
    <cellStyle name="Normal 3 41" xfId="5585"/>
    <cellStyle name="Normal 3 41 2" xfId="5586"/>
    <cellStyle name="Normal 3 41 2 2" xfId="5587"/>
    <cellStyle name="Normal 3 41 3" xfId="5588"/>
    <cellStyle name="Normal 3 42" xfId="5589"/>
    <cellStyle name="Normal 3 42 2" xfId="5590"/>
    <cellStyle name="Normal 3 42 2 2" xfId="5591"/>
    <cellStyle name="Normal 3 42 3" xfId="5592"/>
    <cellStyle name="Normal 3 43" xfId="5593"/>
    <cellStyle name="Normal 3 43 2" xfId="5594"/>
    <cellStyle name="Normal 3 43 2 2" xfId="5595"/>
    <cellStyle name="Normal 3 43 3" xfId="5596"/>
    <cellStyle name="Normal 3 44" xfId="5597"/>
    <cellStyle name="Normal 3 44 2" xfId="5598"/>
    <cellStyle name="Normal 3 44 2 2" xfId="5599"/>
    <cellStyle name="Normal 3 44 3" xfId="5600"/>
    <cellStyle name="Normal 3 45" xfId="5601"/>
    <cellStyle name="Normal 3 45 2" xfId="5602"/>
    <cellStyle name="Normal 3 45 2 2" xfId="5603"/>
    <cellStyle name="Normal 3 45 3" xfId="5604"/>
    <cellStyle name="Normal 3 46" xfId="5605"/>
    <cellStyle name="Normal 3 46 2" xfId="5606"/>
    <cellStyle name="Normal 3 46 2 2" xfId="5607"/>
    <cellStyle name="Normal 3 46 3" xfId="5608"/>
    <cellStyle name="Normal 3 47" xfId="5609"/>
    <cellStyle name="Normal 3 47 2" xfId="5610"/>
    <cellStyle name="Normal 3 47 2 2" xfId="5611"/>
    <cellStyle name="Normal 3 47 3" xfId="5612"/>
    <cellStyle name="Normal 3 48" xfId="5613"/>
    <cellStyle name="Normal 3 48 2" xfId="5614"/>
    <cellStyle name="Normal 3 48 2 2" xfId="5615"/>
    <cellStyle name="Normal 3 48 3" xfId="5616"/>
    <cellStyle name="Normal 3 49" xfId="5617"/>
    <cellStyle name="Normal 3 49 2" xfId="5618"/>
    <cellStyle name="Normal 3 49 2 2" xfId="5619"/>
    <cellStyle name="Normal 3 49 3" xfId="5620"/>
    <cellStyle name="Normal 3 5" xfId="941"/>
    <cellStyle name="Normal 3 5 10" xfId="5621"/>
    <cellStyle name="Normal 3 5 10 2" xfId="5622"/>
    <cellStyle name="Normal 3 5 10 2 2" xfId="5623"/>
    <cellStyle name="Normal 3 5 10 3" xfId="5624"/>
    <cellStyle name="Normal 3 5 11" xfId="5625"/>
    <cellStyle name="Normal 3 5 11 2" xfId="5626"/>
    <cellStyle name="Normal 3 5 11 2 2" xfId="5627"/>
    <cellStyle name="Normal 3 5 11 3" xfId="5628"/>
    <cellStyle name="Normal 3 5 12" xfId="5629"/>
    <cellStyle name="Normal 3 5 12 2" xfId="5630"/>
    <cellStyle name="Normal 3 5 13" xfId="5631"/>
    <cellStyle name="Normal 3 5 2" xfId="942"/>
    <cellStyle name="Normal 3 5 2 2" xfId="943"/>
    <cellStyle name="Normal 3 5 2 2 2" xfId="5632"/>
    <cellStyle name="Normal 3 5 2 3" xfId="5633"/>
    <cellStyle name="Normal 3 5 3" xfId="944"/>
    <cellStyle name="Normal 3 5 3 2" xfId="5634"/>
    <cellStyle name="Normal 3 5 3 2 2" xfId="5635"/>
    <cellStyle name="Normal 3 5 3 3" xfId="5636"/>
    <cellStyle name="Normal 3 5 4" xfId="5637"/>
    <cellStyle name="Normal 3 5 4 2" xfId="5638"/>
    <cellStyle name="Normal 3 5 4 2 2" xfId="5639"/>
    <cellStyle name="Normal 3 5 4 3" xfId="5640"/>
    <cellStyle name="Normal 3 5 5" xfId="5641"/>
    <cellStyle name="Normal 3 5 5 2" xfId="5642"/>
    <cellStyle name="Normal 3 5 5 2 2" xfId="5643"/>
    <cellStyle name="Normal 3 5 5 3" xfId="5644"/>
    <cellStyle name="Normal 3 5 6" xfId="5645"/>
    <cellStyle name="Normal 3 5 6 2" xfId="5646"/>
    <cellStyle name="Normal 3 5 6 2 2" xfId="5647"/>
    <cellStyle name="Normal 3 5 6 3" xfId="5648"/>
    <cellStyle name="Normal 3 5 7" xfId="5649"/>
    <cellStyle name="Normal 3 5 7 2" xfId="5650"/>
    <cellStyle name="Normal 3 5 7 2 2" xfId="5651"/>
    <cellStyle name="Normal 3 5 7 3" xfId="5652"/>
    <cellStyle name="Normal 3 5 8" xfId="5653"/>
    <cellStyle name="Normal 3 5 8 2" xfId="5654"/>
    <cellStyle name="Normal 3 5 8 2 2" xfId="5655"/>
    <cellStyle name="Normal 3 5 8 3" xfId="5656"/>
    <cellStyle name="Normal 3 5 9" xfId="5657"/>
    <cellStyle name="Normal 3 5 9 2" xfId="5658"/>
    <cellStyle name="Normal 3 5 9 2 2" xfId="5659"/>
    <cellStyle name="Normal 3 5 9 3" xfId="5660"/>
    <cellStyle name="Normal 3 50" xfId="5661"/>
    <cellStyle name="Normal 3 50 2" xfId="5662"/>
    <cellStyle name="Normal 3 50 2 2" xfId="5663"/>
    <cellStyle name="Normal 3 50 3" xfId="5664"/>
    <cellStyle name="Normal 3 51" xfId="8610"/>
    <cellStyle name="Normal 3 52" xfId="8801"/>
    <cellStyle name="Normal 3 6" xfId="945"/>
    <cellStyle name="Normal 3 6 10" xfId="5665"/>
    <cellStyle name="Normal 3 6 10 2" xfId="5666"/>
    <cellStyle name="Normal 3 6 10 2 2" xfId="5667"/>
    <cellStyle name="Normal 3 6 10 3" xfId="5668"/>
    <cellStyle name="Normal 3 6 11" xfId="5669"/>
    <cellStyle name="Normal 3 6 11 2" xfId="5670"/>
    <cellStyle name="Normal 3 6 11 2 2" xfId="5671"/>
    <cellStyle name="Normal 3 6 11 3" xfId="5672"/>
    <cellStyle name="Normal 3 6 12" xfId="5673"/>
    <cellStyle name="Normal 3 6 12 2" xfId="5674"/>
    <cellStyle name="Normal 3 6 13" xfId="5675"/>
    <cellStyle name="Normal 3 6 2" xfId="946"/>
    <cellStyle name="Normal 3 6 2 2" xfId="947"/>
    <cellStyle name="Normal 3 6 2 2 2" xfId="5676"/>
    <cellStyle name="Normal 3 6 2 3" xfId="5677"/>
    <cellStyle name="Normal 3 6 3" xfId="948"/>
    <cellStyle name="Normal 3 6 3 2" xfId="5678"/>
    <cellStyle name="Normal 3 6 3 2 2" xfId="5679"/>
    <cellStyle name="Normal 3 6 3 3" xfId="5680"/>
    <cellStyle name="Normal 3 6 4" xfId="5681"/>
    <cellStyle name="Normal 3 6 4 2" xfId="5682"/>
    <cellStyle name="Normal 3 6 4 2 2" xfId="5683"/>
    <cellStyle name="Normal 3 6 4 3" xfId="5684"/>
    <cellStyle name="Normal 3 6 5" xfId="5685"/>
    <cellStyle name="Normal 3 6 5 2" xfId="5686"/>
    <cellStyle name="Normal 3 6 5 2 2" xfId="5687"/>
    <cellStyle name="Normal 3 6 5 3" xfId="5688"/>
    <cellStyle name="Normal 3 6 6" xfId="5689"/>
    <cellStyle name="Normal 3 6 6 2" xfId="5690"/>
    <cellStyle name="Normal 3 6 6 2 2" xfId="5691"/>
    <cellStyle name="Normal 3 6 6 3" xfId="5692"/>
    <cellStyle name="Normal 3 6 7" xfId="5693"/>
    <cellStyle name="Normal 3 6 7 2" xfId="5694"/>
    <cellStyle name="Normal 3 6 7 2 2" xfId="5695"/>
    <cellStyle name="Normal 3 6 7 3" xfId="5696"/>
    <cellStyle name="Normal 3 6 8" xfId="5697"/>
    <cellStyle name="Normal 3 6 8 2" xfId="5698"/>
    <cellStyle name="Normal 3 6 8 2 2" xfId="5699"/>
    <cellStyle name="Normal 3 6 8 3" xfId="5700"/>
    <cellStyle name="Normal 3 6 9" xfId="5701"/>
    <cellStyle name="Normal 3 6 9 2" xfId="5702"/>
    <cellStyle name="Normal 3 6 9 2 2" xfId="5703"/>
    <cellStyle name="Normal 3 6 9 3" xfId="5704"/>
    <cellStyle name="Normal 3 7" xfId="949"/>
    <cellStyle name="Normal 3 7 10" xfId="5705"/>
    <cellStyle name="Normal 3 7 10 2" xfId="5706"/>
    <cellStyle name="Normal 3 7 10 2 2" xfId="5707"/>
    <cellStyle name="Normal 3 7 10 3" xfId="5708"/>
    <cellStyle name="Normal 3 7 11" xfId="5709"/>
    <cellStyle name="Normal 3 7 11 2" xfId="5710"/>
    <cellStyle name="Normal 3 7 11 2 2" xfId="5711"/>
    <cellStyle name="Normal 3 7 11 3" xfId="5712"/>
    <cellStyle name="Normal 3 7 12" xfId="5713"/>
    <cellStyle name="Normal 3 7 12 2" xfId="5714"/>
    <cellStyle name="Normal 3 7 13" xfId="5715"/>
    <cellStyle name="Normal 3 7 2" xfId="950"/>
    <cellStyle name="Normal 3 7 2 2" xfId="951"/>
    <cellStyle name="Normal 3 7 2 2 2" xfId="5716"/>
    <cellStyle name="Normal 3 7 2 3" xfId="5717"/>
    <cellStyle name="Normal 3 7 3" xfId="952"/>
    <cellStyle name="Normal 3 7 3 2" xfId="5718"/>
    <cellStyle name="Normal 3 7 3 2 2" xfId="5719"/>
    <cellStyle name="Normal 3 7 3 3" xfId="5720"/>
    <cellStyle name="Normal 3 7 4" xfId="5721"/>
    <cellStyle name="Normal 3 7 4 2" xfId="5722"/>
    <cellStyle name="Normal 3 7 4 2 2" xfId="5723"/>
    <cellStyle name="Normal 3 7 4 3" xfId="5724"/>
    <cellStyle name="Normal 3 7 5" xfId="5725"/>
    <cellStyle name="Normal 3 7 5 2" xfId="5726"/>
    <cellStyle name="Normal 3 7 5 2 2" xfId="5727"/>
    <cellStyle name="Normal 3 7 5 3" xfId="5728"/>
    <cellStyle name="Normal 3 7 6" xfId="5729"/>
    <cellStyle name="Normal 3 7 6 2" xfId="5730"/>
    <cellStyle name="Normal 3 7 6 2 2" xfId="5731"/>
    <cellStyle name="Normal 3 7 6 3" xfId="5732"/>
    <cellStyle name="Normal 3 7 7" xfId="5733"/>
    <cellStyle name="Normal 3 7 7 2" xfId="5734"/>
    <cellStyle name="Normal 3 7 7 2 2" xfId="5735"/>
    <cellStyle name="Normal 3 7 7 3" xfId="5736"/>
    <cellStyle name="Normal 3 7 8" xfId="5737"/>
    <cellStyle name="Normal 3 7 8 2" xfId="5738"/>
    <cellStyle name="Normal 3 7 8 2 2" xfId="5739"/>
    <cellStyle name="Normal 3 7 8 3" xfId="5740"/>
    <cellStyle name="Normal 3 7 9" xfId="5741"/>
    <cellStyle name="Normal 3 7 9 2" xfId="5742"/>
    <cellStyle name="Normal 3 7 9 2 2" xfId="5743"/>
    <cellStyle name="Normal 3 7 9 3" xfId="5744"/>
    <cellStyle name="Normal 3 8" xfId="953"/>
    <cellStyle name="Normal 3 8 10" xfId="5745"/>
    <cellStyle name="Normal 3 8 10 2" xfId="5746"/>
    <cellStyle name="Normal 3 8 10 2 2" xfId="5747"/>
    <cellStyle name="Normal 3 8 10 3" xfId="5748"/>
    <cellStyle name="Normal 3 8 11" xfId="5749"/>
    <cellStyle name="Normal 3 8 11 2" xfId="5750"/>
    <cellStyle name="Normal 3 8 11 2 2" xfId="5751"/>
    <cellStyle name="Normal 3 8 11 3" xfId="5752"/>
    <cellStyle name="Normal 3 8 12" xfId="5753"/>
    <cellStyle name="Normal 3 8 12 2" xfId="5754"/>
    <cellStyle name="Normal 3 8 13" xfId="5755"/>
    <cellStyle name="Normal 3 8 2" xfId="954"/>
    <cellStyle name="Normal 3 8 2 2" xfId="955"/>
    <cellStyle name="Normal 3 8 2 2 2" xfId="5756"/>
    <cellStyle name="Normal 3 8 2 3" xfId="5757"/>
    <cellStyle name="Normal 3 8 3" xfId="956"/>
    <cellStyle name="Normal 3 8 3 2" xfId="5758"/>
    <cellStyle name="Normal 3 8 3 2 2" xfId="5759"/>
    <cellStyle name="Normal 3 8 3 3" xfId="5760"/>
    <cellStyle name="Normal 3 8 4" xfId="5761"/>
    <cellStyle name="Normal 3 8 4 2" xfId="5762"/>
    <cellStyle name="Normal 3 8 4 2 2" xfId="5763"/>
    <cellStyle name="Normal 3 8 4 3" xfId="5764"/>
    <cellStyle name="Normal 3 8 5" xfId="5765"/>
    <cellStyle name="Normal 3 8 5 2" xfId="5766"/>
    <cellStyle name="Normal 3 8 5 2 2" xfId="5767"/>
    <cellStyle name="Normal 3 8 5 3" xfId="5768"/>
    <cellStyle name="Normal 3 8 6" xfId="5769"/>
    <cellStyle name="Normal 3 8 6 2" xfId="5770"/>
    <cellStyle name="Normal 3 8 6 2 2" xfId="5771"/>
    <cellStyle name="Normal 3 8 6 3" xfId="5772"/>
    <cellStyle name="Normal 3 8 7" xfId="5773"/>
    <cellStyle name="Normal 3 8 7 2" xfId="5774"/>
    <cellStyle name="Normal 3 8 7 2 2" xfId="5775"/>
    <cellStyle name="Normal 3 8 7 3" xfId="5776"/>
    <cellStyle name="Normal 3 8 8" xfId="5777"/>
    <cellStyle name="Normal 3 8 8 2" xfId="5778"/>
    <cellStyle name="Normal 3 8 8 2 2" xfId="5779"/>
    <cellStyle name="Normal 3 8 8 3" xfId="5780"/>
    <cellStyle name="Normal 3 8 9" xfId="5781"/>
    <cellStyle name="Normal 3 8 9 2" xfId="5782"/>
    <cellStyle name="Normal 3 8 9 2 2" xfId="5783"/>
    <cellStyle name="Normal 3 8 9 3" xfId="5784"/>
    <cellStyle name="Normal 3 9" xfId="957"/>
    <cellStyle name="Normal 3 9 10" xfId="5785"/>
    <cellStyle name="Normal 3 9 10 2" xfId="5786"/>
    <cellStyle name="Normal 3 9 10 2 2" xfId="5787"/>
    <cellStyle name="Normal 3 9 10 3" xfId="5788"/>
    <cellStyle name="Normal 3 9 11" xfId="5789"/>
    <cellStyle name="Normal 3 9 11 2" xfId="5790"/>
    <cellStyle name="Normal 3 9 11 2 2" xfId="5791"/>
    <cellStyle name="Normal 3 9 11 3" xfId="5792"/>
    <cellStyle name="Normal 3 9 12" xfId="5793"/>
    <cellStyle name="Normal 3 9 12 2" xfId="5794"/>
    <cellStyle name="Normal 3 9 13" xfId="5795"/>
    <cellStyle name="Normal 3 9 2" xfId="958"/>
    <cellStyle name="Normal 3 9 2 2" xfId="959"/>
    <cellStyle name="Normal 3 9 2 2 2" xfId="5796"/>
    <cellStyle name="Normal 3 9 2 3" xfId="5797"/>
    <cellStyle name="Normal 3 9 3" xfId="960"/>
    <cellStyle name="Normal 3 9 3 2" xfId="5798"/>
    <cellStyle name="Normal 3 9 3 2 2" xfId="5799"/>
    <cellStyle name="Normal 3 9 3 3" xfId="5800"/>
    <cellStyle name="Normal 3 9 4" xfId="5801"/>
    <cellStyle name="Normal 3 9 4 2" xfId="5802"/>
    <cellStyle name="Normal 3 9 4 2 2" xfId="5803"/>
    <cellStyle name="Normal 3 9 4 3" xfId="5804"/>
    <cellStyle name="Normal 3 9 5" xfId="5805"/>
    <cellStyle name="Normal 3 9 5 2" xfId="5806"/>
    <cellStyle name="Normal 3 9 5 2 2" xfId="5807"/>
    <cellStyle name="Normal 3 9 5 3" xfId="5808"/>
    <cellStyle name="Normal 3 9 6" xfId="5809"/>
    <cellStyle name="Normal 3 9 6 2" xfId="5810"/>
    <cellStyle name="Normal 3 9 6 2 2" xfId="5811"/>
    <cellStyle name="Normal 3 9 6 3" xfId="5812"/>
    <cellStyle name="Normal 3 9 7" xfId="5813"/>
    <cellStyle name="Normal 3 9 7 2" xfId="5814"/>
    <cellStyle name="Normal 3 9 7 2 2" xfId="5815"/>
    <cellStyle name="Normal 3 9 7 3" xfId="5816"/>
    <cellStyle name="Normal 3 9 8" xfId="5817"/>
    <cellStyle name="Normal 3 9 8 2" xfId="5818"/>
    <cellStyle name="Normal 3 9 8 2 2" xfId="5819"/>
    <cellStyle name="Normal 3 9 8 3" xfId="5820"/>
    <cellStyle name="Normal 3 9 9" xfId="5821"/>
    <cellStyle name="Normal 3 9 9 2" xfId="5822"/>
    <cellStyle name="Normal 3 9 9 2 2" xfId="5823"/>
    <cellStyle name="Normal 3 9 9 3" xfId="5824"/>
    <cellStyle name="Normal 30" xfId="961"/>
    <cellStyle name="Normal 30 2" xfId="962"/>
    <cellStyle name="Normal 30 3" xfId="5825"/>
    <cellStyle name="Normal 30 4" xfId="5826"/>
    <cellStyle name="Normal 30 5" xfId="5827"/>
    <cellStyle name="Normal 30 6" xfId="5828"/>
    <cellStyle name="Normal 31" xfId="963"/>
    <cellStyle name="Normal 31 2" xfId="964"/>
    <cellStyle name="Normal 31 3" xfId="5829"/>
    <cellStyle name="Normal 31 4" xfId="5830"/>
    <cellStyle name="Normal 31 5" xfId="5831"/>
    <cellStyle name="Normal 31 6" xfId="5832"/>
    <cellStyle name="Normal 32" xfId="965"/>
    <cellStyle name="Normal 32 2" xfId="966"/>
    <cellStyle name="Normal 32 3" xfId="5833"/>
    <cellStyle name="Normal 32 4" xfId="5834"/>
    <cellStyle name="Normal 32 5" xfId="5835"/>
    <cellStyle name="Normal 32 6" xfId="5836"/>
    <cellStyle name="Normal 33" xfId="967"/>
    <cellStyle name="Normal 33 2" xfId="968"/>
    <cellStyle name="Normal 33 3" xfId="5837"/>
    <cellStyle name="Normal 33 4" xfId="5838"/>
    <cellStyle name="Normal 33 5" xfId="5839"/>
    <cellStyle name="Normal 33 6" xfId="5840"/>
    <cellStyle name="Normal 34" xfId="969"/>
    <cellStyle name="Normal 34 2" xfId="970"/>
    <cellStyle name="Normal 35" xfId="971"/>
    <cellStyle name="Normal 35 2" xfId="972"/>
    <cellStyle name="Normal 35 2 2" xfId="5841"/>
    <cellStyle name="Normal 35 3" xfId="5842"/>
    <cellStyle name="Normal 36" xfId="973"/>
    <cellStyle name="Normal 36 2" xfId="974"/>
    <cellStyle name="Normal 37" xfId="975"/>
    <cellStyle name="Normal 37 2" xfId="976"/>
    <cellStyle name="Normal 37 2 2" xfId="5843"/>
    <cellStyle name="Normal 37 3" xfId="5844"/>
    <cellStyle name="Normal 38" xfId="977"/>
    <cellStyle name="Normal 38 2" xfId="978"/>
    <cellStyle name="Normal 39" xfId="979"/>
    <cellStyle name="Normal 39 2" xfId="980"/>
    <cellStyle name="Normal 4" xfId="981"/>
    <cellStyle name="Normal 4 10" xfId="982"/>
    <cellStyle name="Normal 4 11" xfId="983"/>
    <cellStyle name="Normal 4 12" xfId="984"/>
    <cellStyle name="Normal 4 13" xfId="985"/>
    <cellStyle name="Normal 4 14" xfId="986"/>
    <cellStyle name="Normal 4 15" xfId="987"/>
    <cellStyle name="Normal 4 16" xfId="988"/>
    <cellStyle name="Normal 4 17" xfId="989"/>
    <cellStyle name="Normal 4 18" xfId="990"/>
    <cellStyle name="Normal 4 19" xfId="991"/>
    <cellStyle name="Normal 4 2" xfId="992"/>
    <cellStyle name="Normal 4 2 10" xfId="5845"/>
    <cellStyle name="Normal 4 2 11" xfId="5846"/>
    <cellStyle name="Normal 4 2 12" xfId="5847"/>
    <cellStyle name="Normal 4 2 13" xfId="5848"/>
    <cellStyle name="Normal 4 2 14" xfId="5849"/>
    <cellStyle name="Normal 4 2 15" xfId="5850"/>
    <cellStyle name="Normal 4 2 16" xfId="5851"/>
    <cellStyle name="Normal 4 2 17" xfId="5852"/>
    <cellStyle name="Normal 4 2 18" xfId="5853"/>
    <cellStyle name="Normal 4 2 19" xfId="5854"/>
    <cellStyle name="Normal 4 2 2" xfId="993"/>
    <cellStyle name="Normal 4 2 2 10" xfId="5855"/>
    <cellStyle name="Normal 4 2 2 11" xfId="5856"/>
    <cellStyle name="Normal 4 2 2 12" xfId="5857"/>
    <cellStyle name="Normal 4 2 2 13" xfId="5858"/>
    <cellStyle name="Normal 4 2 2 14" xfId="5859"/>
    <cellStyle name="Normal 4 2 2 15" xfId="5860"/>
    <cellStyle name="Normal 4 2 2 16" xfId="5861"/>
    <cellStyle name="Normal 4 2 2 17" xfId="5862"/>
    <cellStyle name="Normal 4 2 2 18" xfId="5863"/>
    <cellStyle name="Normal 4 2 2 19" xfId="5864"/>
    <cellStyle name="Normal 4 2 2 2" xfId="5865"/>
    <cellStyle name="Normal 4 2 2 2 2" xfId="5866"/>
    <cellStyle name="Normal 4 2 2 2 2 2" xfId="5867"/>
    <cellStyle name="Normal 4 2 2 2 2 3" xfId="5868"/>
    <cellStyle name="Normal 4 2 2 2 2 4" xfId="5869"/>
    <cellStyle name="Normal 4 2 2 2 2 5" xfId="5870"/>
    <cellStyle name="Normal 4 2 2 2 2 6" xfId="5871"/>
    <cellStyle name="Normal 4 2 2 2 3" xfId="5872"/>
    <cellStyle name="Normal 4 2 2 2 4" xfId="5873"/>
    <cellStyle name="Normal 4 2 2 2 5" xfId="5874"/>
    <cellStyle name="Normal 4 2 2 2 6" xfId="5875"/>
    <cellStyle name="Normal 4 2 2 20" xfId="5876"/>
    <cellStyle name="Normal 4 2 2 21" xfId="5877"/>
    <cellStyle name="Normal 4 2 2 22" xfId="5878"/>
    <cellStyle name="Normal 4 2 2 23" xfId="5879"/>
    <cellStyle name="Normal 4 2 2 24" xfId="5880"/>
    <cellStyle name="Normal 4 2 2 25" xfId="5881"/>
    <cellStyle name="Normal 4 2 2 26" xfId="5882"/>
    <cellStyle name="Normal 4 2 2 27" xfId="5883"/>
    <cellStyle name="Normal 4 2 2 28" xfId="5884"/>
    <cellStyle name="Normal 4 2 2 29" xfId="5885"/>
    <cellStyle name="Normal 4 2 2 3" xfId="5886"/>
    <cellStyle name="Normal 4 2 2 30" xfId="5887"/>
    <cellStyle name="Normal 4 2 2 4" xfId="5888"/>
    <cellStyle name="Normal 4 2 2 5" xfId="5889"/>
    <cellStyle name="Normal 4 2 2 6" xfId="5890"/>
    <cellStyle name="Normal 4 2 2 7" xfId="5891"/>
    <cellStyle name="Normal 4 2 2 8" xfId="5892"/>
    <cellStyle name="Normal 4 2 2 9" xfId="5893"/>
    <cellStyle name="Normal 4 2 20" xfId="5894"/>
    <cellStyle name="Normal 4 2 21" xfId="5895"/>
    <cellStyle name="Normal 4 2 22" xfId="5896"/>
    <cellStyle name="Normal 4 2 23" xfId="5897"/>
    <cellStyle name="Normal 4 2 24" xfId="5898"/>
    <cellStyle name="Normal 4 2 25" xfId="5899"/>
    <cellStyle name="Normal 4 2 26" xfId="5900"/>
    <cellStyle name="Normal 4 2 27" xfId="5901"/>
    <cellStyle name="Normal 4 2 28" xfId="5902"/>
    <cellStyle name="Normal 4 2 29" xfId="5903"/>
    <cellStyle name="Normal 4 2 3" xfId="5904"/>
    <cellStyle name="Normal 4 2 3 2" xfId="5905"/>
    <cellStyle name="Normal 4 2 3 2 2" xfId="5906"/>
    <cellStyle name="Normal 4 2 3 2 3" xfId="5907"/>
    <cellStyle name="Normal 4 2 3 2 4" xfId="5908"/>
    <cellStyle name="Normal 4 2 3 2 5" xfId="5909"/>
    <cellStyle name="Normal 4 2 3 2 6" xfId="5910"/>
    <cellStyle name="Normal 4 2 3 3" xfId="5911"/>
    <cellStyle name="Normal 4 2 3 4" xfId="5912"/>
    <cellStyle name="Normal 4 2 3 4 2" xfId="5913"/>
    <cellStyle name="Normal 4 2 3 4 3" xfId="5914"/>
    <cellStyle name="Normal 4 2 3 5" xfId="5915"/>
    <cellStyle name="Normal 4 2 3 5 2" xfId="5916"/>
    <cellStyle name="Normal 4 2 3 5 3" xfId="5917"/>
    <cellStyle name="Normal 4 2 3 6" xfId="5918"/>
    <cellStyle name="Normal 4 2 3 6 2" xfId="5919"/>
    <cellStyle name="Normal 4 2 3 6 3" xfId="5920"/>
    <cellStyle name="Normal 4 2 4" xfId="5921"/>
    <cellStyle name="Normal 4 2 4 2" xfId="5922"/>
    <cellStyle name="Normal 4 2 4 3" xfId="5923"/>
    <cellStyle name="Normal 4 2 5" xfId="5924"/>
    <cellStyle name="Normal 4 2 5 2" xfId="5925"/>
    <cellStyle name="Normal 4 2 5 3" xfId="5926"/>
    <cellStyle name="Normal 4 2 6" xfId="5927"/>
    <cellStyle name="Normal 4 2 6 2" xfId="5928"/>
    <cellStyle name="Normal 4 2 6 3" xfId="5929"/>
    <cellStyle name="Normal 4 2 7" xfId="5930"/>
    <cellStyle name="Normal 4 2 7 2" xfId="5931"/>
    <cellStyle name="Normal 4 2 7 3" xfId="5932"/>
    <cellStyle name="Normal 4 2 8" xfId="5933"/>
    <cellStyle name="Normal 4 2 8 2" xfId="5934"/>
    <cellStyle name="Normal 4 2 8 3" xfId="5935"/>
    <cellStyle name="Normal 4 2 9" xfId="5936"/>
    <cellStyle name="Normal 4 2 9 2" xfId="5937"/>
    <cellStyle name="Normal 4 2 9 3" xfId="5938"/>
    <cellStyle name="Normal 4 20" xfId="994"/>
    <cellStyle name="Normal 4 20 2" xfId="5939"/>
    <cellStyle name="Normal 4 20 3" xfId="5940"/>
    <cellStyle name="Normal 4 21" xfId="995"/>
    <cellStyle name="Normal 4 21 2" xfId="5941"/>
    <cellStyle name="Normal 4 21 3" xfId="5942"/>
    <cellStyle name="Normal 4 22" xfId="996"/>
    <cellStyle name="Normal 4 22 2" xfId="5943"/>
    <cellStyle name="Normal 4 22 3" xfId="5944"/>
    <cellStyle name="Normal 4 23" xfId="997"/>
    <cellStyle name="Normal 4 23 2" xfId="5945"/>
    <cellStyle name="Normal 4 23 3" xfId="5946"/>
    <cellStyle name="Normal 4 24" xfId="5947"/>
    <cellStyle name="Normal 4 24 2" xfId="5948"/>
    <cellStyle name="Normal 4 24 2 2" xfId="5949"/>
    <cellStyle name="Normal 4 24 2 2 2" xfId="5950"/>
    <cellStyle name="Normal 4 24 2 2 3" xfId="5951"/>
    <cellStyle name="Normal 4 24 2 3" xfId="5952"/>
    <cellStyle name="Normal 4 24 2 3 2" xfId="5953"/>
    <cellStyle name="Normal 4 24 2 3 3" xfId="5954"/>
    <cellStyle name="Normal 4 24 2 4" xfId="5955"/>
    <cellStyle name="Normal 4 24 2 4 2" xfId="5956"/>
    <cellStyle name="Normal 4 24 2 4 3" xfId="5957"/>
    <cellStyle name="Normal 4 24 2 5" xfId="5958"/>
    <cellStyle name="Normal 4 24 2 5 2" xfId="5959"/>
    <cellStyle name="Normal 4 24 2 5 3" xfId="5960"/>
    <cellStyle name="Normal 4 24 2 6" xfId="5961"/>
    <cellStyle name="Normal 4 24 2 6 2" xfId="5962"/>
    <cellStyle name="Normal 4 24 2 6 3" xfId="5963"/>
    <cellStyle name="Normal 4 24 2 7" xfId="5964"/>
    <cellStyle name="Normal 4 24 2 8" xfId="5965"/>
    <cellStyle name="Normal 4 24 3" xfId="5966"/>
    <cellStyle name="Normal 4 24 3 2" xfId="5967"/>
    <cellStyle name="Normal 4 24 3 3" xfId="5968"/>
    <cellStyle name="Normal 4 24 4" xfId="5969"/>
    <cellStyle name="Normal 4 24 4 2" xfId="5970"/>
    <cellStyle name="Normal 4 24 4 3" xfId="5971"/>
    <cellStyle name="Normal 4 24 5" xfId="5972"/>
    <cellStyle name="Normal 4 24 5 2" xfId="5973"/>
    <cellStyle name="Normal 4 24 5 3" xfId="5974"/>
    <cellStyle name="Normal 4 24 6" xfId="5975"/>
    <cellStyle name="Normal 4 24 6 2" xfId="5976"/>
    <cellStyle name="Normal 4 24 6 3" xfId="5977"/>
    <cellStyle name="Normal 4 24 7" xfId="5978"/>
    <cellStyle name="Normal 4 24 8" xfId="5979"/>
    <cellStyle name="Normal 4 25" xfId="5980"/>
    <cellStyle name="Normal 4 25 2" xfId="5981"/>
    <cellStyle name="Normal 4 25 3" xfId="5982"/>
    <cellStyle name="Normal 4 26" xfId="5983"/>
    <cellStyle name="Normal 4 26 2" xfId="5984"/>
    <cellStyle name="Normal 4 26 3" xfId="5985"/>
    <cellStyle name="Normal 4 27" xfId="5986"/>
    <cellStyle name="Normal 4 27 2" xfId="5987"/>
    <cellStyle name="Normal 4 27 3" xfId="5988"/>
    <cellStyle name="Normal 4 28" xfId="5989"/>
    <cellStyle name="Normal 4 28 2" xfId="5990"/>
    <cellStyle name="Normal 4 28 3" xfId="5991"/>
    <cellStyle name="Normal 4 29" xfId="5992"/>
    <cellStyle name="Normal 4 29 2" xfId="5993"/>
    <cellStyle name="Normal 4 29 3" xfId="5994"/>
    <cellStyle name="Normal 4 3" xfId="998"/>
    <cellStyle name="Normal 4 3 2" xfId="5995"/>
    <cellStyle name="Normal 4 3 3" xfId="5996"/>
    <cellStyle name="Normal 4 30" xfId="5997"/>
    <cellStyle name="Normal 4 30 2" xfId="5998"/>
    <cellStyle name="Normal 4 30 3" xfId="5999"/>
    <cellStyle name="Normal 4 31" xfId="6000"/>
    <cellStyle name="Normal 4 31 2" xfId="6001"/>
    <cellStyle name="Normal 4 31 3" xfId="6002"/>
    <cellStyle name="Normal 4 32" xfId="6003"/>
    <cellStyle name="Normal 4 32 2" xfId="6004"/>
    <cellStyle name="Normal 4 32 3" xfId="6005"/>
    <cellStyle name="Normal 4 33" xfId="6006"/>
    <cellStyle name="Normal 4 33 2" xfId="6007"/>
    <cellStyle name="Normal 4 33 3" xfId="6008"/>
    <cellStyle name="Normal 4 34" xfId="6009"/>
    <cellStyle name="Normal 4 34 2" xfId="6010"/>
    <cellStyle name="Normal 4 34 3" xfId="6011"/>
    <cellStyle name="Normal 4 35" xfId="6012"/>
    <cellStyle name="Normal 4 35 2" xfId="6013"/>
    <cellStyle name="Normal 4 35 3" xfId="6014"/>
    <cellStyle name="Normal 4 36" xfId="6015"/>
    <cellStyle name="Normal 4 36 2" xfId="6016"/>
    <cellStyle name="Normal 4 36 3" xfId="6017"/>
    <cellStyle name="Normal 4 37" xfId="6018"/>
    <cellStyle name="Normal 4 37 2" xfId="6019"/>
    <cellStyle name="Normal 4 37 3" xfId="6020"/>
    <cellStyle name="Normal 4 38" xfId="6021"/>
    <cellStyle name="Normal 4 38 2" xfId="6022"/>
    <cellStyle name="Normal 4 38 3" xfId="6023"/>
    <cellStyle name="Normal 4 39" xfId="6024"/>
    <cellStyle name="Normal 4 39 2" xfId="6025"/>
    <cellStyle name="Normal 4 39 3" xfId="6026"/>
    <cellStyle name="Normal 4 4" xfId="999"/>
    <cellStyle name="Normal 4 4 2" xfId="6027"/>
    <cellStyle name="Normal 4 4 3" xfId="6028"/>
    <cellStyle name="Normal 4 40" xfId="6029"/>
    <cellStyle name="Normal 4 40 2" xfId="6030"/>
    <cellStyle name="Normal 4 40 3" xfId="6031"/>
    <cellStyle name="Normal 4 41" xfId="6032"/>
    <cellStyle name="Normal 4 41 2" xfId="6033"/>
    <cellStyle name="Normal 4 41 3" xfId="6034"/>
    <cellStyle name="Normal 4 42" xfId="6035"/>
    <cellStyle name="Normal 4 42 2" xfId="6036"/>
    <cellStyle name="Normal 4 42 3" xfId="6037"/>
    <cellStyle name="Normal 4 43" xfId="6038"/>
    <cellStyle name="Normal 4 43 2" xfId="6039"/>
    <cellStyle name="Normal 4 43 3" xfId="6040"/>
    <cellStyle name="Normal 4 44" xfId="6041"/>
    <cellStyle name="Normal 4 44 2" xfId="6042"/>
    <cellStyle name="Normal 4 44 3" xfId="6043"/>
    <cellStyle name="Normal 4 45" xfId="6044"/>
    <cellStyle name="Normal 4 45 2" xfId="6045"/>
    <cellStyle name="Normal 4 45 3" xfId="6046"/>
    <cellStyle name="Normal 4 46" xfId="6047"/>
    <cellStyle name="Normal 4 46 2" xfId="6048"/>
    <cellStyle name="Normal 4 46 3" xfId="6049"/>
    <cellStyle name="Normal 4 47" xfId="6050"/>
    <cellStyle name="Normal 4 47 2" xfId="6051"/>
    <cellStyle name="Normal 4 47 3" xfId="6052"/>
    <cellStyle name="Normal 4 48" xfId="6053"/>
    <cellStyle name="Normal 4 48 2" xfId="6054"/>
    <cellStyle name="Normal 4 48 3" xfId="6055"/>
    <cellStyle name="Normal 4 49" xfId="6056"/>
    <cellStyle name="Normal 4 49 2" xfId="6057"/>
    <cellStyle name="Normal 4 49 3" xfId="6058"/>
    <cellStyle name="Normal 4 5" xfId="1000"/>
    <cellStyle name="Normal 4 5 2" xfId="6059"/>
    <cellStyle name="Normal 4 5 3" xfId="6060"/>
    <cellStyle name="Normal 4 50" xfId="6061"/>
    <cellStyle name="Normal 4 50 2" xfId="6062"/>
    <cellStyle name="Normal 4 50 3" xfId="6063"/>
    <cellStyle name="Normal 4 51" xfId="6064"/>
    <cellStyle name="Normal 4 51 2" xfId="6065"/>
    <cellStyle name="Normal 4 51 3" xfId="6066"/>
    <cellStyle name="Normal 4 52" xfId="8611"/>
    <cellStyle name="Normal 4 6" xfId="1001"/>
    <cellStyle name="Normal 4 6 2" xfId="6067"/>
    <cellStyle name="Normal 4 6 3" xfId="6068"/>
    <cellStyle name="Normal 4 7" xfId="1002"/>
    <cellStyle name="Normal 4 7 2" xfId="6069"/>
    <cellStyle name="Normal 4 7 3" xfId="6070"/>
    <cellStyle name="Normal 4 8" xfId="1003"/>
    <cellStyle name="Normal 4 8 2" xfId="6071"/>
    <cellStyle name="Normal 4 8 3" xfId="6072"/>
    <cellStyle name="Normal 4 9" xfId="1004"/>
    <cellStyle name="Normal 4 9 2" xfId="6073"/>
    <cellStyle name="Normal 4 9 3" xfId="6074"/>
    <cellStyle name="Normal 40" xfId="1005"/>
    <cellStyle name="Normal 40 2" xfId="1006"/>
    <cellStyle name="Normal 41" xfId="1007"/>
    <cellStyle name="Normal 41 2" xfId="1008"/>
    <cellStyle name="Normal 42" xfId="1009"/>
    <cellStyle name="Normal 42 2" xfId="1010"/>
    <cellStyle name="Normal 43" xfId="1011"/>
    <cellStyle name="Normal 43 2" xfId="1012"/>
    <cellStyle name="Normal 44" xfId="1013"/>
    <cellStyle name="Normal 44 2" xfId="1014"/>
    <cellStyle name="Normal 45" xfId="1015"/>
    <cellStyle name="Normal 45 2" xfId="1016"/>
    <cellStyle name="Normal 46" xfId="1017"/>
    <cellStyle name="Normal 47" xfId="1018"/>
    <cellStyle name="Normal 47 2" xfId="1019"/>
    <cellStyle name="Normal 47 3" xfId="1020"/>
    <cellStyle name="Normal 47 3 2" xfId="1021"/>
    <cellStyle name="Normal 48" xfId="1022"/>
    <cellStyle name="Normal 48 2" xfId="1023"/>
    <cellStyle name="Normal 49" xfId="1024"/>
    <cellStyle name="Normal 49 2" xfId="1025"/>
    <cellStyle name="Normal 5" xfId="1026"/>
    <cellStyle name="Normal 5 10" xfId="1027"/>
    <cellStyle name="Normal 5 10 2" xfId="6075"/>
    <cellStyle name="Normal 5 10 3" xfId="6076"/>
    <cellStyle name="Normal 5 11" xfId="1028"/>
    <cellStyle name="Normal 5 11 2" xfId="6077"/>
    <cellStyle name="Normal 5 11 3" xfId="6078"/>
    <cellStyle name="Normal 5 12" xfId="1029"/>
    <cellStyle name="Normal 5 12 2" xfId="6079"/>
    <cellStyle name="Normal 5 12 3" xfId="6080"/>
    <cellStyle name="Normal 5 13" xfId="1030"/>
    <cellStyle name="Normal 5 13 2" xfId="6081"/>
    <cellStyle name="Normal 5 13 3" xfId="6082"/>
    <cellStyle name="Normal 5 14" xfId="1031"/>
    <cellStyle name="Normal 5 14 2" xfId="6083"/>
    <cellStyle name="Normal 5 14 3" xfId="6084"/>
    <cellStyle name="Normal 5 15" xfId="1032"/>
    <cellStyle name="Normal 5 15 2" xfId="6085"/>
    <cellStyle name="Normal 5 15 3" xfId="6086"/>
    <cellStyle name="Normal 5 16" xfId="1033"/>
    <cellStyle name="Normal 5 16 2" xfId="6087"/>
    <cellStyle name="Normal 5 16 3" xfId="6088"/>
    <cellStyle name="Normal 5 17" xfId="1034"/>
    <cellStyle name="Normal 5 17 2" xfId="6089"/>
    <cellStyle name="Normal 5 17 3" xfId="6090"/>
    <cellStyle name="Normal 5 18" xfId="1035"/>
    <cellStyle name="Normal 5 18 2" xfId="6091"/>
    <cellStyle name="Normal 5 18 3" xfId="6092"/>
    <cellStyle name="Normal 5 19" xfId="1036"/>
    <cellStyle name="Normal 5 19 2" xfId="6093"/>
    <cellStyle name="Normal 5 19 3" xfId="6094"/>
    <cellStyle name="Normal 5 2" xfId="1037"/>
    <cellStyle name="Normal 5 2 10" xfId="6095"/>
    <cellStyle name="Normal 5 2 10 2" xfId="6096"/>
    <cellStyle name="Normal 5 2 10 3" xfId="6097"/>
    <cellStyle name="Normal 5 2 11" xfId="6098"/>
    <cellStyle name="Normal 5 2 11 2" xfId="6099"/>
    <cellStyle name="Normal 5 2 11 3" xfId="6100"/>
    <cellStyle name="Normal 5 2 12" xfId="6101"/>
    <cellStyle name="Normal 5 2 12 2" xfId="6102"/>
    <cellStyle name="Normal 5 2 12 3" xfId="6103"/>
    <cellStyle name="Normal 5 2 13" xfId="6104"/>
    <cellStyle name="Normal 5 2 13 2" xfId="6105"/>
    <cellStyle name="Normal 5 2 13 3" xfId="6106"/>
    <cellStyle name="Normal 5 2 14" xfId="6107"/>
    <cellStyle name="Normal 5 2 14 2" xfId="6108"/>
    <cellStyle name="Normal 5 2 14 3" xfId="6109"/>
    <cellStyle name="Normal 5 2 15" xfId="6110"/>
    <cellStyle name="Normal 5 2 15 2" xfId="6111"/>
    <cellStyle name="Normal 5 2 15 3" xfId="6112"/>
    <cellStyle name="Normal 5 2 16" xfId="6113"/>
    <cellStyle name="Normal 5 2 16 2" xfId="6114"/>
    <cellStyle name="Normal 5 2 16 3" xfId="6115"/>
    <cellStyle name="Normal 5 2 17" xfId="6116"/>
    <cellStyle name="Normal 5 2 17 2" xfId="6117"/>
    <cellStyle name="Normal 5 2 17 3" xfId="6118"/>
    <cellStyle name="Normal 5 2 18" xfId="6119"/>
    <cellStyle name="Normal 5 2 18 2" xfId="6120"/>
    <cellStyle name="Normal 5 2 18 3" xfId="6121"/>
    <cellStyle name="Normal 5 2 19" xfId="6122"/>
    <cellStyle name="Normal 5 2 19 2" xfId="6123"/>
    <cellStyle name="Normal 5 2 19 3" xfId="6124"/>
    <cellStyle name="Normal 5 2 2" xfId="1038"/>
    <cellStyle name="Normal 5 2 2 10" xfId="6125"/>
    <cellStyle name="Normal 5 2 2 10 2" xfId="6126"/>
    <cellStyle name="Normal 5 2 2 10 3" xfId="6127"/>
    <cellStyle name="Normal 5 2 2 11" xfId="6128"/>
    <cellStyle name="Normal 5 2 2 11 2" xfId="6129"/>
    <cellStyle name="Normal 5 2 2 11 3" xfId="6130"/>
    <cellStyle name="Normal 5 2 2 12" xfId="6131"/>
    <cellStyle name="Normal 5 2 2 12 2" xfId="6132"/>
    <cellStyle name="Normal 5 2 2 12 3" xfId="6133"/>
    <cellStyle name="Normal 5 2 2 13" xfId="6134"/>
    <cellStyle name="Normal 5 2 2 13 2" xfId="6135"/>
    <cellStyle name="Normal 5 2 2 13 3" xfId="6136"/>
    <cellStyle name="Normal 5 2 2 14" xfId="6137"/>
    <cellStyle name="Normal 5 2 2 14 2" xfId="6138"/>
    <cellStyle name="Normal 5 2 2 14 3" xfId="6139"/>
    <cellStyle name="Normal 5 2 2 15" xfId="6140"/>
    <cellStyle name="Normal 5 2 2 15 2" xfId="6141"/>
    <cellStyle name="Normal 5 2 2 15 3" xfId="6142"/>
    <cellStyle name="Normal 5 2 2 16" xfId="6143"/>
    <cellStyle name="Normal 5 2 2 16 2" xfId="6144"/>
    <cellStyle name="Normal 5 2 2 16 3" xfId="6145"/>
    <cellStyle name="Normal 5 2 2 17" xfId="6146"/>
    <cellStyle name="Normal 5 2 2 17 2" xfId="6147"/>
    <cellStyle name="Normal 5 2 2 17 3" xfId="6148"/>
    <cellStyle name="Normal 5 2 2 18" xfId="6149"/>
    <cellStyle name="Normal 5 2 2 18 2" xfId="6150"/>
    <cellStyle name="Normal 5 2 2 18 3" xfId="6151"/>
    <cellStyle name="Normal 5 2 2 19" xfId="6152"/>
    <cellStyle name="Normal 5 2 2 19 2" xfId="6153"/>
    <cellStyle name="Normal 5 2 2 19 3" xfId="6154"/>
    <cellStyle name="Normal 5 2 2 2" xfId="6155"/>
    <cellStyle name="Normal 5 2 2 2 2" xfId="6156"/>
    <cellStyle name="Normal 5 2 2 2 2 2" xfId="6157"/>
    <cellStyle name="Normal 5 2 2 2 2 2 2" xfId="6158"/>
    <cellStyle name="Normal 5 2 2 2 2 2 3" xfId="6159"/>
    <cellStyle name="Normal 5 2 2 2 2 3" xfId="6160"/>
    <cellStyle name="Normal 5 2 2 2 2 3 2" xfId="6161"/>
    <cellStyle name="Normal 5 2 2 2 2 3 3" xfId="6162"/>
    <cellStyle name="Normal 5 2 2 2 2 4" xfId="6163"/>
    <cellStyle name="Normal 5 2 2 2 2 4 2" xfId="6164"/>
    <cellStyle name="Normal 5 2 2 2 2 4 3" xfId="6165"/>
    <cellStyle name="Normal 5 2 2 2 2 5" xfId="6166"/>
    <cellStyle name="Normal 5 2 2 2 2 5 2" xfId="6167"/>
    <cellStyle name="Normal 5 2 2 2 2 5 3" xfId="6168"/>
    <cellStyle name="Normal 5 2 2 2 2 6" xfId="6169"/>
    <cellStyle name="Normal 5 2 2 2 2 6 2" xfId="6170"/>
    <cellStyle name="Normal 5 2 2 2 2 6 3" xfId="6171"/>
    <cellStyle name="Normal 5 2 2 2 2 7" xfId="6172"/>
    <cellStyle name="Normal 5 2 2 2 2 8" xfId="6173"/>
    <cellStyle name="Normal 5 2 2 2 3" xfId="6174"/>
    <cellStyle name="Normal 5 2 2 2 3 2" xfId="6175"/>
    <cellStyle name="Normal 5 2 2 2 3 3" xfId="6176"/>
    <cellStyle name="Normal 5 2 2 2 4" xfId="6177"/>
    <cellStyle name="Normal 5 2 2 2 4 2" xfId="6178"/>
    <cellStyle name="Normal 5 2 2 2 4 3" xfId="6179"/>
    <cellStyle name="Normal 5 2 2 2 5" xfId="6180"/>
    <cellStyle name="Normal 5 2 2 2 5 2" xfId="6181"/>
    <cellStyle name="Normal 5 2 2 2 5 3" xfId="6182"/>
    <cellStyle name="Normal 5 2 2 2 6" xfId="6183"/>
    <cellStyle name="Normal 5 2 2 2 6 2" xfId="6184"/>
    <cellStyle name="Normal 5 2 2 2 6 3" xfId="6185"/>
    <cellStyle name="Normal 5 2 2 2 7" xfId="6186"/>
    <cellStyle name="Normal 5 2 2 2 8" xfId="6187"/>
    <cellStyle name="Normal 5 2 2 20" xfId="6188"/>
    <cellStyle name="Normal 5 2 2 20 2" xfId="6189"/>
    <cellStyle name="Normal 5 2 2 20 3" xfId="6190"/>
    <cellStyle name="Normal 5 2 2 21" xfId="6191"/>
    <cellStyle name="Normal 5 2 2 21 2" xfId="6192"/>
    <cellStyle name="Normal 5 2 2 21 3" xfId="6193"/>
    <cellStyle name="Normal 5 2 2 22" xfId="6194"/>
    <cellStyle name="Normal 5 2 2 22 2" xfId="6195"/>
    <cellStyle name="Normal 5 2 2 22 3" xfId="6196"/>
    <cellStyle name="Normal 5 2 2 23" xfId="6197"/>
    <cellStyle name="Normal 5 2 2 23 2" xfId="6198"/>
    <cellStyle name="Normal 5 2 2 23 3" xfId="6199"/>
    <cellStyle name="Normal 5 2 2 24" xfId="6200"/>
    <cellStyle name="Normal 5 2 2 24 2" xfId="6201"/>
    <cellStyle name="Normal 5 2 2 24 3" xfId="6202"/>
    <cellStyle name="Normal 5 2 2 25" xfId="6203"/>
    <cellStyle name="Normal 5 2 2 25 2" xfId="6204"/>
    <cellStyle name="Normal 5 2 2 25 3" xfId="6205"/>
    <cellStyle name="Normal 5 2 2 26" xfId="6206"/>
    <cellStyle name="Normal 5 2 2 26 2" xfId="6207"/>
    <cellStyle name="Normal 5 2 2 26 3" xfId="6208"/>
    <cellStyle name="Normal 5 2 2 27" xfId="6209"/>
    <cellStyle name="Normal 5 2 2 27 2" xfId="6210"/>
    <cellStyle name="Normal 5 2 2 27 3" xfId="6211"/>
    <cellStyle name="Normal 5 2 2 28" xfId="6212"/>
    <cellStyle name="Normal 5 2 2 28 2" xfId="6213"/>
    <cellStyle name="Normal 5 2 2 28 3" xfId="6214"/>
    <cellStyle name="Normal 5 2 2 29" xfId="6215"/>
    <cellStyle name="Normal 5 2 2 29 2" xfId="6216"/>
    <cellStyle name="Normal 5 2 2 29 3" xfId="6217"/>
    <cellStyle name="Normal 5 2 2 3" xfId="6218"/>
    <cellStyle name="Normal 5 2 2 3 2" xfId="6219"/>
    <cellStyle name="Normal 5 2 2 3 3" xfId="6220"/>
    <cellStyle name="Normal 5 2 2 30" xfId="6221"/>
    <cellStyle name="Normal 5 2 2 30 2" xfId="6222"/>
    <cellStyle name="Normal 5 2 2 30 3" xfId="6223"/>
    <cellStyle name="Normal 5 2 2 31" xfId="6224"/>
    <cellStyle name="Normal 5 2 2 32" xfId="6225"/>
    <cellStyle name="Normal 5 2 2 4" xfId="6226"/>
    <cellStyle name="Normal 5 2 2 4 2" xfId="6227"/>
    <cellStyle name="Normal 5 2 2 4 3" xfId="6228"/>
    <cellStyle name="Normal 5 2 2 5" xfId="6229"/>
    <cellStyle name="Normal 5 2 2 5 2" xfId="6230"/>
    <cellStyle name="Normal 5 2 2 5 3" xfId="6231"/>
    <cellStyle name="Normal 5 2 2 6" xfId="6232"/>
    <cellStyle name="Normal 5 2 2 6 2" xfId="6233"/>
    <cellStyle name="Normal 5 2 2 6 3" xfId="6234"/>
    <cellStyle name="Normal 5 2 2 7" xfId="6235"/>
    <cellStyle name="Normal 5 2 2 7 2" xfId="6236"/>
    <cellStyle name="Normal 5 2 2 7 3" xfId="6237"/>
    <cellStyle name="Normal 5 2 2 8" xfId="6238"/>
    <cellStyle name="Normal 5 2 2 8 2" xfId="6239"/>
    <cellStyle name="Normal 5 2 2 8 3" xfId="6240"/>
    <cellStyle name="Normal 5 2 2 9" xfId="6241"/>
    <cellStyle name="Normal 5 2 2 9 2" xfId="6242"/>
    <cellStyle name="Normal 5 2 2 9 3" xfId="6243"/>
    <cellStyle name="Normal 5 2 20" xfId="6244"/>
    <cellStyle name="Normal 5 2 20 2" xfId="6245"/>
    <cellStyle name="Normal 5 2 20 3" xfId="6246"/>
    <cellStyle name="Normal 5 2 21" xfId="6247"/>
    <cellStyle name="Normal 5 2 21 2" xfId="6248"/>
    <cellStyle name="Normal 5 2 21 3" xfId="6249"/>
    <cellStyle name="Normal 5 2 22" xfId="6250"/>
    <cellStyle name="Normal 5 2 22 2" xfId="6251"/>
    <cellStyle name="Normal 5 2 22 3" xfId="6252"/>
    <cellStyle name="Normal 5 2 23" xfId="6253"/>
    <cellStyle name="Normal 5 2 23 2" xfId="6254"/>
    <cellStyle name="Normal 5 2 23 3" xfId="6255"/>
    <cellStyle name="Normal 5 2 24" xfId="6256"/>
    <cellStyle name="Normal 5 2 24 2" xfId="6257"/>
    <cellStyle name="Normal 5 2 24 3" xfId="6258"/>
    <cellStyle name="Normal 5 2 25" xfId="6259"/>
    <cellStyle name="Normal 5 2 25 2" xfId="6260"/>
    <cellStyle name="Normal 5 2 25 3" xfId="6261"/>
    <cellStyle name="Normal 5 2 26" xfId="6262"/>
    <cellStyle name="Normal 5 2 26 2" xfId="6263"/>
    <cellStyle name="Normal 5 2 26 3" xfId="6264"/>
    <cellStyle name="Normal 5 2 27" xfId="6265"/>
    <cellStyle name="Normal 5 2 27 2" xfId="6266"/>
    <cellStyle name="Normal 5 2 27 3" xfId="6267"/>
    <cellStyle name="Normal 5 2 28" xfId="6268"/>
    <cellStyle name="Normal 5 2 28 2" xfId="6269"/>
    <cellStyle name="Normal 5 2 28 3" xfId="6270"/>
    <cellStyle name="Normal 5 2 29" xfId="6271"/>
    <cellStyle name="Normal 5 2 29 2" xfId="6272"/>
    <cellStyle name="Normal 5 2 29 3" xfId="6273"/>
    <cellStyle name="Normal 5 2 3" xfId="1039"/>
    <cellStyle name="Normal 5 2 3 2" xfId="1040"/>
    <cellStyle name="Normal 5 2 3 2 2" xfId="6274"/>
    <cellStyle name="Normal 5 2 3 2 2 2" xfId="6275"/>
    <cellStyle name="Normal 5 2 3 2 2 3" xfId="6276"/>
    <cellStyle name="Normal 5 2 3 2 3" xfId="6277"/>
    <cellStyle name="Normal 5 2 3 2 3 2" xfId="6278"/>
    <cellStyle name="Normal 5 2 3 2 3 3" xfId="6279"/>
    <cellStyle name="Normal 5 2 3 2 4" xfId="6280"/>
    <cellStyle name="Normal 5 2 3 2 4 2" xfId="6281"/>
    <cellStyle name="Normal 5 2 3 2 4 3" xfId="6282"/>
    <cellStyle name="Normal 5 2 3 2 5" xfId="6283"/>
    <cellStyle name="Normal 5 2 3 2 5 2" xfId="6284"/>
    <cellStyle name="Normal 5 2 3 2 5 3" xfId="6285"/>
    <cellStyle name="Normal 5 2 3 2 6" xfId="6286"/>
    <cellStyle name="Normal 5 2 3 2 6 2" xfId="6287"/>
    <cellStyle name="Normal 5 2 3 2 6 3" xfId="6288"/>
    <cellStyle name="Normal 5 2 3 2 7" xfId="6289"/>
    <cellStyle name="Normal 5 2 3 2 8" xfId="6290"/>
    <cellStyle name="Normal 5 2 3 3" xfId="6291"/>
    <cellStyle name="Normal 5 2 3 3 2" xfId="6292"/>
    <cellStyle name="Normal 5 2 3 3 3" xfId="6293"/>
    <cellStyle name="Normal 5 2 3 4" xfId="6294"/>
    <cellStyle name="Normal 5 2 3 4 2" xfId="6295"/>
    <cellStyle name="Normal 5 2 3 4 3" xfId="6296"/>
    <cellStyle name="Normal 5 2 3 5" xfId="6297"/>
    <cellStyle name="Normal 5 2 3 5 2" xfId="6298"/>
    <cellStyle name="Normal 5 2 3 5 3" xfId="6299"/>
    <cellStyle name="Normal 5 2 3 6" xfId="6300"/>
    <cellStyle name="Normal 5 2 3 6 2" xfId="6301"/>
    <cellStyle name="Normal 5 2 3 6 3" xfId="6302"/>
    <cellStyle name="Normal 5 2 3 7" xfId="6303"/>
    <cellStyle name="Normal 5 2 3 8" xfId="6304"/>
    <cellStyle name="Normal 5 2 30" xfId="6305"/>
    <cellStyle name="Normal 5 2 31" xfId="6306"/>
    <cellStyle name="Normal 5 2 4" xfId="1041"/>
    <cellStyle name="Normal 5 2 4 2" xfId="6307"/>
    <cellStyle name="Normal 5 2 4 3" xfId="6308"/>
    <cellStyle name="Normal 5 2 5" xfId="6309"/>
    <cellStyle name="Normal 5 2 5 2" xfId="6310"/>
    <cellStyle name="Normal 5 2 5 3" xfId="6311"/>
    <cellStyle name="Normal 5 2 6" xfId="6312"/>
    <cellStyle name="Normal 5 2 6 2" xfId="6313"/>
    <cellStyle name="Normal 5 2 6 3" xfId="6314"/>
    <cellStyle name="Normal 5 2 7" xfId="6315"/>
    <cellStyle name="Normal 5 2 7 2" xfId="6316"/>
    <cellStyle name="Normal 5 2 7 3" xfId="6317"/>
    <cellStyle name="Normal 5 2 8" xfId="6318"/>
    <cellStyle name="Normal 5 2 8 2" xfId="6319"/>
    <cellStyle name="Normal 5 2 8 3" xfId="6320"/>
    <cellStyle name="Normal 5 2 9" xfId="6321"/>
    <cellStyle name="Normal 5 2 9 2" xfId="6322"/>
    <cellStyle name="Normal 5 2 9 3" xfId="6323"/>
    <cellStyle name="Normal 5 20" xfId="1042"/>
    <cellStyle name="Normal 5 20 2" xfId="6324"/>
    <cellStyle name="Normal 5 20 3" xfId="6325"/>
    <cellStyle name="Normal 5 21" xfId="1043"/>
    <cellStyle name="Normal 5 21 2" xfId="6326"/>
    <cellStyle name="Normal 5 21 3" xfId="6327"/>
    <cellStyle name="Normal 5 22" xfId="1044"/>
    <cellStyle name="Normal 5 22 2" xfId="6328"/>
    <cellStyle name="Normal 5 22 3" xfId="6329"/>
    <cellStyle name="Normal 5 23" xfId="6330"/>
    <cellStyle name="Normal 5 23 2" xfId="6331"/>
    <cellStyle name="Normal 5 23 2 2" xfId="6332"/>
    <cellStyle name="Normal 5 23 2 2 2" xfId="6333"/>
    <cellStyle name="Normal 5 23 2 2 3" xfId="6334"/>
    <cellStyle name="Normal 5 23 2 3" xfId="6335"/>
    <cellStyle name="Normal 5 23 2 3 2" xfId="6336"/>
    <cellStyle name="Normal 5 23 2 3 3" xfId="6337"/>
    <cellStyle name="Normal 5 23 2 4" xfId="6338"/>
    <cellStyle name="Normal 5 23 2 4 2" xfId="6339"/>
    <cellStyle name="Normal 5 23 2 4 3" xfId="6340"/>
    <cellStyle name="Normal 5 23 2 5" xfId="6341"/>
    <cellStyle name="Normal 5 23 2 5 2" xfId="6342"/>
    <cellStyle name="Normal 5 23 2 5 3" xfId="6343"/>
    <cellStyle name="Normal 5 23 2 6" xfId="6344"/>
    <cellStyle name="Normal 5 23 2 6 2" xfId="6345"/>
    <cellStyle name="Normal 5 23 2 6 3" xfId="6346"/>
    <cellStyle name="Normal 5 23 2 7" xfId="6347"/>
    <cellStyle name="Normal 5 23 2 8" xfId="6348"/>
    <cellStyle name="Normal 5 23 3" xfId="6349"/>
    <cellStyle name="Normal 5 23 3 2" xfId="6350"/>
    <cellStyle name="Normal 5 23 3 3" xfId="6351"/>
    <cellStyle name="Normal 5 23 4" xfId="6352"/>
    <cellStyle name="Normal 5 23 4 2" xfId="6353"/>
    <cellStyle name="Normal 5 23 4 3" xfId="6354"/>
    <cellStyle name="Normal 5 23 5" xfId="6355"/>
    <cellStyle name="Normal 5 23 5 2" xfId="6356"/>
    <cellStyle name="Normal 5 23 5 3" xfId="6357"/>
    <cellStyle name="Normal 5 23 6" xfId="6358"/>
    <cellStyle name="Normal 5 23 6 2" xfId="6359"/>
    <cellStyle name="Normal 5 23 6 3" xfId="6360"/>
    <cellStyle name="Normal 5 23 7" xfId="6361"/>
    <cellStyle name="Normal 5 23 8" xfId="6362"/>
    <cellStyle name="Normal 5 24" xfId="6363"/>
    <cellStyle name="Normal 5 24 2" xfId="6364"/>
    <cellStyle name="Normal 5 24 3" xfId="6365"/>
    <cellStyle name="Normal 5 25" xfId="6366"/>
    <cellStyle name="Normal 5 25 2" xfId="6367"/>
    <cellStyle name="Normal 5 25 3" xfId="6368"/>
    <cellStyle name="Normal 5 26" xfId="6369"/>
    <cellStyle name="Normal 5 26 2" xfId="6370"/>
    <cellStyle name="Normal 5 26 3" xfId="6371"/>
    <cellStyle name="Normal 5 27" xfId="6372"/>
    <cellStyle name="Normal 5 27 2" xfId="6373"/>
    <cellStyle name="Normal 5 27 3" xfId="6374"/>
    <cellStyle name="Normal 5 28" xfId="6375"/>
    <cellStyle name="Normal 5 28 2" xfId="6376"/>
    <cellStyle name="Normal 5 28 3" xfId="6377"/>
    <cellStyle name="Normal 5 29" xfId="6378"/>
    <cellStyle name="Normal 5 29 2" xfId="6379"/>
    <cellStyle name="Normal 5 29 3" xfId="6380"/>
    <cellStyle name="Normal 5 3" xfId="1045"/>
    <cellStyle name="Normal 5 3 2" xfId="6381"/>
    <cellStyle name="Normal 5 3 3" xfId="6382"/>
    <cellStyle name="Normal 5 30" xfId="6383"/>
    <cellStyle name="Normal 5 30 2" xfId="6384"/>
    <cellStyle name="Normal 5 30 3" xfId="6385"/>
    <cellStyle name="Normal 5 31" xfId="6386"/>
    <cellStyle name="Normal 5 31 2" xfId="6387"/>
    <cellStyle name="Normal 5 31 3" xfId="6388"/>
    <cellStyle name="Normal 5 32" xfId="6389"/>
    <cellStyle name="Normal 5 32 2" xfId="6390"/>
    <cellStyle name="Normal 5 32 3" xfId="6391"/>
    <cellStyle name="Normal 5 33" xfId="6392"/>
    <cellStyle name="Normal 5 33 2" xfId="6393"/>
    <cellStyle name="Normal 5 33 3" xfId="6394"/>
    <cellStyle name="Normal 5 34" xfId="6395"/>
    <cellStyle name="Normal 5 34 2" xfId="6396"/>
    <cellStyle name="Normal 5 34 3" xfId="6397"/>
    <cellStyle name="Normal 5 35" xfId="6398"/>
    <cellStyle name="Normal 5 35 2" xfId="6399"/>
    <cellStyle name="Normal 5 35 3" xfId="6400"/>
    <cellStyle name="Normal 5 36" xfId="6401"/>
    <cellStyle name="Normal 5 36 2" xfId="6402"/>
    <cellStyle name="Normal 5 36 3" xfId="6403"/>
    <cellStyle name="Normal 5 37" xfId="6404"/>
    <cellStyle name="Normal 5 37 2" xfId="6405"/>
    <cellStyle name="Normal 5 37 3" xfId="6406"/>
    <cellStyle name="Normal 5 38" xfId="6407"/>
    <cellStyle name="Normal 5 38 2" xfId="6408"/>
    <cellStyle name="Normal 5 38 3" xfId="6409"/>
    <cellStyle name="Normal 5 39" xfId="6410"/>
    <cellStyle name="Normal 5 39 2" xfId="6411"/>
    <cellStyle name="Normal 5 39 3" xfId="6412"/>
    <cellStyle name="Normal 5 4" xfId="1046"/>
    <cellStyle name="Normal 5 4 2" xfId="6413"/>
    <cellStyle name="Normal 5 4 3" xfId="6414"/>
    <cellStyle name="Normal 5 40" xfId="6415"/>
    <cellStyle name="Normal 5 40 2" xfId="6416"/>
    <cellStyle name="Normal 5 40 3" xfId="6417"/>
    <cellStyle name="Normal 5 41" xfId="6418"/>
    <cellStyle name="Normal 5 41 2" xfId="6419"/>
    <cellStyle name="Normal 5 41 3" xfId="6420"/>
    <cellStyle name="Normal 5 42" xfId="6421"/>
    <cellStyle name="Normal 5 42 2" xfId="6422"/>
    <cellStyle name="Normal 5 42 3" xfId="6423"/>
    <cellStyle name="Normal 5 43" xfId="6424"/>
    <cellStyle name="Normal 5 43 2" xfId="6425"/>
    <cellStyle name="Normal 5 43 3" xfId="6426"/>
    <cellStyle name="Normal 5 44" xfId="6427"/>
    <cellStyle name="Normal 5 44 2" xfId="6428"/>
    <cellStyle name="Normal 5 44 3" xfId="6429"/>
    <cellStyle name="Normal 5 45" xfId="6430"/>
    <cellStyle name="Normal 5 45 2" xfId="6431"/>
    <cellStyle name="Normal 5 45 3" xfId="6432"/>
    <cellStyle name="Normal 5 46" xfId="6433"/>
    <cellStyle name="Normal 5 46 2" xfId="6434"/>
    <cellStyle name="Normal 5 46 3" xfId="6435"/>
    <cellStyle name="Normal 5 47" xfId="6436"/>
    <cellStyle name="Normal 5 47 2" xfId="6437"/>
    <cellStyle name="Normal 5 47 3" xfId="6438"/>
    <cellStyle name="Normal 5 48" xfId="6439"/>
    <cellStyle name="Normal 5 48 2" xfId="6440"/>
    <cellStyle name="Normal 5 48 3" xfId="6441"/>
    <cellStyle name="Normal 5 49" xfId="6442"/>
    <cellStyle name="Normal 5 49 2" xfId="6443"/>
    <cellStyle name="Normal 5 49 3" xfId="6444"/>
    <cellStyle name="Normal 5 5" xfId="1047"/>
    <cellStyle name="Normal 5 5 2" xfId="6445"/>
    <cellStyle name="Normal 5 5 3" xfId="6446"/>
    <cellStyle name="Normal 5 50" xfId="6447"/>
    <cellStyle name="Normal 5 50 2" xfId="6448"/>
    <cellStyle name="Normal 5 50 3" xfId="6449"/>
    <cellStyle name="Normal 5 51" xfId="6450"/>
    <cellStyle name="Normal 5 52" xfId="6451"/>
    <cellStyle name="Normal 5 53" xfId="8612"/>
    <cellStyle name="Normal 5 6" xfId="1048"/>
    <cellStyle name="Normal 5 6 2" xfId="6452"/>
    <cellStyle name="Normal 5 6 3" xfId="6453"/>
    <cellStyle name="Normal 5 7" xfId="1049"/>
    <cellStyle name="Normal 5 7 2" xfId="6454"/>
    <cellStyle name="Normal 5 7 3" xfId="6455"/>
    <cellStyle name="Normal 5 8" xfId="1050"/>
    <cellStyle name="Normal 5 8 2" xfId="6456"/>
    <cellStyle name="Normal 5 8 3" xfId="6457"/>
    <cellStyle name="Normal 5 9" xfId="1051"/>
    <cellStyle name="Normal 5 9 2" xfId="6458"/>
    <cellStyle name="Normal 5 9 3" xfId="6459"/>
    <cellStyle name="Normal 50" xfId="1052"/>
    <cellStyle name="Normal 50 2" xfId="1053"/>
    <cellStyle name="Normal 51" xfId="1054"/>
    <cellStyle name="Normal 51 2" xfId="1055"/>
    <cellStyle name="Normal 52" xfId="1056"/>
    <cellStyle name="Normal 52 2" xfId="1057"/>
    <cellStyle name="Normal 53" xfId="1058"/>
    <cellStyle name="Normal 53 2" xfId="1059"/>
    <cellStyle name="Normal 54" xfId="1060"/>
    <cellStyle name="Normal 54 2" xfId="1061"/>
    <cellStyle name="Normal 55" xfId="1062"/>
    <cellStyle name="Normal 55 2" xfId="1063"/>
    <cellStyle name="Normal 56" xfId="1064"/>
    <cellStyle name="Normal 56 2" xfId="1065"/>
    <cellStyle name="Normal 57" xfId="1066"/>
    <cellStyle name="Normal 57 2" xfId="1067"/>
    <cellStyle name="Normal 58" xfId="1068"/>
    <cellStyle name="Normal 58 2" xfId="1069"/>
    <cellStyle name="Normal 59" xfId="1070"/>
    <cellStyle name="Normal 59 2" xfId="1071"/>
    <cellStyle name="Normal 6" xfId="1072"/>
    <cellStyle name="Normal 6 2" xfId="1073"/>
    <cellStyle name="Normal 6 2 2" xfId="6460"/>
    <cellStyle name="Normal 6 2 3" xfId="6461"/>
    <cellStyle name="Normal 6 2 4" xfId="8548"/>
    <cellStyle name="Normal 6 2 5" xfId="8848"/>
    <cellStyle name="Normal 6 3" xfId="1074"/>
    <cellStyle name="Normal 6 3 2" xfId="6462"/>
    <cellStyle name="Normal 6 3 3" xfId="6463"/>
    <cellStyle name="Normal 6 4" xfId="6464"/>
    <cellStyle name="Normal 6 5" xfId="6465"/>
    <cellStyle name="Normal 6 6" xfId="8613"/>
    <cellStyle name="Normal 6 7" xfId="8802"/>
    <cellStyle name="Normal 60" xfId="1075"/>
    <cellStyle name="Normal 60 2" xfId="1076"/>
    <cellStyle name="Normal 61" xfId="1077"/>
    <cellStyle name="Normal 61 2" xfId="1078"/>
    <cellStyle name="Normal 62" xfId="1079"/>
    <cellStyle name="Normal 63" xfId="1080"/>
    <cellStyle name="Normal 64" xfId="1081"/>
    <cellStyle name="Normal 65" xfId="1082"/>
    <cellStyle name="Normal 66" xfId="1083"/>
    <cellStyle name="Normal 67" xfId="1084"/>
    <cellStyle name="Normal 68" xfId="1085"/>
    <cellStyle name="Normal 69" xfId="1086"/>
    <cellStyle name="Normal 7" xfId="1087"/>
    <cellStyle name="Normal 7 10" xfId="1088"/>
    <cellStyle name="Normal 7 10 2" xfId="6466"/>
    <cellStyle name="Normal 7 10 3" xfId="6467"/>
    <cellStyle name="Normal 7 11" xfId="1089"/>
    <cellStyle name="Normal 7 11 2" xfId="6468"/>
    <cellStyle name="Normal 7 11 3" xfId="6469"/>
    <cellStyle name="Normal 7 12" xfId="1090"/>
    <cellStyle name="Normal 7 12 2" xfId="6470"/>
    <cellStyle name="Normal 7 12 3" xfId="6471"/>
    <cellStyle name="Normal 7 13" xfId="1091"/>
    <cellStyle name="Normal 7 13 2" xfId="6472"/>
    <cellStyle name="Normal 7 13 3" xfId="6473"/>
    <cellStyle name="Normal 7 14" xfId="1092"/>
    <cellStyle name="Normal 7 14 2" xfId="6474"/>
    <cellStyle name="Normal 7 14 3" xfId="6475"/>
    <cellStyle name="Normal 7 15" xfId="1093"/>
    <cellStyle name="Normal 7 15 2" xfId="6476"/>
    <cellStyle name="Normal 7 15 3" xfId="6477"/>
    <cellStyle name="Normal 7 16" xfId="1094"/>
    <cellStyle name="Normal 7 16 2" xfId="6478"/>
    <cellStyle name="Normal 7 16 3" xfId="6479"/>
    <cellStyle name="Normal 7 17" xfId="1095"/>
    <cellStyle name="Normal 7 17 2" xfId="6480"/>
    <cellStyle name="Normal 7 17 3" xfId="6481"/>
    <cellStyle name="Normal 7 18" xfId="1096"/>
    <cellStyle name="Normal 7 18 2" xfId="6482"/>
    <cellStyle name="Normal 7 18 3" xfId="6483"/>
    <cellStyle name="Normal 7 19" xfId="1097"/>
    <cellStyle name="Normal 7 19 2" xfId="6484"/>
    <cellStyle name="Normal 7 19 3" xfId="6485"/>
    <cellStyle name="Normal 7 2" xfId="1098"/>
    <cellStyle name="Normal 7 2 10" xfId="6486"/>
    <cellStyle name="Normal 7 2 10 2" xfId="6487"/>
    <cellStyle name="Normal 7 2 10 3" xfId="6488"/>
    <cellStyle name="Normal 7 2 11" xfId="6489"/>
    <cellStyle name="Normal 7 2 11 2" xfId="6490"/>
    <cellStyle name="Normal 7 2 11 3" xfId="6491"/>
    <cellStyle name="Normal 7 2 12" xfId="6492"/>
    <cellStyle name="Normal 7 2 12 2" xfId="6493"/>
    <cellStyle name="Normal 7 2 12 3" xfId="6494"/>
    <cellStyle name="Normal 7 2 13" xfId="6495"/>
    <cellStyle name="Normal 7 2 13 2" xfId="6496"/>
    <cellStyle name="Normal 7 2 13 3" xfId="6497"/>
    <cellStyle name="Normal 7 2 14" xfId="6498"/>
    <cellStyle name="Normal 7 2 14 2" xfId="6499"/>
    <cellStyle name="Normal 7 2 14 3" xfId="6500"/>
    <cellStyle name="Normal 7 2 15" xfId="6501"/>
    <cellStyle name="Normal 7 2 15 2" xfId="6502"/>
    <cellStyle name="Normal 7 2 15 3" xfId="6503"/>
    <cellStyle name="Normal 7 2 16" xfId="6504"/>
    <cellStyle name="Normal 7 2 16 2" xfId="6505"/>
    <cellStyle name="Normal 7 2 16 3" xfId="6506"/>
    <cellStyle name="Normal 7 2 17" xfId="6507"/>
    <cellStyle name="Normal 7 2 17 2" xfId="6508"/>
    <cellStyle name="Normal 7 2 17 3" xfId="6509"/>
    <cellStyle name="Normal 7 2 18" xfId="6510"/>
    <cellStyle name="Normal 7 2 18 2" xfId="6511"/>
    <cellStyle name="Normal 7 2 18 3" xfId="6512"/>
    <cellStyle name="Normal 7 2 19" xfId="6513"/>
    <cellStyle name="Normal 7 2 19 2" xfId="6514"/>
    <cellStyle name="Normal 7 2 19 3" xfId="6515"/>
    <cellStyle name="Normal 7 2 2" xfId="1099"/>
    <cellStyle name="Normal 7 2 2 10" xfId="6516"/>
    <cellStyle name="Normal 7 2 2 10 2" xfId="6517"/>
    <cellStyle name="Normal 7 2 2 10 3" xfId="6518"/>
    <cellStyle name="Normal 7 2 2 11" xfId="6519"/>
    <cellStyle name="Normal 7 2 2 11 2" xfId="6520"/>
    <cellStyle name="Normal 7 2 2 11 3" xfId="6521"/>
    <cellStyle name="Normal 7 2 2 12" xfId="6522"/>
    <cellStyle name="Normal 7 2 2 12 2" xfId="6523"/>
    <cellStyle name="Normal 7 2 2 12 3" xfId="6524"/>
    <cellStyle name="Normal 7 2 2 13" xfId="6525"/>
    <cellStyle name="Normal 7 2 2 13 2" xfId="6526"/>
    <cellStyle name="Normal 7 2 2 13 3" xfId="6527"/>
    <cellStyle name="Normal 7 2 2 14" xfId="6528"/>
    <cellStyle name="Normal 7 2 2 14 2" xfId="6529"/>
    <cellStyle name="Normal 7 2 2 14 3" xfId="6530"/>
    <cellStyle name="Normal 7 2 2 15" xfId="6531"/>
    <cellStyle name="Normal 7 2 2 15 2" xfId="6532"/>
    <cellStyle name="Normal 7 2 2 15 3" xfId="6533"/>
    <cellStyle name="Normal 7 2 2 16" xfId="6534"/>
    <cellStyle name="Normal 7 2 2 16 2" xfId="6535"/>
    <cellStyle name="Normal 7 2 2 16 3" xfId="6536"/>
    <cellStyle name="Normal 7 2 2 17" xfId="6537"/>
    <cellStyle name="Normal 7 2 2 17 2" xfId="6538"/>
    <cellStyle name="Normal 7 2 2 17 3" xfId="6539"/>
    <cellStyle name="Normal 7 2 2 18" xfId="6540"/>
    <cellStyle name="Normal 7 2 2 18 2" xfId="6541"/>
    <cellStyle name="Normal 7 2 2 18 3" xfId="6542"/>
    <cellStyle name="Normal 7 2 2 19" xfId="6543"/>
    <cellStyle name="Normal 7 2 2 19 2" xfId="6544"/>
    <cellStyle name="Normal 7 2 2 19 3" xfId="6545"/>
    <cellStyle name="Normal 7 2 2 2" xfId="6546"/>
    <cellStyle name="Normal 7 2 2 2 2" xfId="6547"/>
    <cellStyle name="Normal 7 2 2 2 2 2" xfId="6548"/>
    <cellStyle name="Normal 7 2 2 2 2 2 2" xfId="6549"/>
    <cellStyle name="Normal 7 2 2 2 2 2 3" xfId="6550"/>
    <cellStyle name="Normal 7 2 2 2 2 3" xfId="6551"/>
    <cellStyle name="Normal 7 2 2 2 2 3 2" xfId="6552"/>
    <cellStyle name="Normal 7 2 2 2 2 3 3" xfId="6553"/>
    <cellStyle name="Normal 7 2 2 2 2 4" xfId="6554"/>
    <cellStyle name="Normal 7 2 2 2 2 4 2" xfId="6555"/>
    <cellStyle name="Normal 7 2 2 2 2 4 3" xfId="6556"/>
    <cellStyle name="Normal 7 2 2 2 2 5" xfId="6557"/>
    <cellStyle name="Normal 7 2 2 2 2 5 2" xfId="6558"/>
    <cellStyle name="Normal 7 2 2 2 2 5 3" xfId="6559"/>
    <cellStyle name="Normal 7 2 2 2 2 6" xfId="6560"/>
    <cellStyle name="Normal 7 2 2 2 2 6 2" xfId="6561"/>
    <cellStyle name="Normal 7 2 2 2 2 6 3" xfId="6562"/>
    <cellStyle name="Normal 7 2 2 2 2 7" xfId="6563"/>
    <cellStyle name="Normal 7 2 2 2 2 8" xfId="6564"/>
    <cellStyle name="Normal 7 2 2 2 3" xfId="6565"/>
    <cellStyle name="Normal 7 2 2 2 3 2" xfId="6566"/>
    <cellStyle name="Normal 7 2 2 2 3 3" xfId="6567"/>
    <cellStyle name="Normal 7 2 2 2 4" xfId="6568"/>
    <cellStyle name="Normal 7 2 2 2 4 2" xfId="6569"/>
    <cellStyle name="Normal 7 2 2 2 4 3" xfId="6570"/>
    <cellStyle name="Normal 7 2 2 2 5" xfId="6571"/>
    <cellStyle name="Normal 7 2 2 2 5 2" xfId="6572"/>
    <cellStyle name="Normal 7 2 2 2 5 3" xfId="6573"/>
    <cellStyle name="Normal 7 2 2 2 6" xfId="6574"/>
    <cellStyle name="Normal 7 2 2 2 6 2" xfId="6575"/>
    <cellStyle name="Normal 7 2 2 2 6 3" xfId="6576"/>
    <cellStyle name="Normal 7 2 2 2 7" xfId="6577"/>
    <cellStyle name="Normal 7 2 2 2 8" xfId="6578"/>
    <cellStyle name="Normal 7 2 2 20" xfId="6579"/>
    <cellStyle name="Normal 7 2 2 20 2" xfId="6580"/>
    <cellStyle name="Normal 7 2 2 20 3" xfId="6581"/>
    <cellStyle name="Normal 7 2 2 21" xfId="6582"/>
    <cellStyle name="Normal 7 2 2 21 2" xfId="6583"/>
    <cellStyle name="Normal 7 2 2 21 3" xfId="6584"/>
    <cellStyle name="Normal 7 2 2 22" xfId="6585"/>
    <cellStyle name="Normal 7 2 2 22 2" xfId="6586"/>
    <cellStyle name="Normal 7 2 2 22 3" xfId="6587"/>
    <cellStyle name="Normal 7 2 2 23" xfId="6588"/>
    <cellStyle name="Normal 7 2 2 23 2" xfId="6589"/>
    <cellStyle name="Normal 7 2 2 23 3" xfId="6590"/>
    <cellStyle name="Normal 7 2 2 24" xfId="6591"/>
    <cellStyle name="Normal 7 2 2 24 2" xfId="6592"/>
    <cellStyle name="Normal 7 2 2 24 3" xfId="6593"/>
    <cellStyle name="Normal 7 2 2 25" xfId="6594"/>
    <cellStyle name="Normal 7 2 2 25 2" xfId="6595"/>
    <cellStyle name="Normal 7 2 2 25 3" xfId="6596"/>
    <cellStyle name="Normal 7 2 2 26" xfId="6597"/>
    <cellStyle name="Normal 7 2 2 26 2" xfId="6598"/>
    <cellStyle name="Normal 7 2 2 26 3" xfId="6599"/>
    <cellStyle name="Normal 7 2 2 27" xfId="6600"/>
    <cellStyle name="Normal 7 2 2 27 2" xfId="6601"/>
    <cellStyle name="Normal 7 2 2 27 3" xfId="6602"/>
    <cellStyle name="Normal 7 2 2 28" xfId="6603"/>
    <cellStyle name="Normal 7 2 2 28 2" xfId="6604"/>
    <cellStyle name="Normal 7 2 2 28 3" xfId="6605"/>
    <cellStyle name="Normal 7 2 2 29" xfId="6606"/>
    <cellStyle name="Normal 7 2 2 29 2" xfId="6607"/>
    <cellStyle name="Normal 7 2 2 29 3" xfId="6608"/>
    <cellStyle name="Normal 7 2 2 3" xfId="6609"/>
    <cellStyle name="Normal 7 2 2 3 2" xfId="6610"/>
    <cellStyle name="Normal 7 2 2 3 3" xfId="6611"/>
    <cellStyle name="Normal 7 2 2 30" xfId="6612"/>
    <cellStyle name="Normal 7 2 2 30 2" xfId="6613"/>
    <cellStyle name="Normal 7 2 2 30 3" xfId="6614"/>
    <cellStyle name="Normal 7 2 2 31" xfId="6615"/>
    <cellStyle name="Normal 7 2 2 32" xfId="6616"/>
    <cellStyle name="Normal 7 2 2 4" xfId="6617"/>
    <cellStyle name="Normal 7 2 2 4 2" xfId="6618"/>
    <cellStyle name="Normal 7 2 2 4 3" xfId="6619"/>
    <cellStyle name="Normal 7 2 2 5" xfId="6620"/>
    <cellStyle name="Normal 7 2 2 5 2" xfId="6621"/>
    <cellStyle name="Normal 7 2 2 5 3" xfId="6622"/>
    <cellStyle name="Normal 7 2 2 6" xfId="6623"/>
    <cellStyle name="Normal 7 2 2 6 2" xfId="6624"/>
    <cellStyle name="Normal 7 2 2 6 3" xfId="6625"/>
    <cellStyle name="Normal 7 2 2 7" xfId="6626"/>
    <cellStyle name="Normal 7 2 2 7 2" xfId="6627"/>
    <cellStyle name="Normal 7 2 2 7 3" xfId="6628"/>
    <cellStyle name="Normal 7 2 2 8" xfId="6629"/>
    <cellStyle name="Normal 7 2 2 8 2" xfId="6630"/>
    <cellStyle name="Normal 7 2 2 8 3" xfId="6631"/>
    <cellStyle name="Normal 7 2 2 9" xfId="6632"/>
    <cellStyle name="Normal 7 2 2 9 2" xfId="6633"/>
    <cellStyle name="Normal 7 2 2 9 3" xfId="6634"/>
    <cellStyle name="Normal 7 2 20" xfId="6635"/>
    <cellStyle name="Normal 7 2 20 2" xfId="6636"/>
    <cellStyle name="Normal 7 2 20 3" xfId="6637"/>
    <cellStyle name="Normal 7 2 21" xfId="6638"/>
    <cellStyle name="Normal 7 2 21 2" xfId="6639"/>
    <cellStyle name="Normal 7 2 21 3" xfId="6640"/>
    <cellStyle name="Normal 7 2 22" xfId="6641"/>
    <cellStyle name="Normal 7 2 22 2" xfId="6642"/>
    <cellStyle name="Normal 7 2 22 3" xfId="6643"/>
    <cellStyle name="Normal 7 2 23" xfId="6644"/>
    <cellStyle name="Normal 7 2 23 2" xfId="6645"/>
    <cellStyle name="Normal 7 2 23 3" xfId="6646"/>
    <cellStyle name="Normal 7 2 24" xfId="6647"/>
    <cellStyle name="Normal 7 2 24 2" xfId="6648"/>
    <cellStyle name="Normal 7 2 24 3" xfId="6649"/>
    <cellStyle name="Normal 7 2 25" xfId="6650"/>
    <cellStyle name="Normal 7 2 25 2" xfId="6651"/>
    <cellStyle name="Normal 7 2 25 3" xfId="6652"/>
    <cellStyle name="Normal 7 2 26" xfId="6653"/>
    <cellStyle name="Normal 7 2 26 2" xfId="6654"/>
    <cellStyle name="Normal 7 2 26 3" xfId="6655"/>
    <cellStyle name="Normal 7 2 27" xfId="6656"/>
    <cellStyle name="Normal 7 2 27 2" xfId="6657"/>
    <cellStyle name="Normal 7 2 27 3" xfId="6658"/>
    <cellStyle name="Normal 7 2 28" xfId="6659"/>
    <cellStyle name="Normal 7 2 28 2" xfId="6660"/>
    <cellStyle name="Normal 7 2 28 3" xfId="6661"/>
    <cellStyle name="Normal 7 2 29" xfId="6662"/>
    <cellStyle name="Normal 7 2 29 2" xfId="6663"/>
    <cellStyle name="Normal 7 2 29 3" xfId="6664"/>
    <cellStyle name="Normal 7 2 3" xfId="6665"/>
    <cellStyle name="Normal 7 2 3 2" xfId="6666"/>
    <cellStyle name="Normal 7 2 3 2 2" xfId="6667"/>
    <cellStyle name="Normal 7 2 3 2 2 2" xfId="6668"/>
    <cellStyle name="Normal 7 2 3 2 2 3" xfId="6669"/>
    <cellStyle name="Normal 7 2 3 2 3" xfId="6670"/>
    <cellStyle name="Normal 7 2 3 2 3 2" xfId="6671"/>
    <cellStyle name="Normal 7 2 3 2 3 3" xfId="6672"/>
    <cellStyle name="Normal 7 2 3 2 4" xfId="6673"/>
    <cellStyle name="Normal 7 2 3 2 4 2" xfId="6674"/>
    <cellStyle name="Normal 7 2 3 2 4 3" xfId="6675"/>
    <cellStyle name="Normal 7 2 3 2 5" xfId="6676"/>
    <cellStyle name="Normal 7 2 3 2 5 2" xfId="6677"/>
    <cellStyle name="Normal 7 2 3 2 5 3" xfId="6678"/>
    <cellStyle name="Normal 7 2 3 2 6" xfId="6679"/>
    <cellStyle name="Normal 7 2 3 2 6 2" xfId="6680"/>
    <cellStyle name="Normal 7 2 3 2 6 3" xfId="6681"/>
    <cellStyle name="Normal 7 2 3 2 7" xfId="6682"/>
    <cellStyle name="Normal 7 2 3 2 8" xfId="6683"/>
    <cellStyle name="Normal 7 2 3 3" xfId="6684"/>
    <cellStyle name="Normal 7 2 3 3 2" xfId="6685"/>
    <cellStyle name="Normal 7 2 3 3 3" xfId="6686"/>
    <cellStyle name="Normal 7 2 3 4" xfId="6687"/>
    <cellStyle name="Normal 7 2 3 4 2" xfId="6688"/>
    <cellStyle name="Normal 7 2 3 4 3" xfId="6689"/>
    <cellStyle name="Normal 7 2 3 5" xfId="6690"/>
    <cellStyle name="Normal 7 2 3 5 2" xfId="6691"/>
    <cellStyle name="Normal 7 2 3 5 3" xfId="6692"/>
    <cellStyle name="Normal 7 2 3 6" xfId="6693"/>
    <cellStyle name="Normal 7 2 3 6 2" xfId="6694"/>
    <cellStyle name="Normal 7 2 3 6 3" xfId="6695"/>
    <cellStyle name="Normal 7 2 3 7" xfId="6696"/>
    <cellStyle name="Normal 7 2 3 8" xfId="6697"/>
    <cellStyle name="Normal 7 2 30" xfId="6698"/>
    <cellStyle name="Normal 7 2 31" xfId="6699"/>
    <cellStyle name="Normal 7 2 32" xfId="8849"/>
    <cellStyle name="Normal 7 2 4" xfId="6700"/>
    <cellStyle name="Normal 7 2 4 2" xfId="6701"/>
    <cellStyle name="Normal 7 2 4 3" xfId="6702"/>
    <cellStyle name="Normal 7 2 5" xfId="6703"/>
    <cellStyle name="Normal 7 2 5 2" xfId="6704"/>
    <cellStyle name="Normal 7 2 5 3" xfId="6705"/>
    <cellStyle name="Normal 7 2 6" xfId="6706"/>
    <cellStyle name="Normal 7 2 6 2" xfId="6707"/>
    <cellStyle name="Normal 7 2 6 3" xfId="6708"/>
    <cellStyle name="Normal 7 2 7" xfId="6709"/>
    <cellStyle name="Normal 7 2 7 2" xfId="6710"/>
    <cellStyle name="Normal 7 2 7 3" xfId="6711"/>
    <cellStyle name="Normal 7 2 8" xfId="6712"/>
    <cellStyle name="Normal 7 2 8 2" xfId="6713"/>
    <cellStyle name="Normal 7 2 8 3" xfId="6714"/>
    <cellStyle name="Normal 7 2 9" xfId="6715"/>
    <cellStyle name="Normal 7 2 9 2" xfId="6716"/>
    <cellStyle name="Normal 7 2 9 3" xfId="6717"/>
    <cellStyle name="Normal 7 20" xfId="1100"/>
    <cellStyle name="Normal 7 20 2" xfId="6718"/>
    <cellStyle name="Normal 7 20 3" xfId="6719"/>
    <cellStyle name="Normal 7 21" xfId="1101"/>
    <cellStyle name="Normal 7 21 2" xfId="6720"/>
    <cellStyle name="Normal 7 21 3" xfId="6721"/>
    <cellStyle name="Normal 7 22" xfId="1102"/>
    <cellStyle name="Normal 7 22 2" xfId="6722"/>
    <cellStyle name="Normal 7 22 3" xfId="6723"/>
    <cellStyle name="Normal 7 23" xfId="6724"/>
    <cellStyle name="Normal 7 23 2" xfId="6725"/>
    <cellStyle name="Normal 7 23 2 2" xfId="6726"/>
    <cellStyle name="Normal 7 23 2 2 2" xfId="6727"/>
    <cellStyle name="Normal 7 23 2 2 3" xfId="6728"/>
    <cellStyle name="Normal 7 23 2 3" xfId="6729"/>
    <cellStyle name="Normal 7 23 2 3 2" xfId="6730"/>
    <cellStyle name="Normal 7 23 2 3 3" xfId="6731"/>
    <cellStyle name="Normal 7 23 2 4" xfId="6732"/>
    <cellStyle name="Normal 7 23 2 4 2" xfId="6733"/>
    <cellStyle name="Normal 7 23 2 4 3" xfId="6734"/>
    <cellStyle name="Normal 7 23 2 5" xfId="6735"/>
    <cellStyle name="Normal 7 23 2 5 2" xfId="6736"/>
    <cellStyle name="Normal 7 23 2 5 3" xfId="6737"/>
    <cellStyle name="Normal 7 23 2 6" xfId="6738"/>
    <cellStyle name="Normal 7 23 2 6 2" xfId="6739"/>
    <cellStyle name="Normal 7 23 2 6 3" xfId="6740"/>
    <cellStyle name="Normal 7 23 2 7" xfId="6741"/>
    <cellStyle name="Normal 7 23 2 8" xfId="6742"/>
    <cellStyle name="Normal 7 23 3" xfId="6743"/>
    <cellStyle name="Normal 7 23 3 2" xfId="6744"/>
    <cellStyle name="Normal 7 23 3 3" xfId="6745"/>
    <cellStyle name="Normal 7 23 4" xfId="6746"/>
    <cellStyle name="Normal 7 23 4 2" xfId="6747"/>
    <cellStyle name="Normal 7 23 4 3" xfId="6748"/>
    <cellStyle name="Normal 7 23 5" xfId="6749"/>
    <cellStyle name="Normal 7 23 5 2" xfId="6750"/>
    <cellStyle name="Normal 7 23 5 3" xfId="6751"/>
    <cellStyle name="Normal 7 23 6" xfId="6752"/>
    <cellStyle name="Normal 7 23 6 2" xfId="6753"/>
    <cellStyle name="Normal 7 23 6 3" xfId="6754"/>
    <cellStyle name="Normal 7 23 7" xfId="6755"/>
    <cellStyle name="Normal 7 23 8" xfId="6756"/>
    <cellStyle name="Normal 7 24" xfId="6757"/>
    <cellStyle name="Normal 7 24 2" xfId="6758"/>
    <cellStyle name="Normal 7 24 3" xfId="6759"/>
    <cellStyle name="Normal 7 25" xfId="6760"/>
    <cellStyle name="Normal 7 25 2" xfId="6761"/>
    <cellStyle name="Normal 7 25 3" xfId="6762"/>
    <cellStyle name="Normal 7 26" xfId="6763"/>
    <cellStyle name="Normal 7 26 2" xfId="6764"/>
    <cellStyle name="Normal 7 26 3" xfId="6765"/>
    <cellStyle name="Normal 7 27" xfId="6766"/>
    <cellStyle name="Normal 7 27 2" xfId="6767"/>
    <cellStyle name="Normal 7 27 3" xfId="6768"/>
    <cellStyle name="Normal 7 28" xfId="6769"/>
    <cellStyle name="Normal 7 28 2" xfId="6770"/>
    <cellStyle name="Normal 7 28 3" xfId="6771"/>
    <cellStyle name="Normal 7 29" xfId="6772"/>
    <cellStyle name="Normal 7 29 2" xfId="6773"/>
    <cellStyle name="Normal 7 29 3" xfId="6774"/>
    <cellStyle name="Normal 7 3" xfId="1103"/>
    <cellStyle name="Normal 7 3 2" xfId="6775"/>
    <cellStyle name="Normal 7 3 3" xfId="6776"/>
    <cellStyle name="Normal 7 30" xfId="6777"/>
    <cellStyle name="Normal 7 30 2" xfId="6778"/>
    <cellStyle name="Normal 7 30 3" xfId="6779"/>
    <cellStyle name="Normal 7 31" xfId="6780"/>
    <cellStyle name="Normal 7 31 2" xfId="6781"/>
    <cellStyle name="Normal 7 31 3" xfId="6782"/>
    <cellStyle name="Normal 7 32" xfId="6783"/>
    <cellStyle name="Normal 7 32 2" xfId="6784"/>
    <cellStyle name="Normal 7 32 3" xfId="6785"/>
    <cellStyle name="Normal 7 33" xfId="6786"/>
    <cellStyle name="Normal 7 33 2" xfId="6787"/>
    <cellStyle name="Normal 7 33 3" xfId="6788"/>
    <cellStyle name="Normal 7 34" xfId="6789"/>
    <cellStyle name="Normal 7 34 2" xfId="6790"/>
    <cellStyle name="Normal 7 34 3" xfId="6791"/>
    <cellStyle name="Normal 7 35" xfId="6792"/>
    <cellStyle name="Normal 7 35 2" xfId="6793"/>
    <cellStyle name="Normal 7 35 3" xfId="6794"/>
    <cellStyle name="Normal 7 36" xfId="6795"/>
    <cellStyle name="Normal 7 36 2" xfId="6796"/>
    <cellStyle name="Normal 7 36 3" xfId="6797"/>
    <cellStyle name="Normal 7 37" xfId="6798"/>
    <cellStyle name="Normal 7 37 2" xfId="6799"/>
    <cellStyle name="Normal 7 37 3" xfId="6800"/>
    <cellStyle name="Normal 7 38" xfId="6801"/>
    <cellStyle name="Normal 7 38 2" xfId="6802"/>
    <cellStyle name="Normal 7 38 3" xfId="6803"/>
    <cellStyle name="Normal 7 39" xfId="6804"/>
    <cellStyle name="Normal 7 39 2" xfId="6805"/>
    <cellStyle name="Normal 7 39 3" xfId="6806"/>
    <cellStyle name="Normal 7 4" xfId="1104"/>
    <cellStyle name="Normal 7 4 2" xfId="6807"/>
    <cellStyle name="Normal 7 4 3" xfId="6808"/>
    <cellStyle name="Normal 7 40" xfId="6809"/>
    <cellStyle name="Normal 7 40 2" xfId="6810"/>
    <cellStyle name="Normal 7 40 3" xfId="6811"/>
    <cellStyle name="Normal 7 41" xfId="6812"/>
    <cellStyle name="Normal 7 41 2" xfId="6813"/>
    <cellStyle name="Normal 7 41 3" xfId="6814"/>
    <cellStyle name="Normal 7 42" xfId="6815"/>
    <cellStyle name="Normal 7 42 2" xfId="6816"/>
    <cellStyle name="Normal 7 42 3" xfId="6817"/>
    <cellStyle name="Normal 7 43" xfId="6818"/>
    <cellStyle name="Normal 7 43 2" xfId="6819"/>
    <cellStyle name="Normal 7 43 3" xfId="6820"/>
    <cellStyle name="Normal 7 44" xfId="6821"/>
    <cellStyle name="Normal 7 44 2" xfId="6822"/>
    <cellStyle name="Normal 7 44 3" xfId="6823"/>
    <cellStyle name="Normal 7 45" xfId="6824"/>
    <cellStyle name="Normal 7 45 2" xfId="6825"/>
    <cellStyle name="Normal 7 45 3" xfId="6826"/>
    <cellStyle name="Normal 7 46" xfId="6827"/>
    <cellStyle name="Normal 7 46 2" xfId="6828"/>
    <cellStyle name="Normal 7 46 3" xfId="6829"/>
    <cellStyle name="Normal 7 47" xfId="6830"/>
    <cellStyle name="Normal 7 47 2" xfId="6831"/>
    <cellStyle name="Normal 7 47 3" xfId="6832"/>
    <cellStyle name="Normal 7 48" xfId="6833"/>
    <cellStyle name="Normal 7 48 2" xfId="6834"/>
    <cellStyle name="Normal 7 48 3" xfId="6835"/>
    <cellStyle name="Normal 7 49" xfId="6836"/>
    <cellStyle name="Normal 7 49 2" xfId="6837"/>
    <cellStyle name="Normal 7 49 3" xfId="6838"/>
    <cellStyle name="Normal 7 5" xfId="1105"/>
    <cellStyle name="Normal 7 5 2" xfId="6839"/>
    <cellStyle name="Normal 7 5 3" xfId="6840"/>
    <cellStyle name="Normal 7 50" xfId="6841"/>
    <cellStyle name="Normal 7 50 2" xfId="6842"/>
    <cellStyle name="Normal 7 50 3" xfId="6843"/>
    <cellStyle name="Normal 7 51" xfId="6844"/>
    <cellStyle name="Normal 7 52" xfId="6845"/>
    <cellStyle name="Normal 7 53" xfId="8614"/>
    <cellStyle name="Normal 7 54" xfId="8803"/>
    <cellStyle name="Normal 7 6" xfId="1106"/>
    <cellStyle name="Normal 7 6 2" xfId="6846"/>
    <cellStyle name="Normal 7 6 3" xfId="6847"/>
    <cellStyle name="Normal 7 7" xfId="1107"/>
    <cellStyle name="Normal 7 7 2" xfId="6848"/>
    <cellStyle name="Normal 7 7 3" xfId="6849"/>
    <cellStyle name="Normal 7 8" xfId="1108"/>
    <cellStyle name="Normal 7 8 2" xfId="6850"/>
    <cellStyle name="Normal 7 8 3" xfId="6851"/>
    <cellStyle name="Normal 7 9" xfId="1109"/>
    <cellStyle name="Normal 7 9 2" xfId="6852"/>
    <cellStyle name="Normal 7 9 3" xfId="6853"/>
    <cellStyle name="Normal 70" xfId="1110"/>
    <cellStyle name="Normal 71" xfId="1111"/>
    <cellStyle name="Normal 72" xfId="1112"/>
    <cellStyle name="Normal 73" xfId="1113"/>
    <cellStyle name="Normal 74" xfId="1114"/>
    <cellStyle name="Normal 75" xfId="1115"/>
    <cellStyle name="Normal 76" xfId="1116"/>
    <cellStyle name="Normal 77" xfId="1117"/>
    <cellStyle name="Normal 78" xfId="1118"/>
    <cellStyle name="Normal 79" xfId="1119"/>
    <cellStyle name="Normal 8" xfId="1120"/>
    <cellStyle name="Normal 8 10" xfId="1121"/>
    <cellStyle name="Normal 8 10 2" xfId="6854"/>
    <cellStyle name="Normal 8 10 3" xfId="6855"/>
    <cellStyle name="Normal 8 11" xfId="1122"/>
    <cellStyle name="Normal 8 11 2" xfId="6856"/>
    <cellStyle name="Normal 8 11 3" xfId="6857"/>
    <cellStyle name="Normal 8 12" xfId="1123"/>
    <cellStyle name="Normal 8 12 2" xfId="6858"/>
    <cellStyle name="Normal 8 12 3" xfId="6859"/>
    <cellStyle name="Normal 8 13" xfId="1124"/>
    <cellStyle name="Normal 8 13 2" xfId="6860"/>
    <cellStyle name="Normal 8 13 3" xfId="6861"/>
    <cellStyle name="Normal 8 14" xfId="1125"/>
    <cellStyle name="Normal 8 14 2" xfId="6862"/>
    <cellStyle name="Normal 8 14 3" xfId="6863"/>
    <cellStyle name="Normal 8 15" xfId="1126"/>
    <cellStyle name="Normal 8 15 2" xfId="6864"/>
    <cellStyle name="Normal 8 15 3" xfId="6865"/>
    <cellStyle name="Normal 8 16" xfId="1127"/>
    <cellStyle name="Normal 8 16 2" xfId="6866"/>
    <cellStyle name="Normal 8 16 3" xfId="6867"/>
    <cellStyle name="Normal 8 17" xfId="1128"/>
    <cellStyle name="Normal 8 17 2" xfId="6868"/>
    <cellStyle name="Normal 8 17 3" xfId="6869"/>
    <cellStyle name="Normal 8 18" xfId="1129"/>
    <cellStyle name="Normal 8 18 2" xfId="6870"/>
    <cellStyle name="Normal 8 18 3" xfId="6871"/>
    <cellStyle name="Normal 8 19" xfId="1130"/>
    <cellStyle name="Normal 8 19 2" xfId="6872"/>
    <cellStyle name="Normal 8 19 3" xfId="6873"/>
    <cellStyle name="Normal 8 2" xfId="1131"/>
    <cellStyle name="Normal 8 2 10" xfId="6874"/>
    <cellStyle name="Normal 8 2 10 2" xfId="6875"/>
    <cellStyle name="Normal 8 2 10 3" xfId="6876"/>
    <cellStyle name="Normal 8 2 11" xfId="6877"/>
    <cellStyle name="Normal 8 2 11 2" xfId="6878"/>
    <cellStyle name="Normal 8 2 11 3" xfId="6879"/>
    <cellStyle name="Normal 8 2 12" xfId="6880"/>
    <cellStyle name="Normal 8 2 12 2" xfId="6881"/>
    <cellStyle name="Normal 8 2 12 3" xfId="6882"/>
    <cellStyle name="Normal 8 2 13" xfId="6883"/>
    <cellStyle name="Normal 8 2 13 2" xfId="6884"/>
    <cellStyle name="Normal 8 2 13 3" xfId="6885"/>
    <cellStyle name="Normal 8 2 14" xfId="6886"/>
    <cellStyle name="Normal 8 2 14 2" xfId="6887"/>
    <cellStyle name="Normal 8 2 14 3" xfId="6888"/>
    <cellStyle name="Normal 8 2 15" xfId="6889"/>
    <cellStyle name="Normal 8 2 15 2" xfId="6890"/>
    <cellStyle name="Normal 8 2 15 3" xfId="6891"/>
    <cellStyle name="Normal 8 2 16" xfId="6892"/>
    <cellStyle name="Normal 8 2 16 2" xfId="6893"/>
    <cellStyle name="Normal 8 2 16 3" xfId="6894"/>
    <cellStyle name="Normal 8 2 17" xfId="6895"/>
    <cellStyle name="Normal 8 2 17 2" xfId="6896"/>
    <cellStyle name="Normal 8 2 17 3" xfId="6897"/>
    <cellStyle name="Normal 8 2 18" xfId="6898"/>
    <cellStyle name="Normal 8 2 18 2" xfId="6899"/>
    <cellStyle name="Normal 8 2 18 3" xfId="6900"/>
    <cellStyle name="Normal 8 2 19" xfId="6901"/>
    <cellStyle name="Normal 8 2 19 2" xfId="6902"/>
    <cellStyle name="Normal 8 2 19 3" xfId="6903"/>
    <cellStyle name="Normal 8 2 2" xfId="1132"/>
    <cellStyle name="Normal 8 2 2 10" xfId="6904"/>
    <cellStyle name="Normal 8 2 2 10 2" xfId="6905"/>
    <cellStyle name="Normal 8 2 2 10 3" xfId="6906"/>
    <cellStyle name="Normal 8 2 2 11" xfId="6907"/>
    <cellStyle name="Normal 8 2 2 11 2" xfId="6908"/>
    <cellStyle name="Normal 8 2 2 11 3" xfId="6909"/>
    <cellStyle name="Normal 8 2 2 12" xfId="6910"/>
    <cellStyle name="Normal 8 2 2 12 2" xfId="6911"/>
    <cellStyle name="Normal 8 2 2 12 3" xfId="6912"/>
    <cellStyle name="Normal 8 2 2 13" xfId="6913"/>
    <cellStyle name="Normal 8 2 2 13 2" xfId="6914"/>
    <cellStyle name="Normal 8 2 2 13 3" xfId="6915"/>
    <cellStyle name="Normal 8 2 2 14" xfId="6916"/>
    <cellStyle name="Normal 8 2 2 14 2" xfId="6917"/>
    <cellStyle name="Normal 8 2 2 14 3" xfId="6918"/>
    <cellStyle name="Normal 8 2 2 15" xfId="6919"/>
    <cellStyle name="Normal 8 2 2 15 2" xfId="6920"/>
    <cellStyle name="Normal 8 2 2 15 3" xfId="6921"/>
    <cellStyle name="Normal 8 2 2 16" xfId="6922"/>
    <cellStyle name="Normal 8 2 2 16 2" xfId="6923"/>
    <cellStyle name="Normal 8 2 2 16 3" xfId="6924"/>
    <cellStyle name="Normal 8 2 2 17" xfId="6925"/>
    <cellStyle name="Normal 8 2 2 17 2" xfId="6926"/>
    <cellStyle name="Normal 8 2 2 17 3" xfId="6927"/>
    <cellStyle name="Normal 8 2 2 18" xfId="6928"/>
    <cellStyle name="Normal 8 2 2 18 2" xfId="6929"/>
    <cellStyle name="Normal 8 2 2 18 3" xfId="6930"/>
    <cellStyle name="Normal 8 2 2 19" xfId="6931"/>
    <cellStyle name="Normal 8 2 2 19 2" xfId="6932"/>
    <cellStyle name="Normal 8 2 2 19 3" xfId="6933"/>
    <cellStyle name="Normal 8 2 2 2" xfId="6934"/>
    <cellStyle name="Normal 8 2 2 2 2" xfId="6935"/>
    <cellStyle name="Normal 8 2 2 2 2 2" xfId="6936"/>
    <cellStyle name="Normal 8 2 2 2 2 2 2" xfId="6937"/>
    <cellStyle name="Normal 8 2 2 2 2 2 3" xfId="6938"/>
    <cellStyle name="Normal 8 2 2 2 2 3" xfId="6939"/>
    <cellStyle name="Normal 8 2 2 2 2 3 2" xfId="6940"/>
    <cellStyle name="Normal 8 2 2 2 2 3 3" xfId="6941"/>
    <cellStyle name="Normal 8 2 2 2 2 4" xfId="6942"/>
    <cellStyle name="Normal 8 2 2 2 2 4 2" xfId="6943"/>
    <cellStyle name="Normal 8 2 2 2 2 4 3" xfId="6944"/>
    <cellStyle name="Normal 8 2 2 2 2 5" xfId="6945"/>
    <cellStyle name="Normal 8 2 2 2 2 5 2" xfId="6946"/>
    <cellStyle name="Normal 8 2 2 2 2 5 3" xfId="6947"/>
    <cellStyle name="Normal 8 2 2 2 2 6" xfId="6948"/>
    <cellStyle name="Normal 8 2 2 2 2 6 2" xfId="6949"/>
    <cellStyle name="Normal 8 2 2 2 2 6 3" xfId="6950"/>
    <cellStyle name="Normal 8 2 2 2 2 7" xfId="6951"/>
    <cellStyle name="Normal 8 2 2 2 2 8" xfId="6952"/>
    <cellStyle name="Normal 8 2 2 2 3" xfId="6953"/>
    <cellStyle name="Normal 8 2 2 2 3 2" xfId="6954"/>
    <cellStyle name="Normal 8 2 2 2 3 3" xfId="6955"/>
    <cellStyle name="Normal 8 2 2 2 4" xfId="6956"/>
    <cellStyle name="Normal 8 2 2 2 4 2" xfId="6957"/>
    <cellStyle name="Normal 8 2 2 2 4 3" xfId="6958"/>
    <cellStyle name="Normal 8 2 2 2 5" xfId="6959"/>
    <cellStyle name="Normal 8 2 2 2 5 2" xfId="6960"/>
    <cellStyle name="Normal 8 2 2 2 5 3" xfId="6961"/>
    <cellStyle name="Normal 8 2 2 2 6" xfId="6962"/>
    <cellStyle name="Normal 8 2 2 2 6 2" xfId="6963"/>
    <cellStyle name="Normal 8 2 2 2 6 3" xfId="6964"/>
    <cellStyle name="Normal 8 2 2 2 7" xfId="6965"/>
    <cellStyle name="Normal 8 2 2 2 8" xfId="6966"/>
    <cellStyle name="Normal 8 2 2 20" xfId="6967"/>
    <cellStyle name="Normal 8 2 2 20 2" xfId="6968"/>
    <cellStyle name="Normal 8 2 2 20 3" xfId="6969"/>
    <cellStyle name="Normal 8 2 2 21" xfId="6970"/>
    <cellStyle name="Normal 8 2 2 21 2" xfId="6971"/>
    <cellStyle name="Normal 8 2 2 21 3" xfId="6972"/>
    <cellStyle name="Normal 8 2 2 22" xfId="6973"/>
    <cellStyle name="Normal 8 2 2 22 2" xfId="6974"/>
    <cellStyle name="Normal 8 2 2 22 3" xfId="6975"/>
    <cellStyle name="Normal 8 2 2 23" xfId="6976"/>
    <cellStyle name="Normal 8 2 2 23 2" xfId="6977"/>
    <cellStyle name="Normal 8 2 2 23 3" xfId="6978"/>
    <cellStyle name="Normal 8 2 2 24" xfId="6979"/>
    <cellStyle name="Normal 8 2 2 24 2" xfId="6980"/>
    <cellStyle name="Normal 8 2 2 24 3" xfId="6981"/>
    <cellStyle name="Normal 8 2 2 25" xfId="6982"/>
    <cellStyle name="Normal 8 2 2 25 2" xfId="6983"/>
    <cellStyle name="Normal 8 2 2 25 3" xfId="6984"/>
    <cellStyle name="Normal 8 2 2 26" xfId="6985"/>
    <cellStyle name="Normal 8 2 2 26 2" xfId="6986"/>
    <cellStyle name="Normal 8 2 2 26 3" xfId="6987"/>
    <cellStyle name="Normal 8 2 2 27" xfId="6988"/>
    <cellStyle name="Normal 8 2 2 27 2" xfId="6989"/>
    <cellStyle name="Normal 8 2 2 27 3" xfId="6990"/>
    <cellStyle name="Normal 8 2 2 28" xfId="6991"/>
    <cellStyle name="Normal 8 2 2 28 2" xfId="6992"/>
    <cellStyle name="Normal 8 2 2 28 3" xfId="6993"/>
    <cellStyle name="Normal 8 2 2 29" xfId="6994"/>
    <cellStyle name="Normal 8 2 2 29 2" xfId="6995"/>
    <cellStyle name="Normal 8 2 2 29 3" xfId="6996"/>
    <cellStyle name="Normal 8 2 2 3" xfId="6997"/>
    <cellStyle name="Normal 8 2 2 3 2" xfId="6998"/>
    <cellStyle name="Normal 8 2 2 3 3" xfId="6999"/>
    <cellStyle name="Normal 8 2 2 30" xfId="7000"/>
    <cellStyle name="Normal 8 2 2 30 2" xfId="7001"/>
    <cellStyle name="Normal 8 2 2 30 3" xfId="7002"/>
    <cellStyle name="Normal 8 2 2 31" xfId="7003"/>
    <cellStyle name="Normal 8 2 2 32" xfId="7004"/>
    <cellStyle name="Normal 8 2 2 4" xfId="7005"/>
    <cellStyle name="Normal 8 2 2 4 2" xfId="7006"/>
    <cellStyle name="Normal 8 2 2 4 3" xfId="7007"/>
    <cellStyle name="Normal 8 2 2 5" xfId="7008"/>
    <cellStyle name="Normal 8 2 2 5 2" xfId="7009"/>
    <cellStyle name="Normal 8 2 2 5 3" xfId="7010"/>
    <cellStyle name="Normal 8 2 2 6" xfId="7011"/>
    <cellStyle name="Normal 8 2 2 6 2" xfId="7012"/>
    <cellStyle name="Normal 8 2 2 6 3" xfId="7013"/>
    <cellStyle name="Normal 8 2 2 7" xfId="7014"/>
    <cellStyle name="Normal 8 2 2 7 2" xfId="7015"/>
    <cellStyle name="Normal 8 2 2 7 3" xfId="7016"/>
    <cellStyle name="Normal 8 2 2 8" xfId="7017"/>
    <cellStyle name="Normal 8 2 2 8 2" xfId="7018"/>
    <cellStyle name="Normal 8 2 2 8 3" xfId="7019"/>
    <cellStyle name="Normal 8 2 2 9" xfId="7020"/>
    <cellStyle name="Normal 8 2 2 9 2" xfId="7021"/>
    <cellStyle name="Normal 8 2 2 9 3" xfId="7022"/>
    <cellStyle name="Normal 8 2 20" xfId="7023"/>
    <cellStyle name="Normal 8 2 20 2" xfId="7024"/>
    <cellStyle name="Normal 8 2 20 3" xfId="7025"/>
    <cellStyle name="Normal 8 2 21" xfId="7026"/>
    <cellStyle name="Normal 8 2 21 2" xfId="7027"/>
    <cellStyle name="Normal 8 2 21 3" xfId="7028"/>
    <cellStyle name="Normal 8 2 22" xfId="7029"/>
    <cellStyle name="Normal 8 2 22 2" xfId="7030"/>
    <cellStyle name="Normal 8 2 22 3" xfId="7031"/>
    <cellStyle name="Normal 8 2 23" xfId="7032"/>
    <cellStyle name="Normal 8 2 23 2" xfId="7033"/>
    <cellStyle name="Normal 8 2 23 3" xfId="7034"/>
    <cellStyle name="Normal 8 2 24" xfId="7035"/>
    <cellStyle name="Normal 8 2 24 2" xfId="7036"/>
    <cellStyle name="Normal 8 2 24 3" xfId="7037"/>
    <cellStyle name="Normal 8 2 25" xfId="7038"/>
    <cellStyle name="Normal 8 2 25 2" xfId="7039"/>
    <cellStyle name="Normal 8 2 25 3" xfId="7040"/>
    <cellStyle name="Normal 8 2 26" xfId="7041"/>
    <cellStyle name="Normal 8 2 26 2" xfId="7042"/>
    <cellStyle name="Normal 8 2 26 3" xfId="7043"/>
    <cellStyle name="Normal 8 2 27" xfId="7044"/>
    <cellStyle name="Normal 8 2 27 2" xfId="7045"/>
    <cellStyle name="Normal 8 2 27 3" xfId="7046"/>
    <cellStyle name="Normal 8 2 28" xfId="7047"/>
    <cellStyle name="Normal 8 2 28 2" xfId="7048"/>
    <cellStyle name="Normal 8 2 28 3" xfId="7049"/>
    <cellStyle name="Normal 8 2 29" xfId="7050"/>
    <cellStyle name="Normal 8 2 29 2" xfId="7051"/>
    <cellStyle name="Normal 8 2 29 3" xfId="7052"/>
    <cellStyle name="Normal 8 2 3" xfId="7053"/>
    <cellStyle name="Normal 8 2 3 2" xfId="7054"/>
    <cellStyle name="Normal 8 2 3 2 2" xfId="7055"/>
    <cellStyle name="Normal 8 2 3 2 2 2" xfId="7056"/>
    <cellStyle name="Normal 8 2 3 2 2 3" xfId="7057"/>
    <cellStyle name="Normal 8 2 3 2 3" xfId="7058"/>
    <cellStyle name="Normal 8 2 3 2 3 2" xfId="7059"/>
    <cellStyle name="Normal 8 2 3 2 3 3" xfId="7060"/>
    <cellStyle name="Normal 8 2 3 2 4" xfId="7061"/>
    <cellStyle name="Normal 8 2 3 2 4 2" xfId="7062"/>
    <cellStyle name="Normal 8 2 3 2 4 3" xfId="7063"/>
    <cellStyle name="Normal 8 2 3 2 5" xfId="7064"/>
    <cellStyle name="Normal 8 2 3 2 5 2" xfId="7065"/>
    <cellStyle name="Normal 8 2 3 2 5 3" xfId="7066"/>
    <cellStyle name="Normal 8 2 3 2 6" xfId="7067"/>
    <cellStyle name="Normal 8 2 3 2 6 2" xfId="7068"/>
    <cellStyle name="Normal 8 2 3 2 6 3" xfId="7069"/>
    <cellStyle name="Normal 8 2 3 2 7" xfId="7070"/>
    <cellStyle name="Normal 8 2 3 2 8" xfId="7071"/>
    <cellStyle name="Normal 8 2 3 3" xfId="7072"/>
    <cellStyle name="Normal 8 2 3 3 2" xfId="7073"/>
    <cellStyle name="Normal 8 2 3 3 3" xfId="7074"/>
    <cellStyle name="Normal 8 2 3 4" xfId="7075"/>
    <cellStyle name="Normal 8 2 3 4 2" xfId="7076"/>
    <cellStyle name="Normal 8 2 3 4 3" xfId="7077"/>
    <cellStyle name="Normal 8 2 3 5" xfId="7078"/>
    <cellStyle name="Normal 8 2 3 5 2" xfId="7079"/>
    <cellStyle name="Normal 8 2 3 5 3" xfId="7080"/>
    <cellStyle name="Normal 8 2 3 6" xfId="7081"/>
    <cellStyle name="Normal 8 2 3 6 2" xfId="7082"/>
    <cellStyle name="Normal 8 2 3 6 3" xfId="7083"/>
    <cellStyle name="Normal 8 2 3 7" xfId="7084"/>
    <cellStyle name="Normal 8 2 3 8" xfId="7085"/>
    <cellStyle name="Normal 8 2 30" xfId="7086"/>
    <cellStyle name="Normal 8 2 31" xfId="7087"/>
    <cellStyle name="Normal 8 2 4" xfId="7088"/>
    <cellStyle name="Normal 8 2 4 2" xfId="7089"/>
    <cellStyle name="Normal 8 2 4 3" xfId="7090"/>
    <cellStyle name="Normal 8 2 5" xfId="7091"/>
    <cellStyle name="Normal 8 2 5 2" xfId="7092"/>
    <cellStyle name="Normal 8 2 5 3" xfId="7093"/>
    <cellStyle name="Normal 8 2 6" xfId="7094"/>
    <cellStyle name="Normal 8 2 6 2" xfId="7095"/>
    <cellStyle name="Normal 8 2 6 3" xfId="7096"/>
    <cellStyle name="Normal 8 2 7" xfId="7097"/>
    <cellStyle name="Normal 8 2 7 2" xfId="7098"/>
    <cellStyle name="Normal 8 2 7 3" xfId="7099"/>
    <cellStyle name="Normal 8 2 8" xfId="7100"/>
    <cellStyle name="Normal 8 2 8 2" xfId="7101"/>
    <cellStyle name="Normal 8 2 8 3" xfId="7102"/>
    <cellStyle name="Normal 8 2 9" xfId="7103"/>
    <cellStyle name="Normal 8 2 9 2" xfId="7104"/>
    <cellStyle name="Normal 8 2 9 3" xfId="7105"/>
    <cellStyle name="Normal 8 20" xfId="1133"/>
    <cellStyle name="Normal 8 20 2" xfId="7106"/>
    <cellStyle name="Normal 8 20 3" xfId="7107"/>
    <cellStyle name="Normal 8 21" xfId="1134"/>
    <cellStyle name="Normal 8 21 2" xfId="7108"/>
    <cellStyle name="Normal 8 21 3" xfId="7109"/>
    <cellStyle name="Normal 8 22" xfId="1135"/>
    <cellStyle name="Normal 8 22 2" xfId="7110"/>
    <cellStyle name="Normal 8 22 3" xfId="7111"/>
    <cellStyle name="Normal 8 23" xfId="7112"/>
    <cellStyle name="Normal 8 23 2" xfId="7113"/>
    <cellStyle name="Normal 8 23 2 2" xfId="7114"/>
    <cellStyle name="Normal 8 23 2 2 2" xfId="7115"/>
    <cellStyle name="Normal 8 23 2 2 3" xfId="7116"/>
    <cellStyle name="Normal 8 23 2 3" xfId="7117"/>
    <cellStyle name="Normal 8 23 2 3 2" xfId="7118"/>
    <cellStyle name="Normal 8 23 2 3 3" xfId="7119"/>
    <cellStyle name="Normal 8 23 2 4" xfId="7120"/>
    <cellStyle name="Normal 8 23 2 4 2" xfId="7121"/>
    <cellStyle name="Normal 8 23 2 4 3" xfId="7122"/>
    <cellStyle name="Normal 8 23 2 5" xfId="7123"/>
    <cellStyle name="Normal 8 23 2 5 2" xfId="7124"/>
    <cellStyle name="Normal 8 23 2 5 3" xfId="7125"/>
    <cellStyle name="Normal 8 23 2 6" xfId="7126"/>
    <cellStyle name="Normal 8 23 2 6 2" xfId="7127"/>
    <cellStyle name="Normal 8 23 2 6 3" xfId="7128"/>
    <cellStyle name="Normal 8 23 2 7" xfId="7129"/>
    <cellStyle name="Normal 8 23 2 8" xfId="7130"/>
    <cellStyle name="Normal 8 23 3" xfId="7131"/>
    <cellStyle name="Normal 8 23 3 2" xfId="7132"/>
    <cellStyle name="Normal 8 23 3 3" xfId="7133"/>
    <cellStyle name="Normal 8 23 4" xfId="7134"/>
    <cellStyle name="Normal 8 23 4 2" xfId="7135"/>
    <cellStyle name="Normal 8 23 4 3" xfId="7136"/>
    <cellStyle name="Normal 8 23 5" xfId="7137"/>
    <cellStyle name="Normal 8 23 5 2" xfId="7138"/>
    <cellStyle name="Normal 8 23 5 3" xfId="7139"/>
    <cellStyle name="Normal 8 23 6" xfId="7140"/>
    <cellStyle name="Normal 8 23 6 2" xfId="7141"/>
    <cellStyle name="Normal 8 23 6 3" xfId="7142"/>
    <cellStyle name="Normal 8 23 7" xfId="7143"/>
    <cellStyle name="Normal 8 23 8" xfId="7144"/>
    <cellStyle name="Normal 8 24" xfId="7145"/>
    <cellStyle name="Normal 8 24 2" xfId="7146"/>
    <cellStyle name="Normal 8 24 3" xfId="7147"/>
    <cellStyle name="Normal 8 25" xfId="7148"/>
    <cellStyle name="Normal 8 25 2" xfId="7149"/>
    <cellStyle name="Normal 8 25 3" xfId="7150"/>
    <cellStyle name="Normal 8 26" xfId="7151"/>
    <cellStyle name="Normal 8 26 2" xfId="7152"/>
    <cellStyle name="Normal 8 26 3" xfId="7153"/>
    <cellStyle name="Normal 8 27" xfId="7154"/>
    <cellStyle name="Normal 8 27 2" xfId="7155"/>
    <cellStyle name="Normal 8 27 3" xfId="7156"/>
    <cellStyle name="Normal 8 28" xfId="7157"/>
    <cellStyle name="Normal 8 28 2" xfId="7158"/>
    <cellStyle name="Normal 8 28 3" xfId="7159"/>
    <cellStyle name="Normal 8 29" xfId="7160"/>
    <cellStyle name="Normal 8 29 2" xfId="7161"/>
    <cellStyle name="Normal 8 29 3" xfId="7162"/>
    <cellStyle name="Normal 8 3" xfId="1136"/>
    <cellStyle name="Normal 8 3 2" xfId="7163"/>
    <cellStyle name="Normal 8 3 3" xfId="7164"/>
    <cellStyle name="Normal 8 30" xfId="7165"/>
    <cellStyle name="Normal 8 30 2" xfId="7166"/>
    <cellStyle name="Normal 8 30 3" xfId="7167"/>
    <cellStyle name="Normal 8 31" xfId="7168"/>
    <cellStyle name="Normal 8 31 2" xfId="7169"/>
    <cellStyle name="Normal 8 31 3" xfId="7170"/>
    <cellStyle name="Normal 8 32" xfId="7171"/>
    <cellStyle name="Normal 8 32 2" xfId="7172"/>
    <cellStyle name="Normal 8 32 3" xfId="7173"/>
    <cellStyle name="Normal 8 33" xfId="7174"/>
    <cellStyle name="Normal 8 33 2" xfId="7175"/>
    <cellStyle name="Normal 8 33 3" xfId="7176"/>
    <cellStyle name="Normal 8 34" xfId="7177"/>
    <cellStyle name="Normal 8 34 2" xfId="7178"/>
    <cellStyle name="Normal 8 34 3" xfId="7179"/>
    <cellStyle name="Normal 8 35" xfId="7180"/>
    <cellStyle name="Normal 8 35 2" xfId="7181"/>
    <cellStyle name="Normal 8 35 3" xfId="7182"/>
    <cellStyle name="Normal 8 36" xfId="7183"/>
    <cellStyle name="Normal 8 36 2" xfId="7184"/>
    <cellStyle name="Normal 8 36 3" xfId="7185"/>
    <cellStyle name="Normal 8 37" xfId="7186"/>
    <cellStyle name="Normal 8 37 2" xfId="7187"/>
    <cellStyle name="Normal 8 37 3" xfId="7188"/>
    <cellStyle name="Normal 8 38" xfId="7189"/>
    <cellStyle name="Normal 8 38 2" xfId="7190"/>
    <cellStyle name="Normal 8 38 3" xfId="7191"/>
    <cellStyle name="Normal 8 39" xfId="7192"/>
    <cellStyle name="Normal 8 39 2" xfId="7193"/>
    <cellStyle name="Normal 8 39 3" xfId="7194"/>
    <cellStyle name="Normal 8 4" xfId="1137"/>
    <cellStyle name="Normal 8 4 2" xfId="7195"/>
    <cellStyle name="Normal 8 4 3" xfId="7196"/>
    <cellStyle name="Normal 8 40" xfId="7197"/>
    <cellStyle name="Normal 8 40 2" xfId="7198"/>
    <cellStyle name="Normal 8 40 3" xfId="7199"/>
    <cellStyle name="Normal 8 41" xfId="7200"/>
    <cellStyle name="Normal 8 41 2" xfId="7201"/>
    <cellStyle name="Normal 8 41 3" xfId="7202"/>
    <cellStyle name="Normal 8 42" xfId="7203"/>
    <cellStyle name="Normal 8 42 2" xfId="7204"/>
    <cellStyle name="Normal 8 42 3" xfId="7205"/>
    <cellStyle name="Normal 8 43" xfId="7206"/>
    <cellStyle name="Normal 8 43 2" xfId="7207"/>
    <cellStyle name="Normal 8 43 3" xfId="7208"/>
    <cellStyle name="Normal 8 44" xfId="7209"/>
    <cellStyle name="Normal 8 44 2" xfId="7210"/>
    <cellStyle name="Normal 8 44 3" xfId="7211"/>
    <cellStyle name="Normal 8 45" xfId="7212"/>
    <cellStyle name="Normal 8 45 2" xfId="7213"/>
    <cellStyle name="Normal 8 45 3" xfId="7214"/>
    <cellStyle name="Normal 8 46" xfId="7215"/>
    <cellStyle name="Normal 8 46 2" xfId="7216"/>
    <cellStyle name="Normal 8 46 3" xfId="7217"/>
    <cellStyle name="Normal 8 47" xfId="7218"/>
    <cellStyle name="Normal 8 47 2" xfId="7219"/>
    <cellStyle name="Normal 8 47 3" xfId="7220"/>
    <cellStyle name="Normal 8 48" xfId="7221"/>
    <cellStyle name="Normal 8 48 2" xfId="7222"/>
    <cellStyle name="Normal 8 48 3" xfId="7223"/>
    <cellStyle name="Normal 8 49" xfId="7224"/>
    <cellStyle name="Normal 8 49 2" xfId="7225"/>
    <cellStyle name="Normal 8 49 3" xfId="7226"/>
    <cellStyle name="Normal 8 5" xfId="1138"/>
    <cellStyle name="Normal 8 5 2" xfId="7227"/>
    <cellStyle name="Normal 8 5 3" xfId="7228"/>
    <cellStyle name="Normal 8 50" xfId="7229"/>
    <cellStyle name="Normal 8 50 2" xfId="7230"/>
    <cellStyle name="Normal 8 50 3" xfId="7231"/>
    <cellStyle name="Normal 8 51" xfId="7232"/>
    <cellStyle name="Normal 8 52" xfId="7233"/>
    <cellStyle name="Normal 8 53" xfId="8615"/>
    <cellStyle name="Normal 8 6" xfId="1139"/>
    <cellStyle name="Normal 8 6 2" xfId="7234"/>
    <cellStyle name="Normal 8 6 3" xfId="7235"/>
    <cellStyle name="Normal 8 7" xfId="1140"/>
    <cellStyle name="Normal 8 7 2" xfId="7236"/>
    <cellStyle name="Normal 8 7 3" xfId="7237"/>
    <cellStyle name="Normal 8 8" xfId="1141"/>
    <cellStyle name="Normal 8 8 2" xfId="7238"/>
    <cellStyle name="Normal 8 8 3" xfId="7239"/>
    <cellStyle name="Normal 8 9" xfId="1142"/>
    <cellStyle name="Normal 8 9 2" xfId="7240"/>
    <cellStyle name="Normal 8 9 3" xfId="7241"/>
    <cellStyle name="Normal 80" xfId="1143"/>
    <cellStyle name="Normal 81" xfId="1144"/>
    <cellStyle name="Normal 82" xfId="1145"/>
    <cellStyle name="Normal 83" xfId="1146"/>
    <cellStyle name="Normal 84" xfId="1147"/>
    <cellStyle name="Normal 85" xfId="1148"/>
    <cellStyle name="Normal 86" xfId="1398"/>
    <cellStyle name="Normal 87" xfId="1401"/>
    <cellStyle name="Normal 88" xfId="8405"/>
    <cellStyle name="Normal 88 2" xfId="8692"/>
    <cellStyle name="Normal 9" xfId="1149"/>
    <cellStyle name="Normal 9 2" xfId="7242"/>
    <cellStyle name="Normal 9 3" xfId="7243"/>
    <cellStyle name="Normal 9 4" xfId="8616"/>
    <cellStyle name="Normalny_Arkusz1" xfId="8461"/>
    <cellStyle name="Number" xfId="8804"/>
    <cellStyle name="OLELink" xfId="8805"/>
    <cellStyle name="p/n" xfId="8462"/>
    <cellStyle name="Page Heading Large" xfId="8806"/>
    <cellStyle name="Page Heading Small" xfId="8807"/>
    <cellStyle name="Page Number" xfId="8463"/>
    <cellStyle name="per.style" xfId="8464"/>
    <cellStyle name="Percent [0]" xfId="1150"/>
    <cellStyle name="Percent [0] 2" xfId="7244"/>
    <cellStyle name="Percent [0] 3" xfId="7245"/>
    <cellStyle name="Percent [00]" xfId="1151"/>
    <cellStyle name="Percent [00] 2" xfId="7246"/>
    <cellStyle name="Percent [00] 3" xfId="7247"/>
    <cellStyle name="Percent [2]" xfId="1152"/>
    <cellStyle name="Percent [2] 2" xfId="7248"/>
    <cellStyle name="Percent [2] 3" xfId="7249"/>
    <cellStyle name="Percent 10" xfId="1153"/>
    <cellStyle name="Percent 11" xfId="1154"/>
    <cellStyle name="Percent 12" xfId="1155"/>
    <cellStyle name="Percent 13" xfId="1156"/>
    <cellStyle name="Percent 14" xfId="1157"/>
    <cellStyle name="Percent 15" xfId="1158"/>
    <cellStyle name="Percent 16" xfId="1159"/>
    <cellStyle name="Percent 17" xfId="1160"/>
    <cellStyle name="Percent 18" xfId="1161"/>
    <cellStyle name="Percent 19" xfId="1162"/>
    <cellStyle name="Percent 2" xfId="1163"/>
    <cellStyle name="Percent 2 10" xfId="1164"/>
    <cellStyle name="Percent 2 10 10" xfId="7250"/>
    <cellStyle name="Percent 2 10 10 2" xfId="7251"/>
    <cellStyle name="Percent 2 10 10 3" xfId="7252"/>
    <cellStyle name="Percent 2 10 11" xfId="7253"/>
    <cellStyle name="Percent 2 10 11 2" xfId="7254"/>
    <cellStyle name="Percent 2 10 11 3" xfId="7255"/>
    <cellStyle name="Percent 2 10 12" xfId="7256"/>
    <cellStyle name="Percent 2 10 12 2" xfId="7257"/>
    <cellStyle name="Percent 2 10 12 3" xfId="7258"/>
    <cellStyle name="Percent 2 10 13" xfId="7259"/>
    <cellStyle name="Percent 2 10 14" xfId="7260"/>
    <cellStyle name="Percent 2 10 2" xfId="1165"/>
    <cellStyle name="Percent 2 10 2 2" xfId="1166"/>
    <cellStyle name="Percent 2 10 2 2 2" xfId="7261"/>
    <cellStyle name="Percent 2 10 2 2 3" xfId="7262"/>
    <cellStyle name="Percent 2 10 2 3" xfId="7263"/>
    <cellStyle name="Percent 2 10 2 4" xfId="7264"/>
    <cellStyle name="Percent 2 10 3" xfId="1167"/>
    <cellStyle name="Percent 2 10 3 2" xfId="7265"/>
    <cellStyle name="Percent 2 10 3 3" xfId="7266"/>
    <cellStyle name="Percent 2 10 4" xfId="7267"/>
    <cellStyle name="Percent 2 10 4 2" xfId="7268"/>
    <cellStyle name="Percent 2 10 4 3" xfId="7269"/>
    <cellStyle name="Percent 2 10 5" xfId="7270"/>
    <cellStyle name="Percent 2 10 5 2" xfId="7271"/>
    <cellStyle name="Percent 2 10 5 3" xfId="7272"/>
    <cellStyle name="Percent 2 10 6" xfId="7273"/>
    <cellStyle name="Percent 2 10 6 2" xfId="7274"/>
    <cellStyle name="Percent 2 10 6 3" xfId="7275"/>
    <cellStyle name="Percent 2 10 7" xfId="7276"/>
    <cellStyle name="Percent 2 10 7 2" xfId="7277"/>
    <cellStyle name="Percent 2 10 7 3" xfId="7278"/>
    <cellStyle name="Percent 2 10 8" xfId="7279"/>
    <cellStyle name="Percent 2 10 8 2" xfId="7280"/>
    <cellStyle name="Percent 2 10 8 3" xfId="7281"/>
    <cellStyle name="Percent 2 10 9" xfId="7282"/>
    <cellStyle name="Percent 2 10 9 2" xfId="7283"/>
    <cellStyle name="Percent 2 10 9 3" xfId="7284"/>
    <cellStyle name="Percent 2 11" xfId="1168"/>
    <cellStyle name="Percent 2 11 10" xfId="7285"/>
    <cellStyle name="Percent 2 11 10 2" xfId="7286"/>
    <cellStyle name="Percent 2 11 10 3" xfId="7287"/>
    <cellStyle name="Percent 2 11 11" xfId="7288"/>
    <cellStyle name="Percent 2 11 11 2" xfId="7289"/>
    <cellStyle name="Percent 2 11 11 3" xfId="7290"/>
    <cellStyle name="Percent 2 11 12" xfId="7291"/>
    <cellStyle name="Percent 2 11 12 2" xfId="7292"/>
    <cellStyle name="Percent 2 11 12 3" xfId="7293"/>
    <cellStyle name="Percent 2 11 13" xfId="7294"/>
    <cellStyle name="Percent 2 11 14" xfId="7295"/>
    <cellStyle name="Percent 2 11 2" xfId="1169"/>
    <cellStyle name="Percent 2 11 2 2" xfId="1170"/>
    <cellStyle name="Percent 2 11 2 2 2" xfId="7296"/>
    <cellStyle name="Percent 2 11 2 2 3" xfId="7297"/>
    <cellStyle name="Percent 2 11 2 3" xfId="7298"/>
    <cellStyle name="Percent 2 11 2 4" xfId="7299"/>
    <cellStyle name="Percent 2 11 3" xfId="1171"/>
    <cellStyle name="Percent 2 11 3 2" xfId="7300"/>
    <cellStyle name="Percent 2 11 3 3" xfId="7301"/>
    <cellStyle name="Percent 2 11 4" xfId="7302"/>
    <cellStyle name="Percent 2 11 4 2" xfId="7303"/>
    <cellStyle name="Percent 2 11 4 3" xfId="7304"/>
    <cellStyle name="Percent 2 11 5" xfId="7305"/>
    <cellStyle name="Percent 2 11 5 2" xfId="7306"/>
    <cellStyle name="Percent 2 11 5 3" xfId="7307"/>
    <cellStyle name="Percent 2 11 6" xfId="7308"/>
    <cellStyle name="Percent 2 11 6 2" xfId="7309"/>
    <cellStyle name="Percent 2 11 6 3" xfId="7310"/>
    <cellStyle name="Percent 2 11 7" xfId="7311"/>
    <cellStyle name="Percent 2 11 7 2" xfId="7312"/>
    <cellStyle name="Percent 2 11 7 3" xfId="7313"/>
    <cellStyle name="Percent 2 11 8" xfId="7314"/>
    <cellStyle name="Percent 2 11 8 2" xfId="7315"/>
    <cellStyle name="Percent 2 11 8 3" xfId="7316"/>
    <cellStyle name="Percent 2 11 9" xfId="7317"/>
    <cellStyle name="Percent 2 11 9 2" xfId="7318"/>
    <cellStyle name="Percent 2 11 9 3" xfId="7319"/>
    <cellStyle name="Percent 2 12" xfId="1172"/>
    <cellStyle name="Percent 2 12 10" xfId="7320"/>
    <cellStyle name="Percent 2 12 10 2" xfId="7321"/>
    <cellStyle name="Percent 2 12 10 3" xfId="7322"/>
    <cellStyle name="Percent 2 12 11" xfId="7323"/>
    <cellStyle name="Percent 2 12 11 2" xfId="7324"/>
    <cellStyle name="Percent 2 12 11 3" xfId="7325"/>
    <cellStyle name="Percent 2 12 12" xfId="7326"/>
    <cellStyle name="Percent 2 12 12 2" xfId="7327"/>
    <cellStyle name="Percent 2 12 12 3" xfId="7328"/>
    <cellStyle name="Percent 2 12 13" xfId="7329"/>
    <cellStyle name="Percent 2 12 14" xfId="7330"/>
    <cellStyle name="Percent 2 12 2" xfId="1173"/>
    <cellStyle name="Percent 2 12 2 2" xfId="1174"/>
    <cellStyle name="Percent 2 12 2 2 2" xfId="7331"/>
    <cellStyle name="Percent 2 12 2 2 3" xfId="7332"/>
    <cellStyle name="Percent 2 12 2 3" xfId="7333"/>
    <cellStyle name="Percent 2 12 2 4" xfId="7334"/>
    <cellStyle name="Percent 2 12 3" xfId="1175"/>
    <cellStyle name="Percent 2 12 3 2" xfId="7335"/>
    <cellStyle name="Percent 2 12 3 3" xfId="7336"/>
    <cellStyle name="Percent 2 12 4" xfId="7337"/>
    <cellStyle name="Percent 2 12 4 2" xfId="7338"/>
    <cellStyle name="Percent 2 12 4 3" xfId="7339"/>
    <cellStyle name="Percent 2 12 5" xfId="7340"/>
    <cellStyle name="Percent 2 12 5 2" xfId="7341"/>
    <cellStyle name="Percent 2 12 5 3" xfId="7342"/>
    <cellStyle name="Percent 2 12 6" xfId="7343"/>
    <cellStyle name="Percent 2 12 6 2" xfId="7344"/>
    <cellStyle name="Percent 2 12 6 3" xfId="7345"/>
    <cellStyle name="Percent 2 12 7" xfId="7346"/>
    <cellStyle name="Percent 2 12 7 2" xfId="7347"/>
    <cellStyle name="Percent 2 12 7 3" xfId="7348"/>
    <cellStyle name="Percent 2 12 8" xfId="7349"/>
    <cellStyle name="Percent 2 12 8 2" xfId="7350"/>
    <cellStyle name="Percent 2 12 8 3" xfId="7351"/>
    <cellStyle name="Percent 2 12 9" xfId="7352"/>
    <cellStyle name="Percent 2 12 9 2" xfId="7353"/>
    <cellStyle name="Percent 2 12 9 3" xfId="7354"/>
    <cellStyle name="Percent 2 13" xfId="1176"/>
    <cellStyle name="Percent 2 13 10" xfId="7355"/>
    <cellStyle name="Percent 2 13 10 2" xfId="7356"/>
    <cellStyle name="Percent 2 13 10 3" xfId="7357"/>
    <cellStyle name="Percent 2 13 11" xfId="7358"/>
    <cellStyle name="Percent 2 13 11 2" xfId="7359"/>
    <cellStyle name="Percent 2 13 11 3" xfId="7360"/>
    <cellStyle name="Percent 2 13 12" xfId="7361"/>
    <cellStyle name="Percent 2 13 12 2" xfId="7362"/>
    <cellStyle name="Percent 2 13 12 3" xfId="7363"/>
    <cellStyle name="Percent 2 13 13" xfId="7364"/>
    <cellStyle name="Percent 2 13 14" xfId="7365"/>
    <cellStyle name="Percent 2 13 2" xfId="1177"/>
    <cellStyle name="Percent 2 13 2 2" xfId="1178"/>
    <cellStyle name="Percent 2 13 2 2 2" xfId="7366"/>
    <cellStyle name="Percent 2 13 2 2 3" xfId="7367"/>
    <cellStyle name="Percent 2 13 2 3" xfId="7368"/>
    <cellStyle name="Percent 2 13 2 4" xfId="7369"/>
    <cellStyle name="Percent 2 13 3" xfId="1179"/>
    <cellStyle name="Percent 2 13 3 2" xfId="7370"/>
    <cellStyle name="Percent 2 13 3 3" xfId="7371"/>
    <cellStyle name="Percent 2 13 4" xfId="7372"/>
    <cellStyle name="Percent 2 13 4 2" xfId="7373"/>
    <cellStyle name="Percent 2 13 4 3" xfId="7374"/>
    <cellStyle name="Percent 2 13 5" xfId="7375"/>
    <cellStyle name="Percent 2 13 5 2" xfId="7376"/>
    <cellStyle name="Percent 2 13 5 3" xfId="7377"/>
    <cellStyle name="Percent 2 13 6" xfId="7378"/>
    <cellStyle name="Percent 2 13 6 2" xfId="7379"/>
    <cellStyle name="Percent 2 13 6 3" xfId="7380"/>
    <cellStyle name="Percent 2 13 7" xfId="7381"/>
    <cellStyle name="Percent 2 13 7 2" xfId="7382"/>
    <cellStyle name="Percent 2 13 7 3" xfId="7383"/>
    <cellStyle name="Percent 2 13 8" xfId="7384"/>
    <cellStyle name="Percent 2 13 8 2" xfId="7385"/>
    <cellStyle name="Percent 2 13 8 3" xfId="7386"/>
    <cellStyle name="Percent 2 13 9" xfId="7387"/>
    <cellStyle name="Percent 2 13 9 2" xfId="7388"/>
    <cellStyle name="Percent 2 13 9 3" xfId="7389"/>
    <cellStyle name="Percent 2 14" xfId="1180"/>
    <cellStyle name="Percent 2 14 10" xfId="7390"/>
    <cellStyle name="Percent 2 14 10 2" xfId="7391"/>
    <cellStyle name="Percent 2 14 10 3" xfId="7392"/>
    <cellStyle name="Percent 2 14 11" xfId="7393"/>
    <cellStyle name="Percent 2 14 11 2" xfId="7394"/>
    <cellStyle name="Percent 2 14 11 3" xfId="7395"/>
    <cellStyle name="Percent 2 14 12" xfId="7396"/>
    <cellStyle name="Percent 2 14 12 2" xfId="7397"/>
    <cellStyle name="Percent 2 14 12 3" xfId="7398"/>
    <cellStyle name="Percent 2 14 13" xfId="7399"/>
    <cellStyle name="Percent 2 14 14" xfId="7400"/>
    <cellStyle name="Percent 2 14 2" xfId="1181"/>
    <cellStyle name="Percent 2 14 2 2" xfId="1182"/>
    <cellStyle name="Percent 2 14 2 2 2" xfId="7401"/>
    <cellStyle name="Percent 2 14 2 2 3" xfId="7402"/>
    <cellStyle name="Percent 2 14 2 3" xfId="7403"/>
    <cellStyle name="Percent 2 14 2 4" xfId="7404"/>
    <cellStyle name="Percent 2 14 3" xfId="1183"/>
    <cellStyle name="Percent 2 14 3 2" xfId="7405"/>
    <cellStyle name="Percent 2 14 3 3" xfId="7406"/>
    <cellStyle name="Percent 2 14 4" xfId="7407"/>
    <cellStyle name="Percent 2 14 4 2" xfId="7408"/>
    <cellStyle name="Percent 2 14 4 3" xfId="7409"/>
    <cellStyle name="Percent 2 14 5" xfId="7410"/>
    <cellStyle name="Percent 2 14 5 2" xfId="7411"/>
    <cellStyle name="Percent 2 14 5 3" xfId="7412"/>
    <cellStyle name="Percent 2 14 6" xfId="7413"/>
    <cellStyle name="Percent 2 14 6 2" xfId="7414"/>
    <cellStyle name="Percent 2 14 6 3" xfId="7415"/>
    <cellStyle name="Percent 2 14 7" xfId="7416"/>
    <cellStyle name="Percent 2 14 7 2" xfId="7417"/>
    <cellStyle name="Percent 2 14 7 3" xfId="7418"/>
    <cellStyle name="Percent 2 14 8" xfId="7419"/>
    <cellStyle name="Percent 2 14 8 2" xfId="7420"/>
    <cellStyle name="Percent 2 14 8 3" xfId="7421"/>
    <cellStyle name="Percent 2 14 9" xfId="7422"/>
    <cellStyle name="Percent 2 14 9 2" xfId="7423"/>
    <cellStyle name="Percent 2 14 9 3" xfId="7424"/>
    <cellStyle name="Percent 2 15" xfId="1184"/>
    <cellStyle name="Percent 2 15 10" xfId="7425"/>
    <cellStyle name="Percent 2 15 10 2" xfId="7426"/>
    <cellStyle name="Percent 2 15 10 3" xfId="7427"/>
    <cellStyle name="Percent 2 15 11" xfId="7428"/>
    <cellStyle name="Percent 2 15 11 2" xfId="7429"/>
    <cellStyle name="Percent 2 15 11 3" xfId="7430"/>
    <cellStyle name="Percent 2 15 12" xfId="7431"/>
    <cellStyle name="Percent 2 15 12 2" xfId="7432"/>
    <cellStyle name="Percent 2 15 12 3" xfId="7433"/>
    <cellStyle name="Percent 2 15 13" xfId="7434"/>
    <cellStyle name="Percent 2 15 14" xfId="7435"/>
    <cellStyle name="Percent 2 15 2" xfId="1185"/>
    <cellStyle name="Percent 2 15 2 2" xfId="1186"/>
    <cellStyle name="Percent 2 15 2 2 2" xfId="7436"/>
    <cellStyle name="Percent 2 15 2 2 3" xfId="7437"/>
    <cellStyle name="Percent 2 15 2 3" xfId="7438"/>
    <cellStyle name="Percent 2 15 2 4" xfId="7439"/>
    <cellStyle name="Percent 2 15 3" xfId="1187"/>
    <cellStyle name="Percent 2 15 3 2" xfId="7440"/>
    <cellStyle name="Percent 2 15 3 3" xfId="7441"/>
    <cellStyle name="Percent 2 15 4" xfId="7442"/>
    <cellStyle name="Percent 2 15 4 2" xfId="7443"/>
    <cellStyle name="Percent 2 15 4 3" xfId="7444"/>
    <cellStyle name="Percent 2 15 5" xfId="7445"/>
    <cellStyle name="Percent 2 15 5 2" xfId="7446"/>
    <cellStyle name="Percent 2 15 5 3" xfId="7447"/>
    <cellStyle name="Percent 2 15 6" xfId="7448"/>
    <cellStyle name="Percent 2 15 6 2" xfId="7449"/>
    <cellStyle name="Percent 2 15 6 3" xfId="7450"/>
    <cellStyle name="Percent 2 15 7" xfId="7451"/>
    <cellStyle name="Percent 2 15 7 2" xfId="7452"/>
    <cellStyle name="Percent 2 15 7 3" xfId="7453"/>
    <cellStyle name="Percent 2 15 8" xfId="7454"/>
    <cellStyle name="Percent 2 15 8 2" xfId="7455"/>
    <cellStyle name="Percent 2 15 8 3" xfId="7456"/>
    <cellStyle name="Percent 2 15 9" xfId="7457"/>
    <cellStyle name="Percent 2 15 9 2" xfId="7458"/>
    <cellStyle name="Percent 2 15 9 3" xfId="7459"/>
    <cellStyle name="Percent 2 16" xfId="1188"/>
    <cellStyle name="Percent 2 16 10" xfId="7460"/>
    <cellStyle name="Percent 2 16 10 2" xfId="7461"/>
    <cellStyle name="Percent 2 16 10 3" xfId="7462"/>
    <cellStyle name="Percent 2 16 11" xfId="7463"/>
    <cellStyle name="Percent 2 16 11 2" xfId="7464"/>
    <cellStyle name="Percent 2 16 11 3" xfId="7465"/>
    <cellStyle name="Percent 2 16 12" xfId="7466"/>
    <cellStyle name="Percent 2 16 12 2" xfId="7467"/>
    <cellStyle name="Percent 2 16 12 3" xfId="7468"/>
    <cellStyle name="Percent 2 16 13" xfId="7469"/>
    <cellStyle name="Percent 2 16 14" xfId="7470"/>
    <cellStyle name="Percent 2 16 2" xfId="1189"/>
    <cellStyle name="Percent 2 16 2 2" xfId="1190"/>
    <cellStyle name="Percent 2 16 2 2 2" xfId="7471"/>
    <cellStyle name="Percent 2 16 2 2 3" xfId="7472"/>
    <cellStyle name="Percent 2 16 2 3" xfId="7473"/>
    <cellStyle name="Percent 2 16 2 4" xfId="7474"/>
    <cellStyle name="Percent 2 16 3" xfId="1191"/>
    <cellStyle name="Percent 2 16 3 2" xfId="7475"/>
    <cellStyle name="Percent 2 16 3 3" xfId="7476"/>
    <cellStyle name="Percent 2 16 4" xfId="7477"/>
    <cellStyle name="Percent 2 16 4 2" xfId="7478"/>
    <cellStyle name="Percent 2 16 4 3" xfId="7479"/>
    <cellStyle name="Percent 2 16 5" xfId="7480"/>
    <cellStyle name="Percent 2 16 5 2" xfId="7481"/>
    <cellStyle name="Percent 2 16 5 3" xfId="7482"/>
    <cellStyle name="Percent 2 16 6" xfId="7483"/>
    <cellStyle name="Percent 2 16 6 2" xfId="7484"/>
    <cellStyle name="Percent 2 16 6 3" xfId="7485"/>
    <cellStyle name="Percent 2 16 7" xfId="7486"/>
    <cellStyle name="Percent 2 16 7 2" xfId="7487"/>
    <cellStyle name="Percent 2 16 7 3" xfId="7488"/>
    <cellStyle name="Percent 2 16 8" xfId="7489"/>
    <cellStyle name="Percent 2 16 8 2" xfId="7490"/>
    <cellStyle name="Percent 2 16 8 3" xfId="7491"/>
    <cellStyle name="Percent 2 16 9" xfId="7492"/>
    <cellStyle name="Percent 2 16 9 2" xfId="7493"/>
    <cellStyle name="Percent 2 16 9 3" xfId="7494"/>
    <cellStyle name="Percent 2 17" xfId="1192"/>
    <cellStyle name="Percent 2 17 10" xfId="7495"/>
    <cellStyle name="Percent 2 17 10 2" xfId="7496"/>
    <cellStyle name="Percent 2 17 10 3" xfId="7497"/>
    <cellStyle name="Percent 2 17 11" xfId="7498"/>
    <cellStyle name="Percent 2 17 11 2" xfId="7499"/>
    <cellStyle name="Percent 2 17 11 3" xfId="7500"/>
    <cellStyle name="Percent 2 17 12" xfId="7501"/>
    <cellStyle name="Percent 2 17 12 2" xfId="7502"/>
    <cellStyle name="Percent 2 17 12 3" xfId="7503"/>
    <cellStyle name="Percent 2 17 13" xfId="7504"/>
    <cellStyle name="Percent 2 17 14" xfId="7505"/>
    <cellStyle name="Percent 2 17 2" xfId="1193"/>
    <cellStyle name="Percent 2 17 2 2" xfId="1194"/>
    <cellStyle name="Percent 2 17 2 2 2" xfId="7506"/>
    <cellStyle name="Percent 2 17 2 2 3" xfId="7507"/>
    <cellStyle name="Percent 2 17 2 3" xfId="7508"/>
    <cellStyle name="Percent 2 17 2 4" xfId="7509"/>
    <cellStyle name="Percent 2 17 3" xfId="1195"/>
    <cellStyle name="Percent 2 17 3 2" xfId="7510"/>
    <cellStyle name="Percent 2 17 3 3" xfId="7511"/>
    <cellStyle name="Percent 2 17 4" xfId="7512"/>
    <cellStyle name="Percent 2 17 4 2" xfId="7513"/>
    <cellStyle name="Percent 2 17 4 3" xfId="7514"/>
    <cellStyle name="Percent 2 17 5" xfId="7515"/>
    <cellStyle name="Percent 2 17 5 2" xfId="7516"/>
    <cellStyle name="Percent 2 17 5 3" xfId="7517"/>
    <cellStyle name="Percent 2 17 6" xfId="7518"/>
    <cellStyle name="Percent 2 17 6 2" xfId="7519"/>
    <cellStyle name="Percent 2 17 6 3" xfId="7520"/>
    <cellStyle name="Percent 2 17 7" xfId="7521"/>
    <cellStyle name="Percent 2 17 7 2" xfId="7522"/>
    <cellStyle name="Percent 2 17 7 3" xfId="7523"/>
    <cellStyle name="Percent 2 17 8" xfId="7524"/>
    <cellStyle name="Percent 2 17 8 2" xfId="7525"/>
    <cellStyle name="Percent 2 17 8 3" xfId="7526"/>
    <cellStyle name="Percent 2 17 9" xfId="7527"/>
    <cellStyle name="Percent 2 17 9 2" xfId="7528"/>
    <cellStyle name="Percent 2 17 9 3" xfId="7529"/>
    <cellStyle name="Percent 2 18" xfId="1196"/>
    <cellStyle name="Percent 2 18 10" xfId="7530"/>
    <cellStyle name="Percent 2 18 10 2" xfId="7531"/>
    <cellStyle name="Percent 2 18 10 3" xfId="7532"/>
    <cellStyle name="Percent 2 18 11" xfId="7533"/>
    <cellStyle name="Percent 2 18 11 2" xfId="7534"/>
    <cellStyle name="Percent 2 18 11 3" xfId="7535"/>
    <cellStyle name="Percent 2 18 12" xfId="7536"/>
    <cellStyle name="Percent 2 18 12 2" xfId="7537"/>
    <cellStyle name="Percent 2 18 12 3" xfId="7538"/>
    <cellStyle name="Percent 2 18 13" xfId="7539"/>
    <cellStyle name="Percent 2 18 14" xfId="7540"/>
    <cellStyle name="Percent 2 18 2" xfId="1197"/>
    <cellStyle name="Percent 2 18 2 2" xfId="1198"/>
    <cellStyle name="Percent 2 18 2 2 2" xfId="7541"/>
    <cellStyle name="Percent 2 18 2 2 3" xfId="7542"/>
    <cellStyle name="Percent 2 18 2 3" xfId="7543"/>
    <cellStyle name="Percent 2 18 2 4" xfId="7544"/>
    <cellStyle name="Percent 2 18 3" xfId="1199"/>
    <cellStyle name="Percent 2 18 3 2" xfId="7545"/>
    <cellStyle name="Percent 2 18 3 3" xfId="7546"/>
    <cellStyle name="Percent 2 18 4" xfId="7547"/>
    <cellStyle name="Percent 2 18 4 2" xfId="7548"/>
    <cellStyle name="Percent 2 18 4 3" xfId="7549"/>
    <cellStyle name="Percent 2 18 5" xfId="7550"/>
    <cellStyle name="Percent 2 18 5 2" xfId="7551"/>
    <cellStyle name="Percent 2 18 5 3" xfId="7552"/>
    <cellStyle name="Percent 2 18 6" xfId="7553"/>
    <cellStyle name="Percent 2 18 6 2" xfId="7554"/>
    <cellStyle name="Percent 2 18 6 3" xfId="7555"/>
    <cellStyle name="Percent 2 18 7" xfId="7556"/>
    <cellStyle name="Percent 2 18 7 2" xfId="7557"/>
    <cellStyle name="Percent 2 18 7 3" xfId="7558"/>
    <cellStyle name="Percent 2 18 8" xfId="7559"/>
    <cellStyle name="Percent 2 18 8 2" xfId="7560"/>
    <cellStyle name="Percent 2 18 8 3" xfId="7561"/>
    <cellStyle name="Percent 2 18 9" xfId="7562"/>
    <cellStyle name="Percent 2 18 9 2" xfId="7563"/>
    <cellStyle name="Percent 2 18 9 3" xfId="7564"/>
    <cellStyle name="Percent 2 19" xfId="1200"/>
    <cellStyle name="Percent 2 19 10" xfId="7565"/>
    <cellStyle name="Percent 2 19 10 2" xfId="7566"/>
    <cellStyle name="Percent 2 19 10 3" xfId="7567"/>
    <cellStyle name="Percent 2 19 11" xfId="7568"/>
    <cellStyle name="Percent 2 19 11 2" xfId="7569"/>
    <cellStyle name="Percent 2 19 11 3" xfId="7570"/>
    <cellStyle name="Percent 2 19 12" xfId="7571"/>
    <cellStyle name="Percent 2 19 12 2" xfId="7572"/>
    <cellStyle name="Percent 2 19 12 3" xfId="7573"/>
    <cellStyle name="Percent 2 19 13" xfId="7574"/>
    <cellStyle name="Percent 2 19 14" xfId="7575"/>
    <cellStyle name="Percent 2 19 2" xfId="1201"/>
    <cellStyle name="Percent 2 19 2 2" xfId="1202"/>
    <cellStyle name="Percent 2 19 2 2 2" xfId="7576"/>
    <cellStyle name="Percent 2 19 2 2 3" xfId="7577"/>
    <cellStyle name="Percent 2 19 2 3" xfId="7578"/>
    <cellStyle name="Percent 2 19 2 4" xfId="7579"/>
    <cellStyle name="Percent 2 19 3" xfId="1203"/>
    <cellStyle name="Percent 2 19 3 2" xfId="7580"/>
    <cellStyle name="Percent 2 19 3 3" xfId="7581"/>
    <cellStyle name="Percent 2 19 4" xfId="7582"/>
    <cellStyle name="Percent 2 19 4 2" xfId="7583"/>
    <cellStyle name="Percent 2 19 4 3" xfId="7584"/>
    <cellStyle name="Percent 2 19 5" xfId="7585"/>
    <cellStyle name="Percent 2 19 5 2" xfId="7586"/>
    <cellStyle name="Percent 2 19 5 3" xfId="7587"/>
    <cellStyle name="Percent 2 19 6" xfId="7588"/>
    <cellStyle name="Percent 2 19 6 2" xfId="7589"/>
    <cellStyle name="Percent 2 19 6 3" xfId="7590"/>
    <cellStyle name="Percent 2 19 7" xfId="7591"/>
    <cellStyle name="Percent 2 19 7 2" xfId="7592"/>
    <cellStyle name="Percent 2 19 7 3" xfId="7593"/>
    <cellStyle name="Percent 2 19 8" xfId="7594"/>
    <cellStyle name="Percent 2 19 8 2" xfId="7595"/>
    <cellStyle name="Percent 2 19 8 3" xfId="7596"/>
    <cellStyle name="Percent 2 19 9" xfId="7597"/>
    <cellStyle name="Percent 2 19 9 2" xfId="7598"/>
    <cellStyle name="Percent 2 19 9 3" xfId="7599"/>
    <cellStyle name="Percent 2 2" xfId="1204"/>
    <cellStyle name="Percent 2 2 2" xfId="7600"/>
    <cellStyle name="Percent 2 2 3" xfId="7601"/>
    <cellStyle name="Percent 2 20" xfId="1205"/>
    <cellStyle name="Percent 2 20 10" xfId="7602"/>
    <cellStyle name="Percent 2 20 10 2" xfId="7603"/>
    <cellStyle name="Percent 2 20 10 3" xfId="7604"/>
    <cellStyle name="Percent 2 20 11" xfId="7605"/>
    <cellStyle name="Percent 2 20 11 2" xfId="7606"/>
    <cellStyle name="Percent 2 20 11 3" xfId="7607"/>
    <cellStyle name="Percent 2 20 12" xfId="7608"/>
    <cellStyle name="Percent 2 20 12 2" xfId="7609"/>
    <cellStyle name="Percent 2 20 12 3" xfId="7610"/>
    <cellStyle name="Percent 2 20 13" xfId="7611"/>
    <cellStyle name="Percent 2 20 14" xfId="7612"/>
    <cellStyle name="Percent 2 20 2" xfId="1206"/>
    <cellStyle name="Percent 2 20 2 2" xfId="1207"/>
    <cellStyle name="Percent 2 20 2 2 2" xfId="7613"/>
    <cellStyle name="Percent 2 20 2 2 3" xfId="7614"/>
    <cellStyle name="Percent 2 20 2 3" xfId="7615"/>
    <cellStyle name="Percent 2 20 2 4" xfId="7616"/>
    <cellStyle name="Percent 2 20 3" xfId="1208"/>
    <cellStyle name="Percent 2 20 3 2" xfId="7617"/>
    <cellStyle name="Percent 2 20 3 3" xfId="7618"/>
    <cellStyle name="Percent 2 20 4" xfId="7619"/>
    <cellStyle name="Percent 2 20 4 2" xfId="7620"/>
    <cellStyle name="Percent 2 20 4 3" xfId="7621"/>
    <cellStyle name="Percent 2 20 5" xfId="7622"/>
    <cellStyle name="Percent 2 20 5 2" xfId="7623"/>
    <cellStyle name="Percent 2 20 5 3" xfId="7624"/>
    <cellStyle name="Percent 2 20 6" xfId="7625"/>
    <cellStyle name="Percent 2 20 6 2" xfId="7626"/>
    <cellStyle name="Percent 2 20 6 3" xfId="7627"/>
    <cellStyle name="Percent 2 20 7" xfId="7628"/>
    <cellStyle name="Percent 2 20 7 2" xfId="7629"/>
    <cellStyle name="Percent 2 20 7 3" xfId="7630"/>
    <cellStyle name="Percent 2 20 8" xfId="7631"/>
    <cellStyle name="Percent 2 20 8 2" xfId="7632"/>
    <cellStyle name="Percent 2 20 8 3" xfId="7633"/>
    <cellStyle name="Percent 2 20 9" xfId="7634"/>
    <cellStyle name="Percent 2 20 9 2" xfId="7635"/>
    <cellStyle name="Percent 2 20 9 3" xfId="7636"/>
    <cellStyle name="Percent 2 21" xfId="1209"/>
    <cellStyle name="Percent 2 21 10" xfId="7637"/>
    <cellStyle name="Percent 2 21 10 2" xfId="7638"/>
    <cellStyle name="Percent 2 21 10 3" xfId="7639"/>
    <cellStyle name="Percent 2 21 11" xfId="7640"/>
    <cellStyle name="Percent 2 21 11 2" xfId="7641"/>
    <cellStyle name="Percent 2 21 11 3" xfId="7642"/>
    <cellStyle name="Percent 2 21 12" xfId="7643"/>
    <cellStyle name="Percent 2 21 12 2" xfId="7644"/>
    <cellStyle name="Percent 2 21 12 3" xfId="7645"/>
    <cellStyle name="Percent 2 21 13" xfId="7646"/>
    <cellStyle name="Percent 2 21 14" xfId="7647"/>
    <cellStyle name="Percent 2 21 2" xfId="1210"/>
    <cellStyle name="Percent 2 21 2 2" xfId="1211"/>
    <cellStyle name="Percent 2 21 2 2 2" xfId="7648"/>
    <cellStyle name="Percent 2 21 2 2 3" xfId="7649"/>
    <cellStyle name="Percent 2 21 2 3" xfId="7650"/>
    <cellStyle name="Percent 2 21 2 4" xfId="7651"/>
    <cellStyle name="Percent 2 21 3" xfId="1212"/>
    <cellStyle name="Percent 2 21 3 2" xfId="7652"/>
    <cellStyle name="Percent 2 21 3 3" xfId="7653"/>
    <cellStyle name="Percent 2 21 4" xfId="7654"/>
    <cellStyle name="Percent 2 21 4 2" xfId="7655"/>
    <cellStyle name="Percent 2 21 4 3" xfId="7656"/>
    <cellStyle name="Percent 2 21 5" xfId="7657"/>
    <cellStyle name="Percent 2 21 5 2" xfId="7658"/>
    <cellStyle name="Percent 2 21 5 3" xfId="7659"/>
    <cellStyle name="Percent 2 21 6" xfId="7660"/>
    <cellStyle name="Percent 2 21 6 2" xfId="7661"/>
    <cellStyle name="Percent 2 21 6 3" xfId="7662"/>
    <cellStyle name="Percent 2 21 7" xfId="7663"/>
    <cellStyle name="Percent 2 21 7 2" xfId="7664"/>
    <cellStyle name="Percent 2 21 7 3" xfId="7665"/>
    <cellStyle name="Percent 2 21 8" xfId="7666"/>
    <cellStyle name="Percent 2 21 8 2" xfId="7667"/>
    <cellStyle name="Percent 2 21 8 3" xfId="7668"/>
    <cellStyle name="Percent 2 21 9" xfId="7669"/>
    <cellStyle name="Percent 2 21 9 2" xfId="7670"/>
    <cellStyle name="Percent 2 21 9 3" xfId="7671"/>
    <cellStyle name="Percent 2 22" xfId="1213"/>
    <cellStyle name="Percent 2 22 10" xfId="7672"/>
    <cellStyle name="Percent 2 22 10 2" xfId="7673"/>
    <cellStyle name="Percent 2 22 10 3" xfId="7674"/>
    <cellStyle name="Percent 2 22 11" xfId="7675"/>
    <cellStyle name="Percent 2 22 11 2" xfId="7676"/>
    <cellStyle name="Percent 2 22 11 3" xfId="7677"/>
    <cellStyle name="Percent 2 22 12" xfId="7678"/>
    <cellStyle name="Percent 2 22 12 2" xfId="7679"/>
    <cellStyle name="Percent 2 22 12 3" xfId="7680"/>
    <cellStyle name="Percent 2 22 13" xfId="7681"/>
    <cellStyle name="Percent 2 22 14" xfId="7682"/>
    <cellStyle name="Percent 2 22 2" xfId="1214"/>
    <cellStyle name="Percent 2 22 2 2" xfId="1215"/>
    <cellStyle name="Percent 2 22 2 2 2" xfId="7683"/>
    <cellStyle name="Percent 2 22 2 2 3" xfId="7684"/>
    <cellStyle name="Percent 2 22 2 3" xfId="7685"/>
    <cellStyle name="Percent 2 22 2 4" xfId="7686"/>
    <cellStyle name="Percent 2 22 3" xfId="1216"/>
    <cellStyle name="Percent 2 22 3 2" xfId="7687"/>
    <cellStyle name="Percent 2 22 3 3" xfId="7688"/>
    <cellStyle name="Percent 2 22 4" xfId="7689"/>
    <cellStyle name="Percent 2 22 4 2" xfId="7690"/>
    <cellStyle name="Percent 2 22 4 3" xfId="7691"/>
    <cellStyle name="Percent 2 22 5" xfId="7692"/>
    <cellStyle name="Percent 2 22 5 2" xfId="7693"/>
    <cellStyle name="Percent 2 22 5 3" xfId="7694"/>
    <cellStyle name="Percent 2 22 6" xfId="7695"/>
    <cellStyle name="Percent 2 22 6 2" xfId="7696"/>
    <cellStyle name="Percent 2 22 6 3" xfId="7697"/>
    <cellStyle name="Percent 2 22 7" xfId="7698"/>
    <cellStyle name="Percent 2 22 7 2" xfId="7699"/>
    <cellStyle name="Percent 2 22 7 3" xfId="7700"/>
    <cellStyle name="Percent 2 22 8" xfId="7701"/>
    <cellStyle name="Percent 2 22 8 2" xfId="7702"/>
    <cellStyle name="Percent 2 22 8 3" xfId="7703"/>
    <cellStyle name="Percent 2 22 9" xfId="7704"/>
    <cellStyle name="Percent 2 22 9 2" xfId="7705"/>
    <cellStyle name="Percent 2 22 9 3" xfId="7706"/>
    <cellStyle name="Percent 2 23" xfId="1217"/>
    <cellStyle name="Percent 2 23 10" xfId="7707"/>
    <cellStyle name="Percent 2 23 10 2" xfId="7708"/>
    <cellStyle name="Percent 2 23 10 3" xfId="7709"/>
    <cellStyle name="Percent 2 23 11" xfId="7710"/>
    <cellStyle name="Percent 2 23 11 2" xfId="7711"/>
    <cellStyle name="Percent 2 23 11 3" xfId="7712"/>
    <cellStyle name="Percent 2 23 12" xfId="7713"/>
    <cellStyle name="Percent 2 23 12 2" xfId="7714"/>
    <cellStyle name="Percent 2 23 12 3" xfId="7715"/>
    <cellStyle name="Percent 2 23 13" xfId="7716"/>
    <cellStyle name="Percent 2 23 14" xfId="7717"/>
    <cellStyle name="Percent 2 23 2" xfId="1218"/>
    <cellStyle name="Percent 2 23 2 2" xfId="1219"/>
    <cellStyle name="Percent 2 23 2 2 2" xfId="7718"/>
    <cellStyle name="Percent 2 23 2 2 3" xfId="7719"/>
    <cellStyle name="Percent 2 23 2 3" xfId="7720"/>
    <cellStyle name="Percent 2 23 2 4" xfId="7721"/>
    <cellStyle name="Percent 2 23 3" xfId="1220"/>
    <cellStyle name="Percent 2 23 3 2" xfId="7722"/>
    <cellStyle name="Percent 2 23 3 3" xfId="7723"/>
    <cellStyle name="Percent 2 23 4" xfId="7724"/>
    <cellStyle name="Percent 2 23 4 2" xfId="7725"/>
    <cellStyle name="Percent 2 23 4 3" xfId="7726"/>
    <cellStyle name="Percent 2 23 5" xfId="7727"/>
    <cellStyle name="Percent 2 23 5 2" xfId="7728"/>
    <cellStyle name="Percent 2 23 5 3" xfId="7729"/>
    <cellStyle name="Percent 2 23 6" xfId="7730"/>
    <cellStyle name="Percent 2 23 6 2" xfId="7731"/>
    <cellStyle name="Percent 2 23 6 3" xfId="7732"/>
    <cellStyle name="Percent 2 23 7" xfId="7733"/>
    <cellStyle name="Percent 2 23 7 2" xfId="7734"/>
    <cellStyle name="Percent 2 23 7 3" xfId="7735"/>
    <cellStyle name="Percent 2 23 8" xfId="7736"/>
    <cellStyle name="Percent 2 23 8 2" xfId="7737"/>
    <cellStyle name="Percent 2 23 8 3" xfId="7738"/>
    <cellStyle name="Percent 2 23 9" xfId="7739"/>
    <cellStyle name="Percent 2 23 9 2" xfId="7740"/>
    <cellStyle name="Percent 2 23 9 3" xfId="7741"/>
    <cellStyle name="Percent 2 24" xfId="1221"/>
    <cellStyle name="Percent 2 24 2" xfId="1222"/>
    <cellStyle name="Percent 2 24 2 2" xfId="7742"/>
    <cellStyle name="Percent 2 24 2 2 2" xfId="7743"/>
    <cellStyle name="Percent 2 24 2 2 3" xfId="7744"/>
    <cellStyle name="Percent 2 24 2 3" xfId="7745"/>
    <cellStyle name="Percent 2 24 2 3 2" xfId="7746"/>
    <cellStyle name="Percent 2 24 2 3 3" xfId="7747"/>
    <cellStyle name="Percent 2 24 2 4" xfId="7748"/>
    <cellStyle name="Percent 2 24 2 4 2" xfId="7749"/>
    <cellStyle name="Percent 2 24 2 4 3" xfId="7750"/>
    <cellStyle name="Percent 2 24 2 5" xfId="7751"/>
    <cellStyle name="Percent 2 24 2 5 2" xfId="7752"/>
    <cellStyle name="Percent 2 24 2 5 3" xfId="7753"/>
    <cellStyle name="Percent 2 24 2 6" xfId="7754"/>
    <cellStyle name="Percent 2 24 2 6 2" xfId="7755"/>
    <cellStyle name="Percent 2 24 2 6 3" xfId="7756"/>
    <cellStyle name="Percent 2 24 2 7" xfId="7757"/>
    <cellStyle name="Percent 2 24 2 8" xfId="7758"/>
    <cellStyle name="Percent 2 24 3" xfId="7759"/>
    <cellStyle name="Percent 2 24 3 2" xfId="7760"/>
    <cellStyle name="Percent 2 24 3 3" xfId="7761"/>
    <cellStyle name="Percent 2 24 4" xfId="7762"/>
    <cellStyle name="Percent 2 24 4 2" xfId="7763"/>
    <cellStyle name="Percent 2 24 4 3" xfId="7764"/>
    <cellStyle name="Percent 2 24 5" xfId="7765"/>
    <cellStyle name="Percent 2 24 5 2" xfId="7766"/>
    <cellStyle name="Percent 2 24 5 3" xfId="7767"/>
    <cellStyle name="Percent 2 24 6" xfId="7768"/>
    <cellStyle name="Percent 2 24 6 2" xfId="7769"/>
    <cellStyle name="Percent 2 24 6 3" xfId="7770"/>
    <cellStyle name="Percent 2 24 7" xfId="7771"/>
    <cellStyle name="Percent 2 24 7 2" xfId="7772"/>
    <cellStyle name="Percent 2 24 7 3" xfId="7773"/>
    <cellStyle name="Percent 2 24 8" xfId="7774"/>
    <cellStyle name="Percent 2 24 9" xfId="7775"/>
    <cellStyle name="Percent 2 25" xfId="1223"/>
    <cellStyle name="Percent 2 25 2" xfId="7776"/>
    <cellStyle name="Percent 2 25 2 2" xfId="7777"/>
    <cellStyle name="Percent 2 25 2 3" xfId="7778"/>
    <cellStyle name="Percent 2 25 3" xfId="7779"/>
    <cellStyle name="Percent 2 25 4" xfId="7780"/>
    <cellStyle name="Percent 2 26" xfId="7781"/>
    <cellStyle name="Percent 2 26 2" xfId="7782"/>
    <cellStyle name="Percent 2 26 2 2" xfId="7783"/>
    <cellStyle name="Percent 2 26 2 3" xfId="7784"/>
    <cellStyle name="Percent 2 26 3" xfId="7785"/>
    <cellStyle name="Percent 2 26 4" xfId="7786"/>
    <cellStyle name="Percent 2 27" xfId="7787"/>
    <cellStyle name="Percent 2 27 2" xfId="7788"/>
    <cellStyle name="Percent 2 27 2 2" xfId="7789"/>
    <cellStyle name="Percent 2 27 2 3" xfId="7790"/>
    <cellStyle name="Percent 2 27 3" xfId="7791"/>
    <cellStyle name="Percent 2 27 4" xfId="7792"/>
    <cellStyle name="Percent 2 28" xfId="7793"/>
    <cellStyle name="Percent 2 28 2" xfId="7794"/>
    <cellStyle name="Percent 2 28 2 2" xfId="7795"/>
    <cellStyle name="Percent 2 28 2 3" xfId="7796"/>
    <cellStyle name="Percent 2 28 3" xfId="7797"/>
    <cellStyle name="Percent 2 28 4" xfId="7798"/>
    <cellStyle name="Percent 2 29" xfId="7799"/>
    <cellStyle name="Percent 2 29 2" xfId="7800"/>
    <cellStyle name="Percent 2 29 2 2" xfId="7801"/>
    <cellStyle name="Percent 2 29 2 3" xfId="7802"/>
    <cellStyle name="Percent 2 29 3" xfId="7803"/>
    <cellStyle name="Percent 2 29 4" xfId="7804"/>
    <cellStyle name="Percent 2 3" xfId="1224"/>
    <cellStyle name="Percent 2 3 10" xfId="7805"/>
    <cellStyle name="Percent 2 3 10 2" xfId="7806"/>
    <cellStyle name="Percent 2 3 10 3" xfId="7807"/>
    <cellStyle name="Percent 2 3 11" xfId="7808"/>
    <cellStyle name="Percent 2 3 11 2" xfId="7809"/>
    <cellStyle name="Percent 2 3 11 3" xfId="7810"/>
    <cellStyle name="Percent 2 3 12" xfId="7811"/>
    <cellStyle name="Percent 2 3 12 2" xfId="7812"/>
    <cellStyle name="Percent 2 3 12 3" xfId="7813"/>
    <cellStyle name="Percent 2 3 13" xfId="7814"/>
    <cellStyle name="Percent 2 3 14" xfId="7815"/>
    <cellStyle name="Percent 2 3 2" xfId="1225"/>
    <cellStyle name="Percent 2 3 2 2" xfId="1226"/>
    <cellStyle name="Percent 2 3 2 2 2" xfId="7816"/>
    <cellStyle name="Percent 2 3 2 2 3" xfId="7817"/>
    <cellStyle name="Percent 2 3 2 3" xfId="7818"/>
    <cellStyle name="Percent 2 3 2 4" xfId="7819"/>
    <cellStyle name="Percent 2 3 3" xfId="1227"/>
    <cellStyle name="Percent 2 3 3 2" xfId="7820"/>
    <cellStyle name="Percent 2 3 3 3" xfId="7821"/>
    <cellStyle name="Percent 2 3 4" xfId="7822"/>
    <cellStyle name="Percent 2 3 4 2" xfId="7823"/>
    <cellStyle name="Percent 2 3 4 3" xfId="7824"/>
    <cellStyle name="Percent 2 3 5" xfId="7825"/>
    <cellStyle name="Percent 2 3 5 2" xfId="7826"/>
    <cellStyle name="Percent 2 3 5 3" xfId="7827"/>
    <cellStyle name="Percent 2 3 6" xfId="7828"/>
    <cellStyle name="Percent 2 3 6 2" xfId="7829"/>
    <cellStyle name="Percent 2 3 6 3" xfId="7830"/>
    <cellStyle name="Percent 2 3 7" xfId="7831"/>
    <cellStyle name="Percent 2 3 7 2" xfId="7832"/>
    <cellStyle name="Percent 2 3 7 3" xfId="7833"/>
    <cellStyle name="Percent 2 3 8" xfId="7834"/>
    <cellStyle name="Percent 2 3 8 2" xfId="7835"/>
    <cellStyle name="Percent 2 3 8 3" xfId="7836"/>
    <cellStyle name="Percent 2 3 9" xfId="7837"/>
    <cellStyle name="Percent 2 3 9 2" xfId="7838"/>
    <cellStyle name="Percent 2 3 9 3" xfId="7839"/>
    <cellStyle name="Percent 2 30" xfId="7840"/>
    <cellStyle name="Percent 2 30 2" xfId="7841"/>
    <cellStyle name="Percent 2 30 2 2" xfId="7842"/>
    <cellStyle name="Percent 2 30 2 3" xfId="7843"/>
    <cellStyle name="Percent 2 30 3" xfId="7844"/>
    <cellStyle name="Percent 2 30 4" xfId="7845"/>
    <cellStyle name="Percent 2 31" xfId="7846"/>
    <cellStyle name="Percent 2 31 2" xfId="7847"/>
    <cellStyle name="Percent 2 31 2 2" xfId="7848"/>
    <cellStyle name="Percent 2 31 2 3" xfId="7849"/>
    <cellStyle name="Percent 2 31 3" xfId="7850"/>
    <cellStyle name="Percent 2 31 4" xfId="7851"/>
    <cellStyle name="Percent 2 32" xfId="7852"/>
    <cellStyle name="Percent 2 32 2" xfId="7853"/>
    <cellStyle name="Percent 2 32 2 2" xfId="7854"/>
    <cellStyle name="Percent 2 32 2 3" xfId="7855"/>
    <cellStyle name="Percent 2 32 3" xfId="7856"/>
    <cellStyle name="Percent 2 32 4" xfId="7857"/>
    <cellStyle name="Percent 2 33" xfId="7858"/>
    <cellStyle name="Percent 2 33 2" xfId="7859"/>
    <cellStyle name="Percent 2 33 2 2" xfId="7860"/>
    <cellStyle name="Percent 2 33 2 3" xfId="7861"/>
    <cellStyle name="Percent 2 33 3" xfId="7862"/>
    <cellStyle name="Percent 2 33 4" xfId="7863"/>
    <cellStyle name="Percent 2 34" xfId="7864"/>
    <cellStyle name="Percent 2 34 2" xfId="7865"/>
    <cellStyle name="Percent 2 34 3" xfId="7866"/>
    <cellStyle name="Percent 2 35" xfId="7867"/>
    <cellStyle name="Percent 2 35 2" xfId="7868"/>
    <cellStyle name="Percent 2 35 3" xfId="7869"/>
    <cellStyle name="Percent 2 36" xfId="7870"/>
    <cellStyle name="Percent 2 36 2" xfId="7871"/>
    <cellStyle name="Percent 2 36 3" xfId="7872"/>
    <cellStyle name="Percent 2 37" xfId="7873"/>
    <cellStyle name="Percent 2 37 2" xfId="7874"/>
    <cellStyle name="Percent 2 37 3" xfId="7875"/>
    <cellStyle name="Percent 2 38" xfId="7876"/>
    <cellStyle name="Percent 2 38 2" xfId="7877"/>
    <cellStyle name="Percent 2 38 3" xfId="7878"/>
    <cellStyle name="Percent 2 39" xfId="7879"/>
    <cellStyle name="Percent 2 39 2" xfId="7880"/>
    <cellStyle name="Percent 2 39 3" xfId="7881"/>
    <cellStyle name="Percent 2 4" xfId="1228"/>
    <cellStyle name="Percent 2 4 10" xfId="7882"/>
    <cellStyle name="Percent 2 4 10 2" xfId="7883"/>
    <cellStyle name="Percent 2 4 10 3" xfId="7884"/>
    <cellStyle name="Percent 2 4 11" xfId="7885"/>
    <cellStyle name="Percent 2 4 11 2" xfId="7886"/>
    <cellStyle name="Percent 2 4 11 3" xfId="7887"/>
    <cellStyle name="Percent 2 4 12" xfId="7888"/>
    <cellStyle name="Percent 2 4 12 2" xfId="7889"/>
    <cellStyle name="Percent 2 4 12 3" xfId="7890"/>
    <cellStyle name="Percent 2 4 13" xfId="7891"/>
    <cellStyle name="Percent 2 4 14" xfId="7892"/>
    <cellStyle name="Percent 2 4 2" xfId="1229"/>
    <cellStyle name="Percent 2 4 2 2" xfId="1230"/>
    <cellStyle name="Percent 2 4 2 2 2" xfId="7893"/>
    <cellStyle name="Percent 2 4 2 2 3" xfId="7894"/>
    <cellStyle name="Percent 2 4 2 3" xfId="7895"/>
    <cellStyle name="Percent 2 4 2 4" xfId="7896"/>
    <cellStyle name="Percent 2 4 3" xfId="1231"/>
    <cellStyle name="Percent 2 4 3 2" xfId="7897"/>
    <cellStyle name="Percent 2 4 3 3" xfId="7898"/>
    <cellStyle name="Percent 2 4 4" xfId="7899"/>
    <cellStyle name="Percent 2 4 4 2" xfId="7900"/>
    <cellStyle name="Percent 2 4 4 3" xfId="7901"/>
    <cellStyle name="Percent 2 4 5" xfId="7902"/>
    <cellStyle name="Percent 2 4 5 2" xfId="7903"/>
    <cellStyle name="Percent 2 4 5 3" xfId="7904"/>
    <cellStyle name="Percent 2 4 6" xfId="7905"/>
    <cellStyle name="Percent 2 4 6 2" xfId="7906"/>
    <cellStyle name="Percent 2 4 6 3" xfId="7907"/>
    <cellStyle name="Percent 2 4 7" xfId="7908"/>
    <cellStyle name="Percent 2 4 7 2" xfId="7909"/>
    <cellStyle name="Percent 2 4 7 3" xfId="7910"/>
    <cellStyle name="Percent 2 4 8" xfId="7911"/>
    <cellStyle name="Percent 2 4 8 2" xfId="7912"/>
    <cellStyle name="Percent 2 4 8 3" xfId="7913"/>
    <cellStyle name="Percent 2 4 9" xfId="7914"/>
    <cellStyle name="Percent 2 4 9 2" xfId="7915"/>
    <cellStyle name="Percent 2 4 9 3" xfId="7916"/>
    <cellStyle name="Percent 2 40" xfId="7917"/>
    <cellStyle name="Percent 2 40 2" xfId="7918"/>
    <cellStyle name="Percent 2 40 3" xfId="7919"/>
    <cellStyle name="Percent 2 41" xfId="7920"/>
    <cellStyle name="Percent 2 41 2" xfId="7921"/>
    <cellStyle name="Percent 2 41 3" xfId="7922"/>
    <cellStyle name="Percent 2 42" xfId="7923"/>
    <cellStyle name="Percent 2 42 2" xfId="7924"/>
    <cellStyle name="Percent 2 42 3" xfId="7925"/>
    <cellStyle name="Percent 2 43" xfId="7926"/>
    <cellStyle name="Percent 2 43 2" xfId="7927"/>
    <cellStyle name="Percent 2 43 3" xfId="7928"/>
    <cellStyle name="Percent 2 44" xfId="7929"/>
    <cellStyle name="Percent 2 44 2" xfId="7930"/>
    <cellStyle name="Percent 2 44 3" xfId="7931"/>
    <cellStyle name="Percent 2 45" xfId="7932"/>
    <cellStyle name="Percent 2 45 2" xfId="7933"/>
    <cellStyle name="Percent 2 45 3" xfId="7934"/>
    <cellStyle name="Percent 2 46" xfId="7935"/>
    <cellStyle name="Percent 2 46 2" xfId="7936"/>
    <cellStyle name="Percent 2 46 3" xfId="7937"/>
    <cellStyle name="Percent 2 47" xfId="7938"/>
    <cellStyle name="Percent 2 47 2" xfId="7939"/>
    <cellStyle name="Percent 2 47 3" xfId="7940"/>
    <cellStyle name="Percent 2 48" xfId="7941"/>
    <cellStyle name="Percent 2 48 2" xfId="7942"/>
    <cellStyle name="Percent 2 48 3" xfId="7943"/>
    <cellStyle name="Percent 2 49" xfId="7944"/>
    <cellStyle name="Percent 2 49 2" xfId="7945"/>
    <cellStyle name="Percent 2 49 3" xfId="7946"/>
    <cellStyle name="Percent 2 5" xfId="1232"/>
    <cellStyle name="Percent 2 5 10" xfId="7947"/>
    <cellStyle name="Percent 2 5 10 2" xfId="7948"/>
    <cellStyle name="Percent 2 5 10 3" xfId="7949"/>
    <cellStyle name="Percent 2 5 11" xfId="7950"/>
    <cellStyle name="Percent 2 5 11 2" xfId="7951"/>
    <cellStyle name="Percent 2 5 11 3" xfId="7952"/>
    <cellStyle name="Percent 2 5 12" xfId="7953"/>
    <cellStyle name="Percent 2 5 12 2" xfId="7954"/>
    <cellStyle name="Percent 2 5 12 3" xfId="7955"/>
    <cellStyle name="Percent 2 5 13" xfId="7956"/>
    <cellStyle name="Percent 2 5 14" xfId="7957"/>
    <cellStyle name="Percent 2 5 2" xfId="1233"/>
    <cellStyle name="Percent 2 5 2 2" xfId="1234"/>
    <cellStyle name="Percent 2 5 2 2 2" xfId="7958"/>
    <cellStyle name="Percent 2 5 2 2 3" xfId="7959"/>
    <cellStyle name="Percent 2 5 2 3" xfId="7960"/>
    <cellStyle name="Percent 2 5 2 4" xfId="7961"/>
    <cellStyle name="Percent 2 5 3" xfId="1235"/>
    <cellStyle name="Percent 2 5 3 2" xfId="7962"/>
    <cellStyle name="Percent 2 5 3 3" xfId="7963"/>
    <cellStyle name="Percent 2 5 4" xfId="7964"/>
    <cellStyle name="Percent 2 5 4 2" xfId="7965"/>
    <cellStyle name="Percent 2 5 4 3" xfId="7966"/>
    <cellStyle name="Percent 2 5 5" xfId="7967"/>
    <cellStyle name="Percent 2 5 5 2" xfId="7968"/>
    <cellStyle name="Percent 2 5 5 3" xfId="7969"/>
    <cellStyle name="Percent 2 5 6" xfId="7970"/>
    <cellStyle name="Percent 2 5 6 2" xfId="7971"/>
    <cellStyle name="Percent 2 5 6 3" xfId="7972"/>
    <cellStyle name="Percent 2 5 7" xfId="7973"/>
    <cellStyle name="Percent 2 5 7 2" xfId="7974"/>
    <cellStyle name="Percent 2 5 7 3" xfId="7975"/>
    <cellStyle name="Percent 2 5 8" xfId="7976"/>
    <cellStyle name="Percent 2 5 8 2" xfId="7977"/>
    <cellStyle name="Percent 2 5 8 3" xfId="7978"/>
    <cellStyle name="Percent 2 5 9" xfId="7979"/>
    <cellStyle name="Percent 2 5 9 2" xfId="7980"/>
    <cellStyle name="Percent 2 5 9 3" xfId="7981"/>
    <cellStyle name="Percent 2 50" xfId="7982"/>
    <cellStyle name="Percent 2 50 2" xfId="7983"/>
    <cellStyle name="Percent 2 50 3" xfId="7984"/>
    <cellStyle name="Percent 2 51" xfId="7985"/>
    <cellStyle name="Percent 2 51 2" xfId="7986"/>
    <cellStyle name="Percent 2 51 3" xfId="7987"/>
    <cellStyle name="Percent 2 52" xfId="7988"/>
    <cellStyle name="Percent 2 53" xfId="7989"/>
    <cellStyle name="Percent 2 6" xfId="1236"/>
    <cellStyle name="Percent 2 6 10" xfId="7990"/>
    <cellStyle name="Percent 2 6 10 2" xfId="7991"/>
    <cellStyle name="Percent 2 6 10 3" xfId="7992"/>
    <cellStyle name="Percent 2 6 11" xfId="7993"/>
    <cellStyle name="Percent 2 6 11 2" xfId="7994"/>
    <cellStyle name="Percent 2 6 11 3" xfId="7995"/>
    <cellStyle name="Percent 2 6 12" xfId="7996"/>
    <cellStyle name="Percent 2 6 12 2" xfId="7997"/>
    <cellStyle name="Percent 2 6 12 3" xfId="7998"/>
    <cellStyle name="Percent 2 6 13" xfId="7999"/>
    <cellStyle name="Percent 2 6 14" xfId="8000"/>
    <cellStyle name="Percent 2 6 2" xfId="1237"/>
    <cellStyle name="Percent 2 6 2 2" xfId="1238"/>
    <cellStyle name="Percent 2 6 2 2 2" xfId="8001"/>
    <cellStyle name="Percent 2 6 2 2 3" xfId="8002"/>
    <cellStyle name="Percent 2 6 2 3" xfId="8003"/>
    <cellStyle name="Percent 2 6 2 4" xfId="8004"/>
    <cellStyle name="Percent 2 6 3" xfId="1239"/>
    <cellStyle name="Percent 2 6 3 2" xfId="8005"/>
    <cellStyle name="Percent 2 6 3 3" xfId="8006"/>
    <cellStyle name="Percent 2 6 4" xfId="8007"/>
    <cellStyle name="Percent 2 6 4 2" xfId="8008"/>
    <cellStyle name="Percent 2 6 4 3" xfId="8009"/>
    <cellStyle name="Percent 2 6 5" xfId="8010"/>
    <cellStyle name="Percent 2 6 5 2" xfId="8011"/>
    <cellStyle name="Percent 2 6 5 3" xfId="8012"/>
    <cellStyle name="Percent 2 6 6" xfId="8013"/>
    <cellStyle name="Percent 2 6 6 2" xfId="8014"/>
    <cellStyle name="Percent 2 6 6 3" xfId="8015"/>
    <cellStyle name="Percent 2 6 7" xfId="8016"/>
    <cellStyle name="Percent 2 6 7 2" xfId="8017"/>
    <cellStyle name="Percent 2 6 7 3" xfId="8018"/>
    <cellStyle name="Percent 2 6 8" xfId="8019"/>
    <cellStyle name="Percent 2 6 8 2" xfId="8020"/>
    <cellStyle name="Percent 2 6 8 3" xfId="8021"/>
    <cellStyle name="Percent 2 6 9" xfId="8022"/>
    <cellStyle name="Percent 2 6 9 2" xfId="8023"/>
    <cellStyle name="Percent 2 6 9 3" xfId="8024"/>
    <cellStyle name="Percent 2 7" xfId="1240"/>
    <cellStyle name="Percent 2 7 10" xfId="8025"/>
    <cellStyle name="Percent 2 7 10 2" xfId="8026"/>
    <cellStyle name="Percent 2 7 10 3" xfId="8027"/>
    <cellStyle name="Percent 2 7 11" xfId="8028"/>
    <cellStyle name="Percent 2 7 11 2" xfId="8029"/>
    <cellStyle name="Percent 2 7 11 3" xfId="8030"/>
    <cellStyle name="Percent 2 7 12" xfId="8031"/>
    <cellStyle name="Percent 2 7 12 2" xfId="8032"/>
    <cellStyle name="Percent 2 7 12 3" xfId="8033"/>
    <cellStyle name="Percent 2 7 13" xfId="8034"/>
    <cellStyle name="Percent 2 7 14" xfId="8035"/>
    <cellStyle name="Percent 2 7 2" xfId="1241"/>
    <cellStyle name="Percent 2 7 2 2" xfId="1242"/>
    <cellStyle name="Percent 2 7 2 2 2" xfId="8036"/>
    <cellStyle name="Percent 2 7 2 2 3" xfId="8037"/>
    <cellStyle name="Percent 2 7 2 3" xfId="8038"/>
    <cellStyle name="Percent 2 7 2 4" xfId="8039"/>
    <cellStyle name="Percent 2 7 3" xfId="1243"/>
    <cellStyle name="Percent 2 7 3 2" xfId="8040"/>
    <cellStyle name="Percent 2 7 3 3" xfId="8041"/>
    <cellStyle name="Percent 2 7 4" xfId="8042"/>
    <cellStyle name="Percent 2 7 4 2" xfId="8043"/>
    <cellStyle name="Percent 2 7 4 3" xfId="8044"/>
    <cellStyle name="Percent 2 7 5" xfId="8045"/>
    <cellStyle name="Percent 2 7 5 2" xfId="8046"/>
    <cellStyle name="Percent 2 7 5 3" xfId="8047"/>
    <cellStyle name="Percent 2 7 6" xfId="8048"/>
    <cellStyle name="Percent 2 7 6 2" xfId="8049"/>
    <cellStyle name="Percent 2 7 6 3" xfId="8050"/>
    <cellStyle name="Percent 2 7 7" xfId="8051"/>
    <cellStyle name="Percent 2 7 7 2" xfId="8052"/>
    <cellStyle name="Percent 2 7 7 3" xfId="8053"/>
    <cellStyle name="Percent 2 7 8" xfId="8054"/>
    <cellStyle name="Percent 2 7 8 2" xfId="8055"/>
    <cellStyle name="Percent 2 7 8 3" xfId="8056"/>
    <cellStyle name="Percent 2 7 9" xfId="8057"/>
    <cellStyle name="Percent 2 7 9 2" xfId="8058"/>
    <cellStyle name="Percent 2 7 9 3" xfId="8059"/>
    <cellStyle name="Percent 2 8" xfId="1244"/>
    <cellStyle name="Percent 2 8 10" xfId="8060"/>
    <cellStyle name="Percent 2 8 10 2" xfId="8061"/>
    <cellStyle name="Percent 2 8 10 3" xfId="8062"/>
    <cellStyle name="Percent 2 8 11" xfId="8063"/>
    <cellStyle name="Percent 2 8 11 2" xfId="8064"/>
    <cellStyle name="Percent 2 8 11 3" xfId="8065"/>
    <cellStyle name="Percent 2 8 12" xfId="8066"/>
    <cellStyle name="Percent 2 8 12 2" xfId="8067"/>
    <cellStyle name="Percent 2 8 12 3" xfId="8068"/>
    <cellStyle name="Percent 2 8 13" xfId="8069"/>
    <cellStyle name="Percent 2 8 14" xfId="8070"/>
    <cellStyle name="Percent 2 8 2" xfId="1245"/>
    <cellStyle name="Percent 2 8 2 2" xfId="1246"/>
    <cellStyle name="Percent 2 8 2 2 2" xfId="8071"/>
    <cellStyle name="Percent 2 8 2 2 3" xfId="8072"/>
    <cellStyle name="Percent 2 8 2 3" xfId="8073"/>
    <cellStyle name="Percent 2 8 2 4" xfId="8074"/>
    <cellStyle name="Percent 2 8 3" xfId="1247"/>
    <cellStyle name="Percent 2 8 3 2" xfId="8075"/>
    <cellStyle name="Percent 2 8 3 3" xfId="8076"/>
    <cellStyle name="Percent 2 8 4" xfId="8077"/>
    <cellStyle name="Percent 2 8 4 2" xfId="8078"/>
    <cellStyle name="Percent 2 8 4 3" xfId="8079"/>
    <cellStyle name="Percent 2 8 5" xfId="8080"/>
    <cellStyle name="Percent 2 8 5 2" xfId="8081"/>
    <cellStyle name="Percent 2 8 5 3" xfId="8082"/>
    <cellStyle name="Percent 2 8 6" xfId="8083"/>
    <cellStyle name="Percent 2 8 6 2" xfId="8084"/>
    <cellStyle name="Percent 2 8 6 3" xfId="8085"/>
    <cellStyle name="Percent 2 8 7" xfId="8086"/>
    <cellStyle name="Percent 2 8 7 2" xfId="8087"/>
    <cellStyle name="Percent 2 8 7 3" xfId="8088"/>
    <cellStyle name="Percent 2 8 8" xfId="8089"/>
    <cellStyle name="Percent 2 8 8 2" xfId="8090"/>
    <cellStyle name="Percent 2 8 8 3" xfId="8091"/>
    <cellStyle name="Percent 2 8 9" xfId="8092"/>
    <cellStyle name="Percent 2 8 9 2" xfId="8093"/>
    <cellStyle name="Percent 2 8 9 3" xfId="8094"/>
    <cellStyle name="Percent 2 9" xfId="1248"/>
    <cellStyle name="Percent 2 9 10" xfId="8095"/>
    <cellStyle name="Percent 2 9 10 2" xfId="8096"/>
    <cellStyle name="Percent 2 9 10 3" xfId="8097"/>
    <cellStyle name="Percent 2 9 11" xfId="8098"/>
    <cellStyle name="Percent 2 9 11 2" xfId="8099"/>
    <cellStyle name="Percent 2 9 11 3" xfId="8100"/>
    <cellStyle name="Percent 2 9 12" xfId="8101"/>
    <cellStyle name="Percent 2 9 12 2" xfId="8102"/>
    <cellStyle name="Percent 2 9 12 3" xfId="8103"/>
    <cellStyle name="Percent 2 9 13" xfId="8104"/>
    <cellStyle name="Percent 2 9 14" xfId="8105"/>
    <cellStyle name="Percent 2 9 2" xfId="1249"/>
    <cellStyle name="Percent 2 9 2 2" xfId="1250"/>
    <cellStyle name="Percent 2 9 2 2 2" xfId="8106"/>
    <cellStyle name="Percent 2 9 2 2 3" xfId="8107"/>
    <cellStyle name="Percent 2 9 2 3" xfId="8108"/>
    <cellStyle name="Percent 2 9 2 4" xfId="8109"/>
    <cellStyle name="Percent 2 9 3" xfId="1251"/>
    <cellStyle name="Percent 2 9 3 2" xfId="8110"/>
    <cellStyle name="Percent 2 9 3 3" xfId="8111"/>
    <cellStyle name="Percent 2 9 4" xfId="8112"/>
    <cellStyle name="Percent 2 9 4 2" xfId="8113"/>
    <cellStyle name="Percent 2 9 4 3" xfId="8114"/>
    <cellStyle name="Percent 2 9 5" xfId="8115"/>
    <cellStyle name="Percent 2 9 5 2" xfId="8116"/>
    <cellStyle name="Percent 2 9 5 3" xfId="8117"/>
    <cellStyle name="Percent 2 9 6" xfId="8118"/>
    <cellStyle name="Percent 2 9 6 2" xfId="8119"/>
    <cellStyle name="Percent 2 9 6 3" xfId="8120"/>
    <cellStyle name="Percent 2 9 7" xfId="8121"/>
    <cellStyle name="Percent 2 9 7 2" xfId="8122"/>
    <cellStyle name="Percent 2 9 7 3" xfId="8123"/>
    <cellStyle name="Percent 2 9 8" xfId="8124"/>
    <cellStyle name="Percent 2 9 8 2" xfId="8125"/>
    <cellStyle name="Percent 2 9 8 3" xfId="8126"/>
    <cellStyle name="Percent 2 9 9" xfId="8127"/>
    <cellStyle name="Percent 2 9 9 2" xfId="8128"/>
    <cellStyle name="Percent 2 9 9 3" xfId="8129"/>
    <cellStyle name="Percent 20" xfId="1252"/>
    <cellStyle name="Percent 21" xfId="1253"/>
    <cellStyle name="Percent 22" xfId="1254"/>
    <cellStyle name="Percent 23" xfId="1255"/>
    <cellStyle name="Percent 24" xfId="1256"/>
    <cellStyle name="Percent 25" xfId="1257"/>
    <cellStyle name="Percent 26" xfId="1258"/>
    <cellStyle name="Percent 27" xfId="1259"/>
    <cellStyle name="Percent 28" xfId="1260"/>
    <cellStyle name="Percent 29" xfId="1261"/>
    <cellStyle name="Percent 3" xfId="1262"/>
    <cellStyle name="Percent 3 2" xfId="1263"/>
    <cellStyle name="Percent 3 2 2" xfId="8130"/>
    <cellStyle name="Percent 3 2 3" xfId="8131"/>
    <cellStyle name="Percent 3 3" xfId="8132"/>
    <cellStyle name="Percent 3 3 2" xfId="8133"/>
    <cellStyle name="Percent 3 3 3" xfId="8134"/>
    <cellStyle name="Percent 3 4" xfId="8135"/>
    <cellStyle name="Percent 3 5" xfId="8136"/>
    <cellStyle name="Percent 30" xfId="1264"/>
    <cellStyle name="Percent 31" xfId="1265"/>
    <cellStyle name="Percent 32" xfId="1266"/>
    <cellStyle name="Percent 33" xfId="1267"/>
    <cellStyle name="Percent 34" xfId="1268"/>
    <cellStyle name="Percent 35" xfId="1269"/>
    <cellStyle name="Percent 36" xfId="1270"/>
    <cellStyle name="Percent 37" xfId="1271"/>
    <cellStyle name="Percent 38" xfId="1272"/>
    <cellStyle name="Percent 39" xfId="1273"/>
    <cellStyle name="Percent 4" xfId="1274"/>
    <cellStyle name="Percent 4 10" xfId="8137"/>
    <cellStyle name="Percent 4 10 2" xfId="8138"/>
    <cellStyle name="Percent 4 10 3" xfId="8139"/>
    <cellStyle name="Percent 4 11" xfId="8140"/>
    <cellStyle name="Percent 4 11 2" xfId="8141"/>
    <cellStyle name="Percent 4 11 3" xfId="8142"/>
    <cellStyle name="Percent 4 12" xfId="8143"/>
    <cellStyle name="Percent 4 12 2" xfId="8144"/>
    <cellStyle name="Percent 4 12 3" xfId="8145"/>
    <cellStyle name="Percent 4 13" xfId="8146"/>
    <cellStyle name="Percent 4 14" xfId="8147"/>
    <cellStyle name="Percent 4 2" xfId="1275"/>
    <cellStyle name="Percent 4 2 2" xfId="1276"/>
    <cellStyle name="Percent 4 2 2 2" xfId="8148"/>
    <cellStyle name="Percent 4 2 2 3" xfId="8149"/>
    <cellStyle name="Percent 4 2 3" xfId="8150"/>
    <cellStyle name="Percent 4 2 4" xfId="8151"/>
    <cellStyle name="Percent 4 3" xfId="1277"/>
    <cellStyle name="Percent 4 3 2" xfId="8152"/>
    <cellStyle name="Percent 4 3 3" xfId="8153"/>
    <cellStyle name="Percent 4 4" xfId="8154"/>
    <cellStyle name="Percent 4 4 2" xfId="8155"/>
    <cellStyle name="Percent 4 4 3" xfId="8156"/>
    <cellStyle name="Percent 4 5" xfId="8157"/>
    <cellStyle name="Percent 4 5 2" xfId="8158"/>
    <cellStyle name="Percent 4 5 3" xfId="8159"/>
    <cellStyle name="Percent 4 6" xfId="8160"/>
    <cellStyle name="Percent 4 6 2" xfId="8161"/>
    <cellStyle name="Percent 4 6 3" xfId="8162"/>
    <cellStyle name="Percent 4 7" xfId="8163"/>
    <cellStyle name="Percent 4 7 2" xfId="8164"/>
    <cellStyle name="Percent 4 7 3" xfId="8165"/>
    <cellStyle name="Percent 4 8" xfId="8166"/>
    <cellStyle name="Percent 4 8 2" xfId="8167"/>
    <cellStyle name="Percent 4 8 3" xfId="8168"/>
    <cellStyle name="Percent 4 9" xfId="8169"/>
    <cellStyle name="Percent 4 9 2" xfId="8170"/>
    <cellStyle name="Percent 4 9 3" xfId="8171"/>
    <cellStyle name="Percent 40" xfId="1278"/>
    <cellStyle name="Percent 41" xfId="1279"/>
    <cellStyle name="Percent 42" xfId="1280"/>
    <cellStyle name="Percent 43" xfId="1281"/>
    <cellStyle name="Percent 44" xfId="1282"/>
    <cellStyle name="Percent 45" xfId="1283"/>
    <cellStyle name="Percent 46" xfId="1284"/>
    <cellStyle name="Percent 47" xfId="1285"/>
    <cellStyle name="Percent 48" xfId="1286"/>
    <cellStyle name="Percent 49" xfId="1287"/>
    <cellStyle name="Percent 5" xfId="1288"/>
    <cellStyle name="Percent 5 2" xfId="8172"/>
    <cellStyle name="Percent 5 3" xfId="8173"/>
    <cellStyle name="Percent 50" xfId="1289"/>
    <cellStyle name="Percent 51" xfId="1290"/>
    <cellStyle name="Percent 52" xfId="1291"/>
    <cellStyle name="Percent 53" xfId="1292"/>
    <cellStyle name="Percent 54" xfId="1293"/>
    <cellStyle name="Percent 55" xfId="1294"/>
    <cellStyle name="Percent 56" xfId="1295"/>
    <cellStyle name="Percent 57" xfId="1296"/>
    <cellStyle name="Percent 58" xfId="1297"/>
    <cellStyle name="Percent 59" xfId="1298"/>
    <cellStyle name="Percent 6" xfId="1299"/>
    <cellStyle name="Percent 6 2" xfId="8174"/>
    <cellStyle name="Percent 6 3" xfId="8175"/>
    <cellStyle name="Percent 60" xfId="1300"/>
    <cellStyle name="Percent 61" xfId="1301"/>
    <cellStyle name="Percent 62" xfId="1302"/>
    <cellStyle name="Percent 63" xfId="1303"/>
    <cellStyle name="Percent 64" xfId="1304"/>
    <cellStyle name="Percent 65" xfId="1305"/>
    <cellStyle name="Percent 66" xfId="1306"/>
    <cellStyle name="Percent 67" xfId="1400"/>
    <cellStyle name="Percent 68" xfId="1402"/>
    <cellStyle name="Percent 7" xfId="1307"/>
    <cellStyle name="Percent 8" xfId="1308"/>
    <cellStyle name="Percent 8 2" xfId="8176"/>
    <cellStyle name="Percent 8 3" xfId="8177"/>
    <cellStyle name="Percent 9" xfId="1309"/>
    <cellStyle name="Percent 9 2" xfId="8178"/>
    <cellStyle name="Percent 9 3" xfId="8179"/>
    <cellStyle name="Percent Hard" xfId="8808"/>
    <cellStyle name="Person 3" xfId="8465"/>
    <cellStyle name="Personnalisé 2" xfId="8466"/>
    <cellStyle name="Pourcentage" xfId="1" builtinId="5"/>
    <cellStyle name="Pourcentage 2" xfId="8467"/>
    <cellStyle name="Pourcentage 2 2" xfId="8810"/>
    <cellStyle name="Pourcentage 2 3" xfId="8809"/>
    <cellStyle name="Pourcentage 3" xfId="8468"/>
    <cellStyle name="Pourcentage 4" xfId="8469"/>
    <cellStyle name="Prefilled" xfId="8470"/>
    <cellStyle name="Prefilled 2" xfId="8617"/>
    <cellStyle name="Prefilled 2 2" xfId="8967"/>
    <cellStyle name="Prefilled 2 2 2" xfId="9114"/>
    <cellStyle name="Prefilled 2 2 3" xfId="9508"/>
    <cellStyle name="Prefilled 2 3" xfId="9011"/>
    <cellStyle name="Prefilled 2 4" xfId="9255"/>
    <cellStyle name="Prefilled 2 5" xfId="9388"/>
    <cellStyle name="Prefilled 2 6" xfId="9545"/>
    <cellStyle name="Prefilled 2 7" xfId="9555"/>
    <cellStyle name="Prefilled 3" xfId="8869"/>
    <cellStyle name="Prefilled 3 2" xfId="9080"/>
    <cellStyle name="Prefilled 4" xfId="8997"/>
    <cellStyle name="Prefilled 4 2" xfId="9139"/>
    <cellStyle name="Prefilled 4 3" xfId="9534"/>
    <cellStyle name="PrePop Currency (0)" xfId="1310"/>
    <cellStyle name="PrePop Currency (0) 2" xfId="8180"/>
    <cellStyle name="PrePop Currency (0) 3" xfId="8181"/>
    <cellStyle name="PrePop Currency (2)" xfId="1311"/>
    <cellStyle name="PrePop Currency (2) 2" xfId="8182"/>
    <cellStyle name="PrePop Currency (2) 3" xfId="8183"/>
    <cellStyle name="PrePop Units (0)" xfId="1312"/>
    <cellStyle name="PrePop Units (0) 2" xfId="8184"/>
    <cellStyle name="PrePop Units (0) 3" xfId="8185"/>
    <cellStyle name="PrePop Units (1)" xfId="1313"/>
    <cellStyle name="PrePop Units (1) 2" xfId="8186"/>
    <cellStyle name="PrePop Units (1) 3" xfId="8187"/>
    <cellStyle name="PrePop Units (2)" xfId="1314"/>
    <cellStyle name="PrePop Units (2) 2" xfId="8188"/>
    <cellStyle name="PrePop Units (2) 3" xfId="8189"/>
    <cellStyle name="Price" xfId="8811"/>
    <cellStyle name="Price - Decimal" xfId="8812"/>
    <cellStyle name="Price 2" xfId="9069"/>
    <cellStyle name="Price 3" xfId="9309"/>
    <cellStyle name="Price 4" xfId="9442"/>
    <cellStyle name="Price_105794_14" xfId="8813"/>
    <cellStyle name="Ratio" xfId="8814"/>
    <cellStyle name="regstoresfromspecstores" xfId="8471"/>
    <cellStyle name="RevList" xfId="8472"/>
    <cellStyle name="Right Justify" xfId="8473"/>
    <cellStyle name="s]_x000a__x000a_load=M:\XFAX_x000a__x000a_run=_x000a__x000a_Beep=yes_x000a__x000a_NullPort=None_x000a__x000a_BorderWidth=3_x000a__x000a_CursorBlinkRate=530_x000a__x000a_DoubleClickSpeed=452_x000a__x000a_Programs=com" xfId="8474"/>
    <cellStyle name="s]_x000d__x000a_load=M:\XFAX_x000d__x000a_run=_x000d__x000a_Beep=yes_x000d__x000a_NullPort=None_x000d__x000a_BorderWidth=3_x000d__x000a_CursorBlinkRate=530_x000d__x000a_DoubleClickSpeed=452_x000d__x000a_Programs=com" xfId="8475"/>
    <cellStyle name="SAPBEXaggData" xfId="1315"/>
    <cellStyle name="SAPBEXaggData 2" xfId="8190"/>
    <cellStyle name="SAPBEXaggData 3" xfId="8191"/>
    <cellStyle name="SAPBEXaggData 4" xfId="8638"/>
    <cellStyle name="SAPBEXaggData 4 2" xfId="9031"/>
    <cellStyle name="SAPBEXaggData 4 3" xfId="9270"/>
    <cellStyle name="SAPBEXaggData 4 4" xfId="9405"/>
    <cellStyle name="SAPBEXaggData 5" xfId="8906"/>
    <cellStyle name="SAPBEXaggData 5 2" xfId="9317"/>
    <cellStyle name="SAPBEXaggData 5 3" xfId="9453"/>
    <cellStyle name="SAPBEXaggData 6" xfId="9154"/>
    <cellStyle name="SAPBEXaggData 7" xfId="9241"/>
    <cellStyle name="SAPBEXaggData 8" xfId="9191"/>
    <cellStyle name="SAPBEXaggDataEmph" xfId="1316"/>
    <cellStyle name="SAPBEXaggDataEmph 2" xfId="8192"/>
    <cellStyle name="SAPBEXaggDataEmph 3" xfId="8193"/>
    <cellStyle name="SAPBEXaggDataEmph 4" xfId="8639"/>
    <cellStyle name="SAPBEXaggDataEmph 4 2" xfId="9032"/>
    <cellStyle name="SAPBEXaggDataEmph 4 3" xfId="9271"/>
    <cellStyle name="SAPBEXaggDataEmph 4 4" xfId="9406"/>
    <cellStyle name="SAPBEXaggDataEmph 5" xfId="8907"/>
    <cellStyle name="SAPBEXaggDataEmph 5 2" xfId="9318"/>
    <cellStyle name="SAPBEXaggDataEmph 5 3" xfId="9454"/>
    <cellStyle name="SAPBEXaggDataEmph 6" xfId="9155"/>
    <cellStyle name="SAPBEXaggDataEmph 7" xfId="9240"/>
    <cellStyle name="SAPBEXaggDataEmph 8" xfId="9192"/>
    <cellStyle name="SAPBEXaggItem" xfId="1317"/>
    <cellStyle name="SAPBEXaggItem 2" xfId="8194"/>
    <cellStyle name="SAPBEXaggItem 3" xfId="8195"/>
    <cellStyle name="SAPBEXaggItem 4" xfId="8640"/>
    <cellStyle name="SAPBEXaggItem 4 2" xfId="9033"/>
    <cellStyle name="SAPBEXaggItem 4 3" xfId="9272"/>
    <cellStyle name="SAPBEXaggItem 4 4" xfId="9407"/>
    <cellStyle name="SAPBEXaggItem 5" xfId="8908"/>
    <cellStyle name="SAPBEXaggItem 5 2" xfId="9319"/>
    <cellStyle name="SAPBEXaggItem 5 3" xfId="9455"/>
    <cellStyle name="SAPBEXaggItem 6" xfId="9156"/>
    <cellStyle name="SAPBEXaggItem 7" xfId="9239"/>
    <cellStyle name="SAPBEXaggItem 8" xfId="9193"/>
    <cellStyle name="SAPBEXchaText" xfId="1318"/>
    <cellStyle name="SAPBEXchaText 2" xfId="8196"/>
    <cellStyle name="SAPBEXchaText 3" xfId="8197"/>
    <cellStyle name="SAPBEXexcBad7" xfId="1319"/>
    <cellStyle name="SAPBEXexcBad7 2" xfId="8198"/>
    <cellStyle name="SAPBEXexcBad7 3" xfId="8199"/>
    <cellStyle name="SAPBEXexcBad7 4" xfId="8641"/>
    <cellStyle name="SAPBEXexcBad7 4 2" xfId="9034"/>
    <cellStyle name="SAPBEXexcBad7 4 3" xfId="9273"/>
    <cellStyle name="SAPBEXexcBad7 4 4" xfId="9408"/>
    <cellStyle name="SAPBEXexcBad7 5" xfId="8909"/>
    <cellStyle name="SAPBEXexcBad7 5 2" xfId="9320"/>
    <cellStyle name="SAPBEXexcBad7 5 3" xfId="9456"/>
    <cellStyle name="SAPBEXexcBad7 6" xfId="9157"/>
    <cellStyle name="SAPBEXexcBad7 7" xfId="9238"/>
    <cellStyle name="SAPBEXexcBad7 8" xfId="9194"/>
    <cellStyle name="SAPBEXexcBad8" xfId="1320"/>
    <cellStyle name="SAPBEXexcBad8 2" xfId="8200"/>
    <cellStyle name="SAPBEXexcBad8 3" xfId="8201"/>
    <cellStyle name="SAPBEXexcBad8 4" xfId="8642"/>
    <cellStyle name="SAPBEXexcBad8 4 2" xfId="9035"/>
    <cellStyle name="SAPBEXexcBad8 4 3" xfId="9274"/>
    <cellStyle name="SAPBEXexcBad8 4 4" xfId="9409"/>
    <cellStyle name="SAPBEXexcBad8 5" xfId="8910"/>
    <cellStyle name="SAPBEXexcBad8 5 2" xfId="9321"/>
    <cellStyle name="SAPBEXexcBad8 5 3" xfId="9457"/>
    <cellStyle name="SAPBEXexcBad8 6" xfId="9158"/>
    <cellStyle name="SAPBEXexcBad8 7" xfId="9237"/>
    <cellStyle name="SAPBEXexcBad8 8" xfId="9195"/>
    <cellStyle name="SAPBEXexcBad9" xfId="1321"/>
    <cellStyle name="SAPBEXexcBad9 2" xfId="8202"/>
    <cellStyle name="SAPBEXexcBad9 3" xfId="8203"/>
    <cellStyle name="SAPBEXexcBad9 4" xfId="8643"/>
    <cellStyle name="SAPBEXexcBad9 4 2" xfId="9036"/>
    <cellStyle name="SAPBEXexcBad9 4 3" xfId="9275"/>
    <cellStyle name="SAPBEXexcBad9 4 4" xfId="9410"/>
    <cellStyle name="SAPBEXexcBad9 5" xfId="8911"/>
    <cellStyle name="SAPBEXexcBad9 5 2" xfId="9322"/>
    <cellStyle name="SAPBEXexcBad9 5 3" xfId="9458"/>
    <cellStyle name="SAPBEXexcBad9 6" xfId="9159"/>
    <cellStyle name="SAPBEXexcBad9 7" xfId="9236"/>
    <cellStyle name="SAPBEXexcBad9 8" xfId="9196"/>
    <cellStyle name="SAPBEXexcCritical4" xfId="1322"/>
    <cellStyle name="SAPBEXexcCritical4 2" xfId="8204"/>
    <cellStyle name="SAPBEXexcCritical4 3" xfId="8205"/>
    <cellStyle name="SAPBEXexcCritical4 4" xfId="8644"/>
    <cellStyle name="SAPBEXexcCritical4 4 2" xfId="9037"/>
    <cellStyle name="SAPBEXexcCritical4 4 3" xfId="9276"/>
    <cellStyle name="SAPBEXexcCritical4 4 4" xfId="9411"/>
    <cellStyle name="SAPBEXexcCritical4 5" xfId="8912"/>
    <cellStyle name="SAPBEXexcCritical4 5 2" xfId="9323"/>
    <cellStyle name="SAPBEXexcCritical4 5 3" xfId="9459"/>
    <cellStyle name="SAPBEXexcCritical4 6" xfId="9160"/>
    <cellStyle name="SAPBEXexcCritical4 7" xfId="9235"/>
    <cellStyle name="SAPBEXexcCritical4 8" xfId="9197"/>
    <cellStyle name="SAPBEXexcCritical5" xfId="1323"/>
    <cellStyle name="SAPBEXexcCritical5 2" xfId="8206"/>
    <cellStyle name="SAPBEXexcCritical5 3" xfId="8207"/>
    <cellStyle name="SAPBEXexcCritical5 4" xfId="8645"/>
    <cellStyle name="SAPBEXexcCritical5 4 2" xfId="9038"/>
    <cellStyle name="SAPBEXexcCritical5 4 3" xfId="9277"/>
    <cellStyle name="SAPBEXexcCritical5 4 4" xfId="9412"/>
    <cellStyle name="SAPBEXexcCritical5 5" xfId="8913"/>
    <cellStyle name="SAPBEXexcCritical5 5 2" xfId="9324"/>
    <cellStyle name="SAPBEXexcCritical5 5 3" xfId="9460"/>
    <cellStyle name="SAPBEXexcCritical5 6" xfId="9161"/>
    <cellStyle name="SAPBEXexcCritical5 7" xfId="9234"/>
    <cellStyle name="SAPBEXexcCritical5 8" xfId="9198"/>
    <cellStyle name="SAPBEXexcCritical6" xfId="1324"/>
    <cellStyle name="SAPBEXexcCritical6 2" xfId="8208"/>
    <cellStyle name="SAPBEXexcCritical6 3" xfId="8209"/>
    <cellStyle name="SAPBEXexcCritical6 4" xfId="8646"/>
    <cellStyle name="SAPBEXexcCritical6 4 2" xfId="9039"/>
    <cellStyle name="SAPBEXexcCritical6 4 3" xfId="9278"/>
    <cellStyle name="SAPBEXexcCritical6 4 4" xfId="9413"/>
    <cellStyle name="SAPBEXexcCritical6 5" xfId="8914"/>
    <cellStyle name="SAPBEXexcCritical6 5 2" xfId="9325"/>
    <cellStyle name="SAPBEXexcCritical6 5 3" xfId="9461"/>
    <cellStyle name="SAPBEXexcCritical6 6" xfId="9162"/>
    <cellStyle name="SAPBEXexcCritical6 7" xfId="9233"/>
    <cellStyle name="SAPBEXexcCritical6 8" xfId="9199"/>
    <cellStyle name="SAPBEXexcGood1" xfId="1325"/>
    <cellStyle name="SAPBEXexcGood1 2" xfId="8210"/>
    <cellStyle name="SAPBEXexcGood1 3" xfId="8211"/>
    <cellStyle name="SAPBEXexcGood1 4" xfId="8647"/>
    <cellStyle name="SAPBEXexcGood1 4 2" xfId="9040"/>
    <cellStyle name="SAPBEXexcGood1 4 3" xfId="9279"/>
    <cellStyle name="SAPBEXexcGood1 4 4" xfId="9414"/>
    <cellStyle name="SAPBEXexcGood1 5" xfId="8915"/>
    <cellStyle name="SAPBEXexcGood1 5 2" xfId="9326"/>
    <cellStyle name="SAPBEXexcGood1 5 3" xfId="9462"/>
    <cellStyle name="SAPBEXexcGood1 6" xfId="9163"/>
    <cellStyle name="SAPBEXexcGood1 7" xfId="9232"/>
    <cellStyle name="SAPBEXexcGood1 8" xfId="9200"/>
    <cellStyle name="SAPBEXexcGood2" xfId="1326"/>
    <cellStyle name="SAPBEXexcGood2 2" xfId="8212"/>
    <cellStyle name="SAPBEXexcGood2 3" xfId="8213"/>
    <cellStyle name="SAPBEXexcGood2 4" xfId="8648"/>
    <cellStyle name="SAPBEXexcGood2 4 2" xfId="9041"/>
    <cellStyle name="SAPBEXexcGood2 4 3" xfId="9280"/>
    <cellStyle name="SAPBEXexcGood2 4 4" xfId="9415"/>
    <cellStyle name="SAPBEXexcGood2 5" xfId="8916"/>
    <cellStyle name="SAPBEXexcGood2 5 2" xfId="9327"/>
    <cellStyle name="SAPBEXexcGood2 5 3" xfId="9463"/>
    <cellStyle name="SAPBEXexcGood2 6" xfId="9164"/>
    <cellStyle name="SAPBEXexcGood2 7" xfId="9231"/>
    <cellStyle name="SAPBEXexcGood2 8" xfId="9201"/>
    <cellStyle name="SAPBEXexcGood3" xfId="1327"/>
    <cellStyle name="SAPBEXexcGood3 2" xfId="8214"/>
    <cellStyle name="SAPBEXexcGood3 3" xfId="8215"/>
    <cellStyle name="SAPBEXexcGood3 4" xfId="8649"/>
    <cellStyle name="SAPBEXexcGood3 4 2" xfId="9042"/>
    <cellStyle name="SAPBEXexcGood3 4 3" xfId="9281"/>
    <cellStyle name="SAPBEXexcGood3 4 4" xfId="9416"/>
    <cellStyle name="SAPBEXexcGood3 5" xfId="8917"/>
    <cellStyle name="SAPBEXexcGood3 5 2" xfId="9328"/>
    <cellStyle name="SAPBEXexcGood3 5 3" xfId="9464"/>
    <cellStyle name="SAPBEXexcGood3 6" xfId="9165"/>
    <cellStyle name="SAPBEXexcGood3 7" xfId="9230"/>
    <cellStyle name="SAPBEXexcGood3 8" xfId="9202"/>
    <cellStyle name="SAPBEXfilterDrill" xfId="1328"/>
    <cellStyle name="SAPBEXfilterDrill 10" xfId="9166"/>
    <cellStyle name="SAPBEXfilterDrill 11" xfId="9229"/>
    <cellStyle name="SAPBEXfilterDrill 2" xfId="8216"/>
    <cellStyle name="SAPBEXfilterDrill 3" xfId="8217"/>
    <cellStyle name="SAPBEXfilterDrill 4" xfId="8962"/>
    <cellStyle name="SAPBEXfilterDrill 4 2" xfId="8974"/>
    <cellStyle name="SAPBEXfilterDrill 4 2 2" xfId="9117"/>
    <cellStyle name="SAPBEXfilterDrill 4 2 3" xfId="9365"/>
    <cellStyle name="SAPBEXfilterDrill 4 2 4" xfId="9511"/>
    <cellStyle name="SAPBEXfilterDrill 4 3" xfId="9109"/>
    <cellStyle name="SAPBEXfilterDrill 4 3 2" xfId="9362"/>
    <cellStyle name="SAPBEXfilterDrill 4 3 3" xfId="9503"/>
    <cellStyle name="SAPBEXfilterDrill 4 4" xfId="9006"/>
    <cellStyle name="SAPBEXfilterDrill 4 5" xfId="9250"/>
    <cellStyle name="SAPBEXfilterDrill 4 6" xfId="9383"/>
    <cellStyle name="SAPBEXfilterDrill 4 7" xfId="9540"/>
    <cellStyle name="SAPBEXfilterDrill 5" xfId="8918"/>
    <cellStyle name="SAPBEXfilterDrill 5 2" xfId="9089"/>
    <cellStyle name="SAPBEXfilterDrill 5 3" xfId="9329"/>
    <cellStyle name="SAPBEXfilterDrill 5 4" xfId="9465"/>
    <cellStyle name="SAPBEXfilterDrill 6" xfId="8949"/>
    <cellStyle name="SAPBEXfilterDrill 6 2" xfId="9099"/>
    <cellStyle name="SAPBEXfilterDrill 6 3" xfId="9354"/>
    <cellStyle name="SAPBEXfilterDrill 6 4" xfId="9493"/>
    <cellStyle name="SAPBEXfilterDrill 7" xfId="8950"/>
    <cellStyle name="SAPBEXfilterDrill 7 2" xfId="9100"/>
    <cellStyle name="SAPBEXfilterDrill 7 3" xfId="9355"/>
    <cellStyle name="SAPBEXfilterDrill 7 4" xfId="9494"/>
    <cellStyle name="SAPBEXfilterDrill 8" xfId="8990"/>
    <cellStyle name="SAPBEXfilterDrill 8 2" xfId="9132"/>
    <cellStyle name="SAPBEXfilterDrill 8 3" xfId="9373"/>
    <cellStyle name="SAPBEXfilterDrill 8 4" xfId="9527"/>
    <cellStyle name="SAPBEXfilterDrill 9" xfId="9015"/>
    <cellStyle name="SAPBEXfilterDrill 9 2" xfId="9258"/>
    <cellStyle name="SAPBEXfilterDrill 9 3" xfId="9391"/>
    <cellStyle name="SAPBEXfilterItem" xfId="1329"/>
    <cellStyle name="SAPBEXfilterItem 2" xfId="8218"/>
    <cellStyle name="SAPBEXfilterItem 3" xfId="8219"/>
    <cellStyle name="SAPBEXfilterText" xfId="1330"/>
    <cellStyle name="SAPBEXfilterText 2" xfId="8220"/>
    <cellStyle name="SAPBEXfilterText 3" xfId="8221"/>
    <cellStyle name="SAPBEXformats" xfId="1331"/>
    <cellStyle name="SAPBEXformats 2" xfId="8222"/>
    <cellStyle name="SAPBEXformats 3" xfId="8223"/>
    <cellStyle name="SAPBEXformats 4" xfId="8650"/>
    <cellStyle name="SAPBEXformats 4 2" xfId="9043"/>
    <cellStyle name="SAPBEXformats 4 3" xfId="9282"/>
    <cellStyle name="SAPBEXformats 4 4" xfId="9417"/>
    <cellStyle name="SAPBEXformats 5" xfId="8919"/>
    <cellStyle name="SAPBEXformats 5 2" xfId="9330"/>
    <cellStyle name="SAPBEXformats 5 3" xfId="9466"/>
    <cellStyle name="SAPBEXformats 6" xfId="9167"/>
    <cellStyle name="SAPBEXformats 7" xfId="9228"/>
    <cellStyle name="SAPBEXformats 8" xfId="9203"/>
    <cellStyle name="SAPBEXheaderItem" xfId="1332"/>
    <cellStyle name="SAPBEXheaderItem 2" xfId="8224"/>
    <cellStyle name="SAPBEXheaderItem 3" xfId="8225"/>
    <cellStyle name="SAPBEXheaderText" xfId="1333"/>
    <cellStyle name="SAPBEXheaderText 2" xfId="8226"/>
    <cellStyle name="SAPBEXheaderText 3" xfId="8227"/>
    <cellStyle name="SAPBEXresData" xfId="1334"/>
    <cellStyle name="SAPBEXresData 2" xfId="8228"/>
    <cellStyle name="SAPBEXresData 3" xfId="8229"/>
    <cellStyle name="SAPBEXresData 4" xfId="8651"/>
    <cellStyle name="SAPBEXresData 4 2" xfId="9044"/>
    <cellStyle name="SAPBEXresData 4 3" xfId="9283"/>
    <cellStyle name="SAPBEXresData 4 4" xfId="9418"/>
    <cellStyle name="SAPBEXresData 5" xfId="8920"/>
    <cellStyle name="SAPBEXresData 5 2" xfId="9331"/>
    <cellStyle name="SAPBEXresData 5 3" xfId="9467"/>
    <cellStyle name="SAPBEXresData 6" xfId="9168"/>
    <cellStyle name="SAPBEXresData 7" xfId="9227"/>
    <cellStyle name="SAPBEXresData 8" xfId="9141"/>
    <cellStyle name="SAPBEXresDataEmph" xfId="1335"/>
    <cellStyle name="SAPBEXresDataEmph 2" xfId="8230"/>
    <cellStyle name="SAPBEXresDataEmph 3" xfId="8231"/>
    <cellStyle name="SAPBEXresDataEmph 4" xfId="8652"/>
    <cellStyle name="SAPBEXresDataEmph 4 2" xfId="9045"/>
    <cellStyle name="SAPBEXresDataEmph 4 3" xfId="9284"/>
    <cellStyle name="SAPBEXresDataEmph 4 4" xfId="9419"/>
    <cellStyle name="SAPBEXresDataEmph 5" xfId="8921"/>
    <cellStyle name="SAPBEXresDataEmph 5 2" xfId="9332"/>
    <cellStyle name="SAPBEXresDataEmph 5 3" xfId="9468"/>
    <cellStyle name="SAPBEXresDataEmph 6" xfId="9169"/>
    <cellStyle name="SAPBEXresDataEmph 7" xfId="9226"/>
    <cellStyle name="SAPBEXresDataEmph 8" xfId="9142"/>
    <cellStyle name="SAPBEXresItem" xfId="1336"/>
    <cellStyle name="SAPBEXresItem 2" xfId="8232"/>
    <cellStyle name="SAPBEXresItem 3" xfId="8233"/>
    <cellStyle name="SAPBEXresItem 4" xfId="8653"/>
    <cellStyle name="SAPBEXresItem 4 2" xfId="9046"/>
    <cellStyle name="SAPBEXresItem 4 3" xfId="9285"/>
    <cellStyle name="SAPBEXresItem 4 4" xfId="9420"/>
    <cellStyle name="SAPBEXresItem 5" xfId="8922"/>
    <cellStyle name="SAPBEXresItem 5 2" xfId="9333"/>
    <cellStyle name="SAPBEXresItem 5 3" xfId="9469"/>
    <cellStyle name="SAPBEXresItem 6" xfId="9170"/>
    <cellStyle name="SAPBEXresItem 7" xfId="9225"/>
    <cellStyle name="SAPBEXresItem 8" xfId="9143"/>
    <cellStyle name="SAPBEXstdData" xfId="1337"/>
    <cellStyle name="SAPBEXstdData 2" xfId="8234"/>
    <cellStyle name="SAPBEXstdData 3" xfId="8235"/>
    <cellStyle name="SAPBEXstdData 4" xfId="8654"/>
    <cellStyle name="SAPBEXstdData 4 2" xfId="9047"/>
    <cellStyle name="SAPBEXstdData 4 3" xfId="9286"/>
    <cellStyle name="SAPBEXstdData 4 4" xfId="9421"/>
    <cellStyle name="SAPBEXstdData 5" xfId="8923"/>
    <cellStyle name="SAPBEXstdData 5 2" xfId="9334"/>
    <cellStyle name="SAPBEXstdData 5 3" xfId="9470"/>
    <cellStyle name="SAPBEXstdData 6" xfId="9171"/>
    <cellStyle name="SAPBEXstdData 7" xfId="9224"/>
    <cellStyle name="SAPBEXstdData 8" xfId="9144"/>
    <cellStyle name="SAPBEXstdDataEmph" xfId="1338"/>
    <cellStyle name="SAPBEXstdDataEmph 2" xfId="8236"/>
    <cellStyle name="SAPBEXstdDataEmph 3" xfId="8237"/>
    <cellStyle name="SAPBEXstdDataEmph 4" xfId="8655"/>
    <cellStyle name="SAPBEXstdDataEmph 4 2" xfId="9048"/>
    <cellStyle name="SAPBEXstdDataEmph 4 3" xfId="9287"/>
    <cellStyle name="SAPBEXstdDataEmph 4 4" xfId="9422"/>
    <cellStyle name="SAPBEXstdDataEmph 5" xfId="8924"/>
    <cellStyle name="SAPBEXstdDataEmph 5 2" xfId="9335"/>
    <cellStyle name="SAPBEXstdDataEmph 5 3" xfId="9471"/>
    <cellStyle name="SAPBEXstdDataEmph 6" xfId="9172"/>
    <cellStyle name="SAPBEXstdDataEmph 7" xfId="9151"/>
    <cellStyle name="SAPBEXstdDataEmph 8" xfId="9204"/>
    <cellStyle name="SAPBEXstdItem" xfId="1339"/>
    <cellStyle name="SAPBEXstdItem 2" xfId="8238"/>
    <cellStyle name="SAPBEXstdItem 3" xfId="8239"/>
    <cellStyle name="SAPBEXstdItem 4" xfId="8656"/>
    <cellStyle name="SAPBEXstdItem 4 2" xfId="9049"/>
    <cellStyle name="SAPBEXstdItem 4 3" xfId="9288"/>
    <cellStyle name="SAPBEXstdItem 4 4" xfId="9423"/>
    <cellStyle name="SAPBEXstdItem 5" xfId="8925"/>
    <cellStyle name="SAPBEXstdItem 5 2" xfId="9336"/>
    <cellStyle name="SAPBEXstdItem 5 3" xfId="9472"/>
    <cellStyle name="SAPBEXstdItem 6" xfId="9173"/>
    <cellStyle name="SAPBEXstdItem 7" xfId="9223"/>
    <cellStyle name="SAPBEXstdItem 8" xfId="9205"/>
    <cellStyle name="SAPBEXtitle" xfId="1340"/>
    <cellStyle name="SAPBEXtitle 2" xfId="8240"/>
    <cellStyle name="SAPBEXtitle 3" xfId="8241"/>
    <cellStyle name="SAPBEXtitle 4" xfId="8657"/>
    <cellStyle name="SAPBEXtitle 4 2" xfId="9050"/>
    <cellStyle name="SAPBEXtitle 4 3" xfId="9289"/>
    <cellStyle name="SAPBEXtitle 4 4" xfId="9424"/>
    <cellStyle name="SAPBEXtitle 5" xfId="8926"/>
    <cellStyle name="SAPBEXtitle 5 2" xfId="9337"/>
    <cellStyle name="SAPBEXtitle 5 3" xfId="9473"/>
    <cellStyle name="SAPBEXtitle 6" xfId="9174"/>
    <cellStyle name="SAPBEXtitle 7" xfId="9222"/>
    <cellStyle name="SAPBEXtitle 8" xfId="9206"/>
    <cellStyle name="SAPBEXundefined" xfId="1341"/>
    <cellStyle name="SAPBEXundefined 2" xfId="8242"/>
    <cellStyle name="SAPBEXundefined 3" xfId="8243"/>
    <cellStyle name="SAPBEXundefined 4" xfId="8658"/>
    <cellStyle name="SAPBEXundefined 4 2" xfId="9051"/>
    <cellStyle name="SAPBEXundefined 4 3" xfId="9290"/>
    <cellStyle name="SAPBEXundefined 4 4" xfId="9425"/>
    <cellStyle name="SAPBEXundefined 5" xfId="8927"/>
    <cellStyle name="SAPBEXundefined 5 2" xfId="9338"/>
    <cellStyle name="SAPBEXundefined 5 3" xfId="9474"/>
    <cellStyle name="SAPBEXundefined 6" xfId="9175"/>
    <cellStyle name="SAPBEXundefined 7" xfId="9150"/>
    <cellStyle name="SAPBEXundefined 8" xfId="9207"/>
    <cellStyle name="sbt2" xfId="1342"/>
    <cellStyle name="sbt2 2" xfId="8244"/>
    <cellStyle name="sbt2 3" xfId="8245"/>
    <cellStyle name="sbt2 4" xfId="8928"/>
    <cellStyle name="sbt2 4 2" xfId="9090"/>
    <cellStyle name="sbt2 4 3" xfId="9339"/>
    <cellStyle name="sbt2 4 4" xfId="9475"/>
    <cellStyle name="Second Row Stripe" xfId="8476"/>
    <cellStyle name="Separateur" xfId="8477"/>
    <cellStyle name="Shaded" xfId="8815"/>
    <cellStyle name="SHADEDSTORES" xfId="8478"/>
    <cellStyle name="SHADEDSTORES 2" xfId="8618"/>
    <cellStyle name="SHADEDSTORES 2 2" xfId="9024"/>
    <cellStyle name="SHADEDSTORES 2 3" xfId="9265"/>
    <cellStyle name="SHADEDSTORES 2 4" xfId="9400"/>
    <cellStyle name="SHADEDSTORES 3" xfId="8872"/>
    <cellStyle name="SHADEDSTORES 3 2" xfId="9081"/>
    <cellStyle name="SHADEDSTORES 3 3" xfId="9312"/>
    <cellStyle name="SHADEDSTORES 3 4" xfId="9446"/>
    <cellStyle name="SHADEDSTORES 4" xfId="8954"/>
    <cellStyle name="SHADEDSTORES 4 2" xfId="9104"/>
    <cellStyle name="SHADEDSTORES 4 3" xfId="9359"/>
    <cellStyle name="SHADEDSTORES 4 4" xfId="9498"/>
    <cellStyle name="SHADEDSTORES 5" xfId="8998"/>
    <cellStyle name="SHADEDSTORES 5 2" xfId="9140"/>
    <cellStyle name="SHADEDSTORES 5 3" xfId="9377"/>
    <cellStyle name="SHADEDSTORES 5 4" xfId="9535"/>
    <cellStyle name="SHADEDSTORES 6" xfId="9445"/>
    <cellStyle name="Sheet_Header" xfId="8536"/>
    <cellStyle name="SOUS_TITRE" xfId="8479"/>
    <cellStyle name="specstores" xfId="8480"/>
    <cellStyle name="Standard_~0939290" xfId="8481"/>
    <cellStyle name="Std%_0" xfId="8816"/>
    <cellStyle name="Std_%" xfId="8817"/>
    <cellStyle name="stdnd_2dp_hidden" xfId="8818"/>
    <cellStyle name="Stile 1" xfId="8619"/>
    <cellStyle name="Stile 2" xfId="8620"/>
    <cellStyle name="Style 1" xfId="1343"/>
    <cellStyle name="Style 1 2" xfId="8246"/>
    <cellStyle name="Style 1 3" xfId="8247"/>
    <cellStyle name="Style 1 4" xfId="8621"/>
    <cellStyle name="Style 2" xfId="8482"/>
    <cellStyle name="STYLE1" xfId="1344"/>
    <cellStyle name="style1 10" xfId="8865"/>
    <cellStyle name="STYLE1 2" xfId="1345"/>
    <cellStyle name="STYLE1 2 2" xfId="8248"/>
    <cellStyle name="STYLE1 2 3" xfId="8249"/>
    <cellStyle name="STYLE1 3" xfId="8250"/>
    <cellStyle name="STYLE1 4" xfId="8251"/>
    <cellStyle name="style1 5" xfId="8819"/>
    <cellStyle name="style1 6" xfId="8873"/>
    <cellStyle name="style1 7" xfId="8742"/>
    <cellStyle name="style1 8" xfId="8867"/>
    <cellStyle name="style1 9" xfId="8727"/>
    <cellStyle name="STYLE1_CF 2007 Reest2B" xfId="1346"/>
    <cellStyle name="STYLE10" xfId="1347"/>
    <cellStyle name="STYLE10 2" xfId="8252"/>
    <cellStyle name="STYLE10 3" xfId="8253"/>
    <cellStyle name="STYLE2" xfId="1348"/>
    <cellStyle name="Style2 10" xfId="8852"/>
    <cellStyle name="STYLE2 2" xfId="8254"/>
    <cellStyle name="STYLE2 3" xfId="8255"/>
    <cellStyle name="Style2 4" xfId="8820"/>
    <cellStyle name="Style2 5" xfId="8874"/>
    <cellStyle name="Style2 6" xfId="8743"/>
    <cellStyle name="Style2 7" xfId="8868"/>
    <cellStyle name="Style2 8" xfId="8728"/>
    <cellStyle name="Style2 9" xfId="8866"/>
    <cellStyle name="STYLE3" xfId="1349"/>
    <cellStyle name="Style3 10" xfId="8850"/>
    <cellStyle name="STYLE3 2" xfId="8256"/>
    <cellStyle name="STYLE3 3" xfId="8257"/>
    <cellStyle name="Style3 4" xfId="8821"/>
    <cellStyle name="Style3 5" xfId="8875"/>
    <cellStyle name="Style3 6" xfId="8744"/>
    <cellStyle name="Style3 7" xfId="8870"/>
    <cellStyle name="Style3 8" xfId="8731"/>
    <cellStyle name="Style3 9" xfId="8879"/>
    <cellStyle name="STYLE4" xfId="1350"/>
    <cellStyle name="STYLE4 2" xfId="8258"/>
    <cellStyle name="STYLE4 3" xfId="8259"/>
    <cellStyle name="STYLE5" xfId="1351"/>
    <cellStyle name="STYLE5 2" xfId="8260"/>
    <cellStyle name="STYLE5 3" xfId="8261"/>
    <cellStyle name="STYLE6" xfId="1352"/>
    <cellStyle name="STYLE6 2" xfId="8262"/>
    <cellStyle name="STYLE6 3" xfId="8263"/>
    <cellStyle name="STYLE7" xfId="1353"/>
    <cellStyle name="STYLE7 2" xfId="8264"/>
    <cellStyle name="STYLE7 3" xfId="8265"/>
    <cellStyle name="STYLE8" xfId="1354"/>
    <cellStyle name="STYLE8 2" xfId="8266"/>
    <cellStyle name="STYLE8 3" xfId="8267"/>
    <cellStyle name="STYLE9" xfId="1355"/>
    <cellStyle name="STYLE9 2" xfId="8268"/>
    <cellStyle name="STYLE9 3" xfId="8269"/>
    <cellStyle name="Sub Title" xfId="8483"/>
    <cellStyle name="subhead" xfId="1356"/>
    <cellStyle name="subhead 2" xfId="8270"/>
    <cellStyle name="subhead 3" xfId="8271"/>
    <cellStyle name="subheading" xfId="8822"/>
    <cellStyle name="Sub-section" xfId="8823"/>
    <cellStyle name="subt1" xfId="1357"/>
    <cellStyle name="subt1 2" xfId="8272"/>
    <cellStyle name="subt1 3" xfId="8273"/>
    <cellStyle name="Subtotal" xfId="8484"/>
    <cellStyle name="Table" xfId="1358"/>
    <cellStyle name="Table - Header 2" xfId="8485"/>
    <cellStyle name="Table - Total" xfId="8486"/>
    <cellStyle name="Table 10" xfId="8993"/>
    <cellStyle name="Table 10 2" xfId="9135"/>
    <cellStyle name="Table 10 3" xfId="9530"/>
    <cellStyle name="Table 11" xfId="8976"/>
    <cellStyle name="Table 11 2" xfId="9119"/>
    <cellStyle name="Table 11 3" xfId="9513"/>
    <cellStyle name="Table 12" xfId="8995"/>
    <cellStyle name="Table 12 2" xfId="9137"/>
    <cellStyle name="Table 12 3" xfId="9532"/>
    <cellStyle name="Table 13" xfId="8989"/>
    <cellStyle name="Table 13 2" xfId="9131"/>
    <cellStyle name="Table 13 3" xfId="9526"/>
    <cellStyle name="Table 14" xfId="9016"/>
    <cellStyle name="Table 14 2" xfId="9259"/>
    <cellStyle name="Table 14 3" xfId="9392"/>
    <cellStyle name="Table 15" xfId="9000"/>
    <cellStyle name="Table 16" xfId="9176"/>
    <cellStyle name="Table 17" xfId="9221"/>
    <cellStyle name="Table 18" xfId="9208"/>
    <cellStyle name="Table 19" xfId="9216"/>
    <cellStyle name="Table 2" xfId="8274"/>
    <cellStyle name="Table 3" xfId="8275"/>
    <cellStyle name="Table 4" xfId="8659"/>
    <cellStyle name="Table 4 2" xfId="8963"/>
    <cellStyle name="Table 4 2 2" xfId="9110"/>
    <cellStyle name="Table 4 2 3" xfId="9504"/>
    <cellStyle name="Table 4 3" xfId="9007"/>
    <cellStyle name="Table 4 4" xfId="9251"/>
    <cellStyle name="Table 4 5" xfId="9384"/>
    <cellStyle name="Table 4 6" xfId="9541"/>
    <cellStyle name="Table 4 7" xfId="9551"/>
    <cellStyle name="Table 5" xfId="8929"/>
    <cellStyle name="Table 5 2" xfId="9091"/>
    <cellStyle name="Table 6" xfId="8948"/>
    <cellStyle name="Table 6 2" xfId="9098"/>
    <cellStyle name="Table 6 3" xfId="9492"/>
    <cellStyle name="Table 7" xfId="8905"/>
    <cellStyle name="Table 7 2" xfId="9088"/>
    <cellStyle name="Table 7 3" xfId="9452"/>
    <cellStyle name="Table 8" xfId="8945"/>
    <cellStyle name="Table 8 2" xfId="9095"/>
    <cellStyle name="Table 8 3" xfId="9489"/>
    <cellStyle name="Table 9" xfId="8983"/>
    <cellStyle name="Table 9 2" xfId="9126"/>
    <cellStyle name="Table 9 3" xfId="9520"/>
    <cellStyle name="Table Col Head" xfId="8824"/>
    <cellStyle name="Table Head" xfId="8487"/>
    <cellStyle name="Table Head Aligned" xfId="8488"/>
    <cellStyle name="Table Head Aligned 2" xfId="8622"/>
    <cellStyle name="Table Head Aligned 2 2" xfId="8840"/>
    <cellStyle name="Table Head Aligned 2 2 2" xfId="9075"/>
    <cellStyle name="Table Head Aligned 2 3" xfId="9025"/>
    <cellStyle name="Table Head Aligned 3" xfId="8836"/>
    <cellStyle name="Table Head Aligned 3 2" xfId="8838"/>
    <cellStyle name="Table Head Aligned 3 2 2" xfId="9073"/>
    <cellStyle name="Table Head Aligned 3 3" xfId="9071"/>
    <cellStyle name="Table Head Aligned 4" xfId="8882"/>
    <cellStyle name="Table Head Blue" xfId="8489"/>
    <cellStyle name="Table Head Green" xfId="8490"/>
    <cellStyle name="Table Head Green 2" xfId="8623"/>
    <cellStyle name="Table Head Green 2 2" xfId="8841"/>
    <cellStyle name="Table Head Green 2 2 2" xfId="9076"/>
    <cellStyle name="Table Head Green 2 3" xfId="9026"/>
    <cellStyle name="Table Head Green 3" xfId="8837"/>
    <cellStyle name="Table Head Green 3 2" xfId="8839"/>
    <cellStyle name="Table Head Green 3 2 2" xfId="9074"/>
    <cellStyle name="Table Head Green 3 3" xfId="9072"/>
    <cellStyle name="Table Head Green 4" xfId="8883"/>
    <cellStyle name="Table Header" xfId="8491"/>
    <cellStyle name="Table Sub Head" xfId="8825"/>
    <cellStyle name="Table Title" xfId="8492"/>
    <cellStyle name="Table Units" xfId="8493"/>
    <cellStyle name="Text Indent A" xfId="1359"/>
    <cellStyle name="Text Indent A 2" xfId="8276"/>
    <cellStyle name="Text Indent A 3" xfId="8277"/>
    <cellStyle name="Text Indent B" xfId="1360"/>
    <cellStyle name="Text Indent B 2" xfId="8278"/>
    <cellStyle name="Text Indent B 3" xfId="8279"/>
    <cellStyle name="Text Indent C" xfId="1361"/>
    <cellStyle name="Text Indent C 2" xfId="8280"/>
    <cellStyle name="Text Indent C 3" xfId="8281"/>
    <cellStyle name="Title" xfId="8826"/>
    <cellStyle name="Title Cell" xfId="8494"/>
    <cellStyle name="TitleII" xfId="8827"/>
    <cellStyle name="Titles" xfId="8828"/>
    <cellStyle name="topline" xfId="8829"/>
    <cellStyle name="topline 2" xfId="9070"/>
    <cellStyle name="topline 3" xfId="9310"/>
    <cellStyle name="topline 4" xfId="9443"/>
    <cellStyle name="Total - Heading" xfId="8495"/>
    <cellStyle name="Total - Heading Titles" xfId="8496"/>
    <cellStyle name="Tusental_NPV" xfId="1362"/>
    <cellStyle name="Undefined" xfId="8830"/>
    <cellStyle name="Update" xfId="8497"/>
    <cellStyle name="User_Defined_A" xfId="8831"/>
    <cellStyle name="Valuta_NPV" xfId="1363"/>
    <cellStyle name="Währung" xfId="8832"/>
    <cellStyle name="Währung [0]_35ERI8T2gbIEMixb4v26icuOo" xfId="1364"/>
    <cellStyle name="Währung_35ERI8T2gbIEMixb4v26icuOo" xfId="1365"/>
    <cellStyle name="WHead - Style2" xfId="1366"/>
    <cellStyle name="WHead - Style2 2" xfId="8282"/>
    <cellStyle name="WHead - Style2 3" xfId="8283"/>
    <cellStyle name="WHead - Style2 4" xfId="8930"/>
    <cellStyle name="WHead - Style2 4 2" xfId="9476"/>
    <cellStyle name="x" xfId="1367"/>
    <cellStyle name="x 2" xfId="8284"/>
    <cellStyle name="x 3" xfId="8285"/>
    <cellStyle name="x 4" xfId="8660"/>
    <cellStyle name="x 4 2" xfId="8964"/>
    <cellStyle name="x 4 2 2" xfId="9111"/>
    <cellStyle name="x 4 2 3" xfId="9505"/>
    <cellStyle name="x 4 3" xfId="9008"/>
    <cellStyle name="x 4 4" xfId="9252"/>
    <cellStyle name="x 4 5" xfId="9385"/>
    <cellStyle name="x 4 6" xfId="9542"/>
    <cellStyle name="x 4 7" xfId="9552"/>
    <cellStyle name="x 5" xfId="8931"/>
    <cellStyle name="x 5 2" xfId="9092"/>
    <cellStyle name="x 6" xfId="8984"/>
    <cellStyle name="x 6 2" xfId="9127"/>
    <cellStyle name="x 6 3" xfId="9521"/>
    <cellStyle name="x_File presentasi" xfId="1368"/>
    <cellStyle name="x_File presentasi 2" xfId="8286"/>
    <cellStyle name="x_File presentasi 3" xfId="8287"/>
    <cellStyle name="x_File presentasi 4" xfId="8661"/>
    <cellStyle name="x_File presentasi 4 2" xfId="8965"/>
    <cellStyle name="x_File presentasi 4 2 2" xfId="9112"/>
    <cellStyle name="x_File presentasi 4 2 3" xfId="9506"/>
    <cellStyle name="x_File presentasi 4 3" xfId="9009"/>
    <cellStyle name="x_File presentasi 4 4" xfId="9253"/>
    <cellStyle name="x_File presentasi 4 5" xfId="9386"/>
    <cellStyle name="x_File presentasi 4 6" xfId="9543"/>
    <cellStyle name="x_File presentasi 4 7" xfId="9553"/>
    <cellStyle name="x_File presentasi 5" xfId="8932"/>
    <cellStyle name="x_File presentasi 5 2" xfId="9093"/>
    <cellStyle name="x_File presentasi 6" xfId="8985"/>
    <cellStyle name="x_File presentasi 6 2" xfId="9128"/>
    <cellStyle name="x_File presentasi 6 3" xfId="9522"/>
    <cellStyle name="Year" xfId="8833"/>
    <cellStyle name="ÿÿÿÿÿþÿ_x0011_Normal_BC_SYNCF_1" xfId="8498"/>
    <cellStyle name="Zero_ok" xfId="8834"/>
    <cellStyle name="パーセント 2" xfId="8835"/>
    <cellStyle name="千位[0]_laroux" xfId="8499"/>
    <cellStyle name="千位_laroux" xfId="8500"/>
    <cellStyle name="千分位[0]_laroux" xfId="8501"/>
    <cellStyle name="千分位_laroux" xfId="8502"/>
    <cellStyle name="好" xfId="1369"/>
    <cellStyle name="好 2" xfId="8288"/>
    <cellStyle name="好 3" xfId="8289"/>
    <cellStyle name="差" xfId="1370"/>
    <cellStyle name="差 2" xfId="8290"/>
    <cellStyle name="差 3" xfId="8291"/>
    <cellStyle name="常规_1585520030326011detail" xfId="8503"/>
    <cellStyle name="强调文字颜色 1" xfId="1371"/>
    <cellStyle name="强调文字颜色 1 2" xfId="8292"/>
    <cellStyle name="强调文字颜色 1 3" xfId="8293"/>
    <cellStyle name="强调文字颜色 2" xfId="1372"/>
    <cellStyle name="强调文字颜色 2 2" xfId="8294"/>
    <cellStyle name="强调文字颜色 2 3" xfId="8295"/>
    <cellStyle name="强调文字颜色 3" xfId="1373"/>
    <cellStyle name="强调文字颜色 3 2" xfId="8296"/>
    <cellStyle name="强调文字颜色 3 3" xfId="8297"/>
    <cellStyle name="强调文字颜色 4" xfId="1374"/>
    <cellStyle name="强调文字颜色 4 2" xfId="8298"/>
    <cellStyle name="强调文字颜色 4 3" xfId="8299"/>
    <cellStyle name="强调文字颜色 5" xfId="1375"/>
    <cellStyle name="强调文字颜色 5 2" xfId="8300"/>
    <cellStyle name="强调文字颜色 5 3" xfId="8301"/>
    <cellStyle name="强调文字颜色 6" xfId="1376"/>
    <cellStyle name="强调文字颜色 6 2" xfId="8302"/>
    <cellStyle name="强调文字颜色 6 3" xfId="8303"/>
    <cellStyle name="普通_laroux" xfId="8504"/>
    <cellStyle name="标题" xfId="1377"/>
    <cellStyle name="标题 1" xfId="1378"/>
    <cellStyle name="标题 1 2" xfId="8304"/>
    <cellStyle name="标题 1 3" xfId="8305"/>
    <cellStyle name="标题 2" xfId="1379"/>
    <cellStyle name="标题 2 2" xfId="8306"/>
    <cellStyle name="标题 2 3" xfId="8307"/>
    <cellStyle name="标题 3" xfId="1380"/>
    <cellStyle name="标题 3 2" xfId="8308"/>
    <cellStyle name="标题 3 3" xfId="8309"/>
    <cellStyle name="标题 3 4" xfId="8987"/>
    <cellStyle name="标题 3 4 2" xfId="9524"/>
    <cellStyle name="标题 3 5" xfId="9220"/>
    <cellStyle name="标题 3 6" xfId="9145"/>
    <cellStyle name="标题 4" xfId="1381"/>
    <cellStyle name="标题 4 2" xfId="8310"/>
    <cellStyle name="标题 4 3" xfId="8311"/>
    <cellStyle name="标题 5" xfId="8312"/>
    <cellStyle name="标题 6" xfId="8313"/>
    <cellStyle name="检查单元格" xfId="1382"/>
    <cellStyle name="检查单元格 2" xfId="8314"/>
    <cellStyle name="检查单元格 3" xfId="8315"/>
    <cellStyle name="汇总" xfId="1383"/>
    <cellStyle name="汇总 2" xfId="8316"/>
    <cellStyle name="汇总 3" xfId="8317"/>
    <cellStyle name="汇总 4" xfId="8662"/>
    <cellStyle name="汇总 4 2" xfId="9052"/>
    <cellStyle name="汇总 4 3" xfId="9291"/>
    <cellStyle name="汇总 4 4" xfId="9426"/>
    <cellStyle name="汇总 5" xfId="8933"/>
    <cellStyle name="汇总 5 2" xfId="9340"/>
    <cellStyle name="汇总 5 3" xfId="9477"/>
    <cellStyle name="汇总 6" xfId="9177"/>
    <cellStyle name="汇总 7" xfId="9219"/>
    <cellStyle name="汇总 8" xfId="9209"/>
    <cellStyle name="注释" xfId="1384"/>
    <cellStyle name="注释 10" xfId="8318"/>
    <cellStyle name="注释 10 2" xfId="8319"/>
    <cellStyle name="注释 10 3" xfId="8320"/>
    <cellStyle name="注释 11" xfId="8321"/>
    <cellStyle name="注释 11 2" xfId="8322"/>
    <cellStyle name="注释 11 3" xfId="8323"/>
    <cellStyle name="注释 12" xfId="8324"/>
    <cellStyle name="注释 12 2" xfId="8325"/>
    <cellStyle name="注释 12 3" xfId="8326"/>
    <cellStyle name="注释 13" xfId="8327"/>
    <cellStyle name="注释 13 2" xfId="8328"/>
    <cellStyle name="注释 13 3" xfId="8329"/>
    <cellStyle name="注释 14" xfId="8330"/>
    <cellStyle name="注释 14 2" xfId="8331"/>
    <cellStyle name="注释 14 3" xfId="8332"/>
    <cellStyle name="注释 15" xfId="8333"/>
    <cellStyle name="注释 15 2" xfId="8334"/>
    <cellStyle name="注释 15 3" xfId="8335"/>
    <cellStyle name="注释 16" xfId="8336"/>
    <cellStyle name="注释 16 2" xfId="8337"/>
    <cellStyle name="注释 16 3" xfId="8338"/>
    <cellStyle name="注释 17" xfId="8339"/>
    <cellStyle name="注释 17 2" xfId="8340"/>
    <cellStyle name="注释 17 3" xfId="8341"/>
    <cellStyle name="注释 18" xfId="8342"/>
    <cellStyle name="注释 18 2" xfId="8343"/>
    <cellStyle name="注释 18 3" xfId="8344"/>
    <cellStyle name="注释 19" xfId="8345"/>
    <cellStyle name="注释 19 2" xfId="8346"/>
    <cellStyle name="注释 19 3" xfId="8347"/>
    <cellStyle name="注释 2" xfId="1385"/>
    <cellStyle name="注释 2 2" xfId="8348"/>
    <cellStyle name="注释 2 3" xfId="8349"/>
    <cellStyle name="注释 2 4" xfId="8664"/>
    <cellStyle name="注释 2 4 2" xfId="9054"/>
    <cellStyle name="注释 2 4 3" xfId="9293"/>
    <cellStyle name="注释 2 4 4" xfId="9428"/>
    <cellStyle name="注释 2 5" xfId="8935"/>
    <cellStyle name="注释 2 5 2" xfId="9342"/>
    <cellStyle name="注释 2 5 3" xfId="9479"/>
    <cellStyle name="注释 2 6" xfId="9179"/>
    <cellStyle name="注释 2 7" xfId="9215"/>
    <cellStyle name="注释 20" xfId="8350"/>
    <cellStyle name="注释 20 2" xfId="8351"/>
    <cellStyle name="注释 20 3" xfId="8352"/>
    <cellStyle name="注释 21" xfId="8353"/>
    <cellStyle name="注释 21 2" xfId="8354"/>
    <cellStyle name="注释 21 3" xfId="8355"/>
    <cellStyle name="注释 22" xfId="8356"/>
    <cellStyle name="注释 22 2" xfId="8357"/>
    <cellStyle name="注释 22 3" xfId="8358"/>
    <cellStyle name="注释 23" xfId="8359"/>
    <cellStyle name="注释 23 2" xfId="8360"/>
    <cellStyle name="注释 23 3" xfId="8361"/>
    <cellStyle name="注释 24" xfId="8362"/>
    <cellStyle name="注释 24 2" xfId="8363"/>
    <cellStyle name="注释 24 3" xfId="8364"/>
    <cellStyle name="注释 25" xfId="8365"/>
    <cellStyle name="注释 25 2" xfId="8366"/>
    <cellStyle name="注释 25 3" xfId="8367"/>
    <cellStyle name="注释 26" xfId="8368"/>
    <cellStyle name="注释 26 2" xfId="8369"/>
    <cellStyle name="注释 26 3" xfId="8370"/>
    <cellStyle name="注释 27" xfId="8371"/>
    <cellStyle name="注释 28" xfId="8372"/>
    <cellStyle name="注释 29" xfId="8663"/>
    <cellStyle name="注释 29 2" xfId="9053"/>
    <cellStyle name="注释 29 3" xfId="9292"/>
    <cellStyle name="注释 29 4" xfId="9427"/>
    <cellStyle name="注释 3" xfId="1386"/>
    <cellStyle name="注释 3 2" xfId="8373"/>
    <cellStyle name="注释 3 3" xfId="8374"/>
    <cellStyle name="注释 3 4" xfId="8665"/>
    <cellStyle name="注释 3 4 2" xfId="9055"/>
    <cellStyle name="注释 3 4 3" xfId="9294"/>
    <cellStyle name="注释 3 4 4" xfId="9429"/>
    <cellStyle name="注释 3 5" xfId="8936"/>
    <cellStyle name="注释 3 5 2" xfId="9343"/>
    <cellStyle name="注释 3 5 3" xfId="9480"/>
    <cellStyle name="注释 3 6" xfId="9180"/>
    <cellStyle name="注释 3 7" xfId="9244"/>
    <cellStyle name="注释 30" xfId="8934"/>
    <cellStyle name="注释 30 2" xfId="9341"/>
    <cellStyle name="注释 30 3" xfId="9478"/>
    <cellStyle name="注释 31" xfId="9178"/>
    <cellStyle name="注释 32" xfId="9190"/>
    <cellStyle name="注释 4" xfId="1387"/>
    <cellStyle name="注释 4 2" xfId="8375"/>
    <cellStyle name="注释 4 3" xfId="8376"/>
    <cellStyle name="注释 4 4" xfId="8666"/>
    <cellStyle name="注释 4 4 2" xfId="9056"/>
    <cellStyle name="注释 4 4 3" xfId="9295"/>
    <cellStyle name="注释 4 4 4" xfId="9430"/>
    <cellStyle name="注释 4 5" xfId="8937"/>
    <cellStyle name="注释 4 5 2" xfId="9344"/>
    <cellStyle name="注释 4 5 3" xfId="9481"/>
    <cellStyle name="注释 4 6" xfId="9181"/>
    <cellStyle name="注释 4 7" xfId="9214"/>
    <cellStyle name="注释 5" xfId="1388"/>
    <cellStyle name="注释 5 2" xfId="8377"/>
    <cellStyle name="注释 5 3" xfId="8378"/>
    <cellStyle name="注释 5 4" xfId="8667"/>
    <cellStyle name="注释 5 4 2" xfId="9057"/>
    <cellStyle name="注释 5 4 3" xfId="9296"/>
    <cellStyle name="注释 5 4 4" xfId="9431"/>
    <cellStyle name="注释 5 5" xfId="8938"/>
    <cellStyle name="注释 5 5 2" xfId="9345"/>
    <cellStyle name="注释 5 5 3" xfId="9482"/>
    <cellStyle name="注释 5 6" xfId="9182"/>
    <cellStyle name="注释 5 7" xfId="9213"/>
    <cellStyle name="注释 6" xfId="1389"/>
    <cellStyle name="注释 6 2" xfId="8379"/>
    <cellStyle name="注释 6 3" xfId="8380"/>
    <cellStyle name="注释 6 4" xfId="8668"/>
    <cellStyle name="注释 6 4 2" xfId="9058"/>
    <cellStyle name="注释 6 4 3" xfId="9297"/>
    <cellStyle name="注释 6 4 4" xfId="9432"/>
    <cellStyle name="注释 6 5" xfId="8939"/>
    <cellStyle name="注释 6 5 2" xfId="9346"/>
    <cellStyle name="注释 6 5 3" xfId="9483"/>
    <cellStyle name="注释 6 6" xfId="9183"/>
    <cellStyle name="注释 6 7" xfId="9212"/>
    <cellStyle name="注释 7" xfId="1390"/>
    <cellStyle name="注释 7 2" xfId="8381"/>
    <cellStyle name="注释 7 3" xfId="8382"/>
    <cellStyle name="注释 7 4" xfId="8669"/>
    <cellStyle name="注释 7 4 2" xfId="9059"/>
    <cellStyle name="注释 7 4 3" xfId="9298"/>
    <cellStyle name="注释 7 4 4" xfId="9433"/>
    <cellStyle name="注释 7 5" xfId="8940"/>
    <cellStyle name="注释 7 5 2" xfId="9347"/>
    <cellStyle name="注释 7 5 3" xfId="9484"/>
    <cellStyle name="注释 7 6" xfId="9184"/>
    <cellStyle name="注释 7 7" xfId="9149"/>
    <cellStyle name="注释 8" xfId="8383"/>
    <cellStyle name="注释 8 2" xfId="8384"/>
    <cellStyle name="注释 8 3" xfId="8385"/>
    <cellStyle name="注释 9" xfId="8386"/>
    <cellStyle name="注释 9 2" xfId="8387"/>
    <cellStyle name="注释 9 3" xfId="8388"/>
    <cellStyle name="解释性文本" xfId="1391"/>
    <cellStyle name="解释性文本 2" xfId="8389"/>
    <cellStyle name="解释性文本 3" xfId="8390"/>
    <cellStyle name="警告文本" xfId="1392"/>
    <cellStyle name="警告文本 2" xfId="8391"/>
    <cellStyle name="警告文本 3" xfId="8392"/>
    <cellStyle name="计算" xfId="1393"/>
    <cellStyle name="计算 2" xfId="8393"/>
    <cellStyle name="计算 3" xfId="8394"/>
    <cellStyle name="计算 4" xfId="8670"/>
    <cellStyle name="计算 4 2" xfId="9060"/>
    <cellStyle name="计算 4 3" xfId="9299"/>
    <cellStyle name="计算 4 4" xfId="9434"/>
    <cellStyle name="计算 5" xfId="8941"/>
    <cellStyle name="计算 5 2" xfId="9348"/>
    <cellStyle name="计算 5 3" xfId="9485"/>
    <cellStyle name="计算 6" xfId="9185"/>
    <cellStyle name="计算 7" xfId="9211"/>
    <cellStyle name="输入" xfId="1394"/>
    <cellStyle name="输入 2" xfId="8395"/>
    <cellStyle name="输入 3" xfId="8396"/>
    <cellStyle name="输入 4" xfId="8671"/>
    <cellStyle name="输入 4 2" xfId="9061"/>
    <cellStyle name="输入 4 3" xfId="9300"/>
    <cellStyle name="输入 4 4" xfId="9435"/>
    <cellStyle name="输入 5" xfId="8942"/>
    <cellStyle name="输入 5 2" xfId="9349"/>
    <cellStyle name="输入 5 3" xfId="9486"/>
    <cellStyle name="输入 6" xfId="9186"/>
    <cellStyle name="输入 7" xfId="9243"/>
    <cellStyle name="输出" xfId="1395"/>
    <cellStyle name="输出 2" xfId="8397"/>
    <cellStyle name="输出 3" xfId="8398"/>
    <cellStyle name="输出 4" xfId="8672"/>
    <cellStyle name="输出 4 2" xfId="9062"/>
    <cellStyle name="输出 4 3" xfId="9301"/>
    <cellStyle name="输出 4 4" xfId="9436"/>
    <cellStyle name="输出 5" xfId="8943"/>
    <cellStyle name="输出 5 2" xfId="9350"/>
    <cellStyle name="输出 5 3" xfId="9487"/>
    <cellStyle name="输出 6" xfId="9187"/>
    <cellStyle name="输出 7" xfId="9218"/>
    <cellStyle name="输出 8" xfId="9210"/>
    <cellStyle name="适中" xfId="1396"/>
    <cellStyle name="适中 2" xfId="8399"/>
    <cellStyle name="适中 3" xfId="8400"/>
    <cellStyle name="链接单元格" xfId="1397"/>
    <cellStyle name="链接单元格 2" xfId="8401"/>
    <cellStyle name="链接单元格 3" xfId="8402"/>
  </cellStyles>
  <dxfs count="71">
    <dxf>
      <font>
        <color rgb="FF9C0006"/>
      </font>
      <fill>
        <patternFill>
          <bgColor rgb="FFFFC7CE"/>
        </patternFill>
      </fill>
    </dxf>
    <dxf>
      <font>
        <color rgb="FF9C0006"/>
      </font>
      <fill>
        <patternFill>
          <bgColor rgb="FFFFC7CE"/>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s>
  <tableStyles count="0" defaultTableStyle="TableStyleMedium2" defaultPivotStyle="PivotStyleMedium9"/>
  <colors>
    <mruColors>
      <color rgb="FFFF9900"/>
      <color rgb="FFFFCC99"/>
      <color rgb="FF0066CC"/>
      <color rgb="FF000099"/>
      <color rgb="FFFFC0C0"/>
      <color rgb="FF003399"/>
      <color rgb="FFFFCCCC"/>
      <color rgb="FF3333CC"/>
      <color rgb="FFFF9999"/>
      <color rgb="FF008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3.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000"/>
            </a:pPr>
            <a:r>
              <a:rPr lang="en-US" sz="1000"/>
              <a:t>Overall work Progress in % &amp; Milestones*</a:t>
            </a:r>
          </a:p>
        </c:rich>
      </c:tx>
      <c:layout>
        <c:manualLayout>
          <c:xMode val="edge"/>
          <c:yMode val="edge"/>
          <c:x val="0.30714973919205102"/>
          <c:y val="9.3381017920275895E-4"/>
        </c:manualLayout>
      </c:layout>
      <c:overlay val="1"/>
    </c:title>
    <c:autoTitleDeleted val="0"/>
    <c:plotArea>
      <c:layout>
        <c:manualLayout>
          <c:layoutTarget val="inner"/>
          <c:xMode val="edge"/>
          <c:yMode val="edge"/>
          <c:x val="9.7020962802950805E-2"/>
          <c:y val="0.26436440731062999"/>
          <c:w val="0.788744604438675"/>
          <c:h val="0.60901499797324699"/>
        </c:manualLayout>
      </c:layout>
      <c:barChart>
        <c:barDir val="col"/>
        <c:grouping val="clustered"/>
        <c:varyColors val="0"/>
        <c:ser>
          <c:idx val="1"/>
          <c:order val="3"/>
          <c:tx>
            <c:v>Milestones achieved</c:v>
          </c:tx>
          <c:spPr>
            <a:solidFill>
              <a:srgbClr val="0070C0"/>
            </a:solidFill>
            <a:ln w="25400">
              <a:solidFill>
                <a:schemeClr val="accent1"/>
              </a:solidFill>
            </a:ln>
          </c:spPr>
          <c:invertIfNegative val="0"/>
          <c:dLbls>
            <c:dLbl>
              <c:idx val="0"/>
              <c:layout>
                <c:manualLayout>
                  <c:x val="8.6114626150396098E-2"/>
                  <c:y val="0.111701604030343"/>
                </c:manualLayout>
              </c:layout>
              <c:tx>
                <c:rich>
                  <a:bodyPr/>
                  <a:lstStyle/>
                  <a:p>
                    <a:r>
                      <a:rPr lang="en-US"/>
                      <a:t>01.janv..12</a:t>
                    </a:r>
                  </a:p>
                  <a:p>
                    <a:r>
                      <a:rPr lang="en-US"/>
                      <a:t> Mob.</a:t>
                    </a:r>
                  </a:p>
                </c:rich>
              </c:tx>
              <c:dLblPos val="outEnd"/>
              <c:showLegendKey val="0"/>
              <c:showVal val="1"/>
              <c:showCatName val="1"/>
              <c:showSerName val="0"/>
              <c:showPercent val="0"/>
              <c:showBubbleSize val="0"/>
              <c:extLst xmlns:c16r2="http://schemas.microsoft.com/office/drawing/2015/06/chart">
                <c:ext xmlns:c16="http://schemas.microsoft.com/office/drawing/2014/chart" uri="{C3380CC4-5D6E-409C-BE32-E72D297353CC}">
                  <c16:uniqueId val="{00000000-DC0D-4AF9-9D18-74074A58D928}"/>
                </c:ext>
                <c:ext xmlns:c15="http://schemas.microsoft.com/office/drawing/2012/chart" uri="{CE6537A1-D6FC-4f65-9D91-7224C49458BB}">
                  <c15:layout/>
                </c:ext>
              </c:extLst>
            </c:dLbl>
            <c:dLbl>
              <c:idx val="12"/>
              <c:layout>
                <c:manualLayout>
                  <c:x val="9.6623252231440193E-2"/>
                  <c:y val="0.11197259199897799"/>
                </c:manualLayout>
              </c:layout>
              <c:tx>
                <c:rich>
                  <a:bodyPr/>
                  <a:lstStyle/>
                  <a:p>
                    <a:r>
                      <a:rPr lang="en-US"/>
                      <a:t>25.mars.12 </a:t>
                    </a:r>
                  </a:p>
                  <a:p>
                    <a:r>
                      <a:rPr lang="en-US"/>
                      <a:t>MC</a:t>
                    </a:r>
                  </a:p>
                </c:rich>
              </c:tx>
              <c:dLblPos val="outEnd"/>
              <c:showLegendKey val="0"/>
              <c:showVal val="1"/>
              <c:showCatName val="1"/>
              <c:showSerName val="0"/>
              <c:showPercent val="0"/>
              <c:showBubbleSize val="0"/>
              <c:extLst xmlns:c16r2="http://schemas.microsoft.com/office/drawing/2015/06/chart">
                <c:ext xmlns:c16="http://schemas.microsoft.com/office/drawing/2014/chart" uri="{C3380CC4-5D6E-409C-BE32-E72D297353CC}">
                  <c16:uniqueId val="{00000001-DC0D-4AF9-9D18-74074A58D928}"/>
                </c:ext>
                <c:ext xmlns:c15="http://schemas.microsoft.com/office/drawing/2012/chart" uri="{CE6537A1-D6FC-4f65-9D91-7224C49458BB}">
                  <c15:layout/>
                </c:ext>
              </c:extLst>
            </c:dLbl>
            <c:dLbl>
              <c:idx val="29"/>
              <c:layout>
                <c:manualLayout>
                  <c:x val="7.5878346574159594E-2"/>
                  <c:y val="0.11197259199897799"/>
                </c:manualLayout>
              </c:layout>
              <c:tx>
                <c:rich>
                  <a:bodyPr/>
                  <a:lstStyle/>
                  <a:p>
                    <a:r>
                      <a:rPr lang="en-US"/>
                      <a:t>22.juil..12</a:t>
                    </a:r>
                  </a:p>
                  <a:p>
                    <a:r>
                      <a:rPr lang="en-US"/>
                      <a:t>SC</a:t>
                    </a:r>
                  </a:p>
                </c:rich>
              </c:tx>
              <c:dLblPos val="outEnd"/>
              <c:showLegendKey val="0"/>
              <c:showVal val="1"/>
              <c:showCatName val="1"/>
              <c:showSerName val="0"/>
              <c:showPercent val="0"/>
              <c:showBubbleSize val="0"/>
              <c:extLst xmlns:c16r2="http://schemas.microsoft.com/office/drawing/2015/06/chart">
                <c:ext xmlns:c16="http://schemas.microsoft.com/office/drawing/2014/chart" uri="{C3380CC4-5D6E-409C-BE32-E72D297353CC}">
                  <c16:uniqueId val="{00000002-DC0D-4AF9-9D18-74074A58D928}"/>
                </c:ext>
                <c:ext xmlns:c15="http://schemas.microsoft.com/office/drawing/2012/chart" uri="{CE6537A1-D6FC-4f65-9D91-7224C49458BB}">
                  <c15:layout/>
                </c:ext>
              </c:extLst>
            </c:dLbl>
            <c:spPr>
              <a:noFill/>
              <a:ln>
                <a:noFill/>
              </a:ln>
              <a:effectLst/>
            </c:spPr>
            <c:txPr>
              <a:bodyPr/>
              <a:lstStyle/>
              <a:p>
                <a:pPr>
                  <a:defRPr sz="800">
                    <a:solidFill>
                      <a:srgbClr val="0070C0"/>
                    </a:solidFill>
                  </a:defRPr>
                </a:pPr>
                <a:endParaRPr lang="fr-FR"/>
              </a:p>
            </c:txPr>
            <c:dLblPos val="inEnd"/>
            <c:showLegendKey val="0"/>
            <c:showVal val="1"/>
            <c:showCatName val="1"/>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'2-Progress'!$G$54:$CI$54</c:f>
              <c:numCache>
                <c:formatCode>General</c:formatCode>
                <c:ptCount val="81"/>
                <c:pt idx="0" formatCode="0%">
                  <c:v>1</c:v>
                </c:pt>
                <c:pt idx="12" formatCode="0%">
                  <c:v>1</c:v>
                </c:pt>
                <c:pt idx="29" formatCode="0%">
                  <c:v>1</c:v>
                </c:pt>
              </c:numCache>
            </c:numRef>
          </c:val>
          <c:extLst xmlns:c16r2="http://schemas.microsoft.com/office/drawing/2015/06/chart">
            <c:ext xmlns:c16="http://schemas.microsoft.com/office/drawing/2014/chart" uri="{C3380CC4-5D6E-409C-BE32-E72D297353CC}">
              <c16:uniqueId val="{00000003-DC0D-4AF9-9D18-74074A58D928}"/>
            </c:ext>
          </c:extLst>
        </c:ser>
        <c:ser>
          <c:idx val="0"/>
          <c:order val="4"/>
          <c:tx>
            <c:v>Milestones planned</c:v>
          </c:tx>
          <c:spPr>
            <a:solidFill>
              <a:schemeClr val="accent2">
                <a:lumMod val="60000"/>
                <a:lumOff val="40000"/>
              </a:schemeClr>
            </a:solidFill>
            <a:ln>
              <a:solidFill>
                <a:schemeClr val="accent2">
                  <a:lumMod val="60000"/>
                  <a:lumOff val="40000"/>
                </a:schemeClr>
              </a:solidFill>
              <a:prstDash val="solid"/>
            </a:ln>
          </c:spPr>
          <c:invertIfNegative val="0"/>
          <c:dLbls>
            <c:dLbl>
              <c:idx val="0"/>
              <c:layout/>
              <c:tx>
                <c:rich>
                  <a:bodyPr/>
                  <a:lstStyle/>
                  <a:p>
                    <a:r>
                      <a:rPr lang="en-US"/>
                      <a:t>01.janv..12</a:t>
                    </a:r>
                  </a:p>
                  <a:p>
                    <a:r>
                      <a:rPr lang="en-US"/>
                      <a:t>Mob.</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4-DC0D-4AF9-9D18-74074A58D928}"/>
                </c:ext>
                <c:ext xmlns:c15="http://schemas.microsoft.com/office/drawing/2012/chart" uri="{CE6537A1-D6FC-4f65-9D91-7224C49458BB}">
                  <c15:layout/>
                </c:ext>
              </c:extLst>
            </c:dLbl>
            <c:dLbl>
              <c:idx val="10"/>
              <c:layout/>
              <c:tx>
                <c:rich>
                  <a:bodyPr/>
                  <a:lstStyle/>
                  <a:p>
                    <a:r>
                      <a:rPr lang="en-US"/>
                      <a:t>11.mars.12</a:t>
                    </a:r>
                  </a:p>
                  <a:p>
                    <a:r>
                      <a:rPr lang="en-US"/>
                      <a:t>MC</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5-DC0D-4AF9-9D18-74074A58D928}"/>
                </c:ext>
                <c:ext xmlns:c15="http://schemas.microsoft.com/office/drawing/2012/chart" uri="{CE6537A1-D6FC-4f65-9D91-7224C49458BB}">
                  <c15:layout/>
                </c:ext>
              </c:extLst>
            </c:dLbl>
            <c:dLbl>
              <c:idx val="24"/>
              <c:layout/>
              <c:tx>
                <c:rich>
                  <a:bodyPr/>
                  <a:lstStyle/>
                  <a:p>
                    <a:r>
                      <a:rPr lang="en-US"/>
                      <a:t>17.juin.12</a:t>
                    </a:r>
                  </a:p>
                  <a:p>
                    <a:r>
                      <a:rPr lang="en-US"/>
                      <a:t>SC</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6-DC0D-4AF9-9D18-74074A58D928}"/>
                </c:ext>
                <c:ext xmlns:c15="http://schemas.microsoft.com/office/drawing/2012/chart" uri="{CE6537A1-D6FC-4f65-9D91-7224C49458BB}">
                  <c15:layout/>
                </c:ext>
              </c:extLst>
            </c:dLbl>
            <c:dLbl>
              <c:idx val="51"/>
              <c:layout/>
              <c:tx>
                <c:rich>
                  <a:bodyPr/>
                  <a:lstStyle/>
                  <a:p>
                    <a:r>
                      <a:rPr lang="en-US"/>
                      <a:t>23.déc..12</a:t>
                    </a:r>
                  </a:p>
                  <a:p>
                    <a:r>
                      <a:rPr lang="en-US"/>
                      <a:t>FC</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7-DC0D-4AF9-9D18-74074A58D928}"/>
                </c:ext>
                <c:ext xmlns:c15="http://schemas.microsoft.com/office/drawing/2012/chart" uri="{CE6537A1-D6FC-4f65-9D91-7224C49458BB}">
                  <c15:layout/>
                </c:ext>
              </c:extLst>
            </c:dLbl>
            <c:numFmt formatCode="m/d/yyyy" sourceLinked="0"/>
            <c:spPr>
              <a:noFill/>
              <a:ln>
                <a:noFill/>
              </a:ln>
              <a:effectLst/>
            </c:spPr>
            <c:txPr>
              <a:bodyPr/>
              <a:lstStyle/>
              <a:p>
                <a:pPr>
                  <a:defRPr sz="800">
                    <a:solidFill>
                      <a:srgbClr val="FF0000"/>
                    </a:solidFill>
                  </a:defRPr>
                </a:pPr>
                <a:endParaRPr lang="fr-FR"/>
              </a:p>
            </c:txPr>
            <c:dLblPos val="outEnd"/>
            <c:showLegendKey val="0"/>
            <c:showVal val="0"/>
            <c:showCatName val="1"/>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'2-Progress'!$G$46:$BF$46</c:f>
              <c:numCache>
                <c:formatCode>General</c:formatCode>
                <c:ptCount val="52"/>
                <c:pt idx="0" formatCode="0%">
                  <c:v>1</c:v>
                </c:pt>
                <c:pt idx="10" formatCode="0%">
                  <c:v>1</c:v>
                </c:pt>
                <c:pt idx="24" formatCode="0%">
                  <c:v>1</c:v>
                </c:pt>
                <c:pt idx="51" formatCode="0%">
                  <c:v>1</c:v>
                </c:pt>
              </c:numCache>
            </c:numRef>
          </c:val>
          <c:extLst xmlns:c16r2="http://schemas.microsoft.com/office/drawing/2015/06/chart">
            <c:ext xmlns:c16="http://schemas.microsoft.com/office/drawing/2014/chart" uri="{C3380CC4-5D6E-409C-BE32-E72D297353CC}">
              <c16:uniqueId val="{00000008-DC0D-4AF9-9D18-74074A58D928}"/>
            </c:ext>
          </c:extLst>
        </c:ser>
        <c:dLbls>
          <c:showLegendKey val="0"/>
          <c:showVal val="0"/>
          <c:showCatName val="0"/>
          <c:showSerName val="0"/>
          <c:showPercent val="0"/>
          <c:showBubbleSize val="0"/>
        </c:dLbls>
        <c:gapWidth val="150"/>
        <c:axId val="50556928"/>
        <c:axId val="50558464"/>
      </c:barChart>
      <c:lineChart>
        <c:grouping val="standard"/>
        <c:varyColors val="0"/>
        <c:ser>
          <c:idx val="2"/>
          <c:order val="0"/>
          <c:tx>
            <c:v>Planned to completion</c:v>
          </c:tx>
          <c:spPr>
            <a:ln>
              <a:solidFill>
                <a:srgbClr val="FF0000"/>
              </a:solidFill>
              <a:prstDash val="sysDash"/>
            </a:ln>
          </c:spPr>
          <c:marker>
            <c:symbol val="none"/>
          </c:marker>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'2-Progress'!$G$45:$BF$45</c:f>
              <c:numCache>
                <c:formatCode>0%</c:formatCode>
                <c:ptCount val="52"/>
                <c:pt idx="0">
                  <c:v>9.5238095238095247E-3</c:v>
                </c:pt>
                <c:pt idx="1">
                  <c:v>1.9047619047619049E-2</c:v>
                </c:pt>
                <c:pt idx="2">
                  <c:v>2.8571428571428571E-2</c:v>
                </c:pt>
                <c:pt idx="3">
                  <c:v>3.8095238095238099E-2</c:v>
                </c:pt>
                <c:pt idx="4">
                  <c:v>4.7619047619047616E-2</c:v>
                </c:pt>
                <c:pt idx="5">
                  <c:v>5.7142857142857141E-2</c:v>
                </c:pt>
                <c:pt idx="6">
                  <c:v>6.6666666666666666E-2</c:v>
                </c:pt>
                <c:pt idx="7">
                  <c:v>7.6190476190476197E-2</c:v>
                </c:pt>
                <c:pt idx="8">
                  <c:v>8.5714285714285715E-2</c:v>
                </c:pt>
                <c:pt idx="9">
                  <c:v>0.11428571428571428</c:v>
                </c:pt>
                <c:pt idx="10">
                  <c:v>0.14285714285714285</c:v>
                </c:pt>
                <c:pt idx="11">
                  <c:v>0.17142857142857143</c:v>
                </c:pt>
                <c:pt idx="12">
                  <c:v>0.2</c:v>
                </c:pt>
                <c:pt idx="13">
                  <c:v>0.22857142857142856</c:v>
                </c:pt>
                <c:pt idx="14">
                  <c:v>0.25714285714285712</c:v>
                </c:pt>
                <c:pt idx="15">
                  <c:v>0.27619047619047621</c:v>
                </c:pt>
                <c:pt idx="16">
                  <c:v>0.29523809523809524</c:v>
                </c:pt>
                <c:pt idx="17">
                  <c:v>0.31428571428571428</c:v>
                </c:pt>
                <c:pt idx="18">
                  <c:v>0.33333333333333331</c:v>
                </c:pt>
                <c:pt idx="19">
                  <c:v>0.35238095238095241</c:v>
                </c:pt>
                <c:pt idx="20">
                  <c:v>0.37142857142857144</c:v>
                </c:pt>
                <c:pt idx="21">
                  <c:v>0.39047619047619048</c:v>
                </c:pt>
                <c:pt idx="22">
                  <c:v>0.40952380952380951</c:v>
                </c:pt>
                <c:pt idx="23">
                  <c:v>0.42857142857142855</c:v>
                </c:pt>
                <c:pt idx="24">
                  <c:v>0.45714285714285713</c:v>
                </c:pt>
                <c:pt idx="25">
                  <c:v>0.48571428571428571</c:v>
                </c:pt>
                <c:pt idx="26">
                  <c:v>0.51428571428571423</c:v>
                </c:pt>
                <c:pt idx="27">
                  <c:v>0.54285714285714282</c:v>
                </c:pt>
                <c:pt idx="28">
                  <c:v>0.5714285714285714</c:v>
                </c:pt>
                <c:pt idx="29">
                  <c:v>0.6</c:v>
                </c:pt>
                <c:pt idx="30">
                  <c:v>0.62857142857142856</c:v>
                </c:pt>
                <c:pt idx="31">
                  <c:v>0.65714285714285714</c:v>
                </c:pt>
                <c:pt idx="32">
                  <c:v>0.68571428571428572</c:v>
                </c:pt>
                <c:pt idx="33">
                  <c:v>0.7142857142857143</c:v>
                </c:pt>
                <c:pt idx="34">
                  <c:v>0.74285714285714288</c:v>
                </c:pt>
                <c:pt idx="35">
                  <c:v>0.76190476190476186</c:v>
                </c:pt>
                <c:pt idx="36">
                  <c:v>0.78095238095238095</c:v>
                </c:pt>
                <c:pt idx="37">
                  <c:v>0.8</c:v>
                </c:pt>
                <c:pt idx="38">
                  <c:v>0.81904761904761902</c:v>
                </c:pt>
                <c:pt idx="39">
                  <c:v>0.83809523809523812</c:v>
                </c:pt>
                <c:pt idx="40">
                  <c:v>0.8571428571428571</c:v>
                </c:pt>
                <c:pt idx="41">
                  <c:v>0.87619047619047619</c:v>
                </c:pt>
                <c:pt idx="42">
                  <c:v>0.89523809523809528</c:v>
                </c:pt>
                <c:pt idx="43">
                  <c:v>0.91428571428571426</c:v>
                </c:pt>
                <c:pt idx="44">
                  <c:v>0.93333333333333335</c:v>
                </c:pt>
                <c:pt idx="45">
                  <c:v>0.94285714285714284</c:v>
                </c:pt>
                <c:pt idx="46">
                  <c:v>0.95238095238095233</c:v>
                </c:pt>
                <c:pt idx="47">
                  <c:v>0.96190476190476193</c:v>
                </c:pt>
                <c:pt idx="48">
                  <c:v>0.97142857142857142</c:v>
                </c:pt>
                <c:pt idx="49">
                  <c:v>0.98095238095238091</c:v>
                </c:pt>
                <c:pt idx="50">
                  <c:v>0.99047619047619051</c:v>
                </c:pt>
                <c:pt idx="51">
                  <c:v>1</c:v>
                </c:pt>
              </c:numCache>
            </c:numRef>
          </c:val>
          <c:smooth val="0"/>
          <c:extLst xmlns:c16r2="http://schemas.microsoft.com/office/drawing/2015/06/chart">
            <c:ext xmlns:c16="http://schemas.microsoft.com/office/drawing/2014/chart" uri="{C3380CC4-5D6E-409C-BE32-E72D297353CC}">
              <c16:uniqueId val="{00000009-DC0D-4AF9-9D18-74074A58D928}"/>
            </c:ext>
          </c:extLst>
        </c:ser>
        <c:ser>
          <c:idx val="5"/>
          <c:order val="1"/>
          <c:tx>
            <c:v>Planned to Date</c:v>
          </c:tx>
          <c:spPr>
            <a:ln>
              <a:solidFill>
                <a:srgbClr val="FF0000"/>
              </a:solidFill>
            </a:ln>
          </c:spPr>
          <c:marker>
            <c:symbol val="none"/>
          </c:marker>
          <c:dLbls>
            <c:dLbl>
              <c:idx val="29"/>
              <c:layout/>
              <c:tx>
                <c:rich>
                  <a:bodyPr/>
                  <a:lstStyle/>
                  <a:p>
                    <a:r>
                      <a:rPr lang="en-US">
                        <a:solidFill>
                          <a:srgbClr val="FF0000"/>
                        </a:solidFill>
                      </a:rPr>
                      <a:t>60%</a:t>
                    </a:r>
                  </a:p>
                </c:rich>
              </c:tx>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A-DC0D-4AF9-9D18-74074A58D928}"/>
                </c:ext>
                <c:ext xmlns:c15="http://schemas.microsoft.com/office/drawing/2012/chart" uri="{CE6537A1-D6FC-4f65-9D91-7224C49458BB}">
                  <c15:layout/>
                </c:ext>
              </c:extLst>
            </c:dLbl>
            <c:spPr>
              <a:noFill/>
              <a:ln>
                <a:noFill/>
              </a:ln>
              <a:effectLst/>
            </c:spPr>
            <c:showLegendKey val="0"/>
            <c:showVal val="0"/>
            <c:showCatName val="0"/>
            <c:showSerName val="0"/>
            <c:showPercent val="0"/>
            <c:showBubbleSize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'2-Progress'!$G$50:$BF$50</c:f>
              <c:numCache>
                <c:formatCode>0%</c:formatCode>
                <c:ptCount val="52"/>
                <c:pt idx="0">
                  <c:v>9.5238095238095247E-3</c:v>
                </c:pt>
                <c:pt idx="1">
                  <c:v>1.9047619047619049E-2</c:v>
                </c:pt>
                <c:pt idx="2">
                  <c:v>2.8571428571428571E-2</c:v>
                </c:pt>
                <c:pt idx="3">
                  <c:v>3.8095238095238099E-2</c:v>
                </c:pt>
                <c:pt idx="4">
                  <c:v>4.7619047619047616E-2</c:v>
                </c:pt>
                <c:pt idx="5">
                  <c:v>5.7142857142857141E-2</c:v>
                </c:pt>
                <c:pt idx="6">
                  <c:v>6.6666666666666666E-2</c:v>
                </c:pt>
                <c:pt idx="7">
                  <c:v>7.6190476190476197E-2</c:v>
                </c:pt>
                <c:pt idx="8">
                  <c:v>8.5714285714285715E-2</c:v>
                </c:pt>
                <c:pt idx="9">
                  <c:v>0.11428571428571428</c:v>
                </c:pt>
                <c:pt idx="10">
                  <c:v>0.14285714285714285</c:v>
                </c:pt>
                <c:pt idx="11">
                  <c:v>0.17142857142857143</c:v>
                </c:pt>
                <c:pt idx="12">
                  <c:v>0.2</c:v>
                </c:pt>
                <c:pt idx="13">
                  <c:v>0.22857142857142856</c:v>
                </c:pt>
                <c:pt idx="14">
                  <c:v>0.25714285714285712</c:v>
                </c:pt>
                <c:pt idx="15">
                  <c:v>0.27619047619047621</c:v>
                </c:pt>
                <c:pt idx="16">
                  <c:v>0.29523809523809524</c:v>
                </c:pt>
                <c:pt idx="17">
                  <c:v>0.31428571428571428</c:v>
                </c:pt>
                <c:pt idx="18">
                  <c:v>0.33333333333333331</c:v>
                </c:pt>
                <c:pt idx="19">
                  <c:v>0.35238095238095241</c:v>
                </c:pt>
                <c:pt idx="20">
                  <c:v>0.37142857142857144</c:v>
                </c:pt>
                <c:pt idx="21">
                  <c:v>0.39047619047619048</c:v>
                </c:pt>
                <c:pt idx="22">
                  <c:v>0.40952380952380951</c:v>
                </c:pt>
                <c:pt idx="23">
                  <c:v>0.42857142857142855</c:v>
                </c:pt>
                <c:pt idx="24">
                  <c:v>0.45714285714285713</c:v>
                </c:pt>
                <c:pt idx="25">
                  <c:v>0.48571428571428571</c:v>
                </c:pt>
                <c:pt idx="26">
                  <c:v>0.51428571428571423</c:v>
                </c:pt>
                <c:pt idx="27">
                  <c:v>0.54285714285714282</c:v>
                </c:pt>
                <c:pt idx="28">
                  <c:v>0.5714285714285714</c:v>
                </c:pt>
                <c:pt idx="29">
                  <c:v>0.6</c:v>
                </c:pt>
              </c:numCache>
            </c:numRef>
          </c:val>
          <c:smooth val="0"/>
          <c:extLst xmlns:c16r2="http://schemas.microsoft.com/office/drawing/2015/06/chart">
            <c:ext xmlns:c16="http://schemas.microsoft.com/office/drawing/2014/chart" uri="{C3380CC4-5D6E-409C-BE32-E72D297353CC}">
              <c16:uniqueId val="{0000000B-DC0D-4AF9-9D18-74074A58D928}"/>
            </c:ext>
          </c:extLst>
        </c:ser>
        <c:ser>
          <c:idx val="8"/>
          <c:order val="2"/>
          <c:tx>
            <c:v>Realised to date</c:v>
          </c:tx>
          <c:spPr>
            <a:ln>
              <a:solidFill>
                <a:schemeClr val="tx2">
                  <a:lumMod val="60000"/>
                  <a:lumOff val="40000"/>
                </a:schemeClr>
              </a:solidFill>
            </a:ln>
          </c:spPr>
          <c:marker>
            <c:symbol val="none"/>
          </c:marker>
          <c:dLbls>
            <c:dLbl>
              <c:idx val="29"/>
              <c:layout/>
              <c:tx>
                <c:rich>
                  <a:bodyPr/>
                  <a:lstStyle/>
                  <a:p>
                    <a:r>
                      <a:rPr lang="en-US">
                        <a:solidFill>
                          <a:srgbClr val="0070C0"/>
                        </a:solidFill>
                      </a:rPr>
                      <a:t>45%</a:t>
                    </a:r>
                  </a:p>
                </c:rich>
              </c:tx>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C-DC0D-4AF9-9D18-74074A58D928}"/>
                </c:ext>
                <c:ext xmlns:c15="http://schemas.microsoft.com/office/drawing/2012/chart" uri="{CE6537A1-D6FC-4f65-9D91-7224C49458BB}">
                  <c15:layout/>
                </c:ext>
              </c:extLst>
            </c:dLbl>
            <c:spPr>
              <a:noFill/>
              <a:ln>
                <a:noFill/>
              </a:ln>
              <a:effectLst/>
            </c:spPr>
            <c:showLegendKey val="0"/>
            <c:showVal val="0"/>
            <c:showCatName val="0"/>
            <c:showSerName val="0"/>
            <c:showPercent val="0"/>
            <c:showBubbleSize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'2-Progress'!$G$53:$BF$53</c:f>
              <c:numCache>
                <c:formatCode>0%</c:formatCode>
                <c:ptCount val="52"/>
                <c:pt idx="0">
                  <c:v>0</c:v>
                </c:pt>
                <c:pt idx="1">
                  <c:v>0</c:v>
                </c:pt>
                <c:pt idx="2">
                  <c:v>9.5238095238095247E-3</c:v>
                </c:pt>
                <c:pt idx="3">
                  <c:v>1.9047619047619049E-2</c:v>
                </c:pt>
                <c:pt idx="4">
                  <c:v>2.8571428571428571E-2</c:v>
                </c:pt>
                <c:pt idx="5">
                  <c:v>3.8095238095238099E-2</c:v>
                </c:pt>
                <c:pt idx="6">
                  <c:v>4.7619047619047616E-2</c:v>
                </c:pt>
                <c:pt idx="7">
                  <c:v>5.7142857142857141E-2</c:v>
                </c:pt>
                <c:pt idx="8">
                  <c:v>6.6666666666666666E-2</c:v>
                </c:pt>
                <c:pt idx="9">
                  <c:v>8.0952380952380956E-2</c:v>
                </c:pt>
                <c:pt idx="10">
                  <c:v>9.5238095238095233E-2</c:v>
                </c:pt>
                <c:pt idx="11">
                  <c:v>0.11904761904761904</c:v>
                </c:pt>
                <c:pt idx="12">
                  <c:v>0.14285714285714285</c:v>
                </c:pt>
                <c:pt idx="13">
                  <c:v>0.16666666666666666</c:v>
                </c:pt>
                <c:pt idx="14">
                  <c:v>0.19047619047619047</c:v>
                </c:pt>
                <c:pt idx="15">
                  <c:v>0.21428571428571427</c:v>
                </c:pt>
                <c:pt idx="16">
                  <c:v>0.23809523809523808</c:v>
                </c:pt>
                <c:pt idx="17">
                  <c:v>0.25238095238095237</c:v>
                </c:pt>
                <c:pt idx="18">
                  <c:v>0.26666666666666666</c:v>
                </c:pt>
                <c:pt idx="19">
                  <c:v>0.27619047619047621</c:v>
                </c:pt>
                <c:pt idx="20">
                  <c:v>0.2904761904761905</c:v>
                </c:pt>
                <c:pt idx="21">
                  <c:v>0.30476190476190479</c:v>
                </c:pt>
                <c:pt idx="22">
                  <c:v>0.31904761904761902</c:v>
                </c:pt>
                <c:pt idx="23">
                  <c:v>0.33333333333333331</c:v>
                </c:pt>
                <c:pt idx="24">
                  <c:v>0.35714285714285715</c:v>
                </c:pt>
                <c:pt idx="25">
                  <c:v>0.3780952380952381</c:v>
                </c:pt>
                <c:pt idx="26">
                  <c:v>0.39714285714285713</c:v>
                </c:pt>
                <c:pt idx="27">
                  <c:v>0.41428571428571431</c:v>
                </c:pt>
                <c:pt idx="28">
                  <c:v>0.43333333333333335</c:v>
                </c:pt>
                <c:pt idx="29">
                  <c:v>0.45428571428571429</c:v>
                </c:pt>
              </c:numCache>
            </c:numRef>
          </c:val>
          <c:smooth val="0"/>
          <c:extLst xmlns:c16r2="http://schemas.microsoft.com/office/drawing/2015/06/chart">
            <c:ext xmlns:c16="http://schemas.microsoft.com/office/drawing/2014/chart" uri="{C3380CC4-5D6E-409C-BE32-E72D297353CC}">
              <c16:uniqueId val="{0000000D-DC0D-4AF9-9D18-74074A58D928}"/>
            </c:ext>
          </c:extLst>
        </c:ser>
        <c:dLbls>
          <c:showLegendKey val="0"/>
          <c:showVal val="0"/>
          <c:showCatName val="0"/>
          <c:showSerName val="0"/>
          <c:showPercent val="0"/>
          <c:showBubbleSize val="0"/>
        </c:dLbls>
        <c:marker val="1"/>
        <c:smooth val="0"/>
        <c:axId val="50556928"/>
        <c:axId val="50558464"/>
      </c:lineChart>
      <c:dateAx>
        <c:axId val="50556928"/>
        <c:scaling>
          <c:orientation val="minMax"/>
        </c:scaling>
        <c:delete val="0"/>
        <c:axPos val="b"/>
        <c:numFmt formatCode="d\-mmm\-yy" sourceLinked="1"/>
        <c:majorTickMark val="out"/>
        <c:minorTickMark val="none"/>
        <c:tickLblPos val="nextTo"/>
        <c:txPr>
          <a:bodyPr rot="1860000" vert="horz"/>
          <a:lstStyle/>
          <a:p>
            <a:pPr>
              <a:defRPr sz="700"/>
            </a:pPr>
            <a:endParaRPr lang="fr-FR"/>
          </a:p>
        </c:txPr>
        <c:crossAx val="50558464"/>
        <c:crosses val="autoZero"/>
        <c:auto val="1"/>
        <c:lblOffset val="100"/>
        <c:baseTimeUnit val="days"/>
      </c:dateAx>
      <c:valAx>
        <c:axId val="50558464"/>
        <c:scaling>
          <c:orientation val="minMax"/>
          <c:max val="1"/>
        </c:scaling>
        <c:delete val="0"/>
        <c:axPos val="l"/>
        <c:majorGridlines/>
        <c:numFmt formatCode="0%" sourceLinked="1"/>
        <c:majorTickMark val="out"/>
        <c:minorTickMark val="none"/>
        <c:tickLblPos val="nextTo"/>
        <c:txPr>
          <a:bodyPr/>
          <a:lstStyle/>
          <a:p>
            <a:pPr>
              <a:defRPr sz="800"/>
            </a:pPr>
            <a:endParaRPr lang="fr-FR"/>
          </a:p>
        </c:txPr>
        <c:crossAx val="50556928"/>
        <c:crosses val="autoZero"/>
        <c:crossBetween val="between"/>
      </c:valAx>
    </c:plotArea>
    <c:legend>
      <c:legendPos val="t"/>
      <c:layout>
        <c:manualLayout>
          <c:xMode val="edge"/>
          <c:yMode val="edge"/>
          <c:x val="2.9645167738301201E-2"/>
          <c:y val="6.3800637403698804E-2"/>
          <c:w val="0.95083306666470002"/>
          <c:h val="8.91053332561237E-2"/>
        </c:manualLayout>
      </c:layout>
      <c:overlay val="0"/>
      <c:txPr>
        <a:bodyPr/>
        <a:lstStyle/>
        <a:p>
          <a:pPr>
            <a:defRPr sz="800"/>
          </a:pPr>
          <a:endParaRPr lang="fr-FR"/>
        </a:p>
      </c:txPr>
    </c:legend>
    <c:plotVisOnly val="1"/>
    <c:dispBlanksAs val="gap"/>
    <c:showDLblsOverMax val="0"/>
  </c:chart>
  <c:printSettings>
    <c:headerFooter>
      <c:oddFooter>&amp;C Page &amp;P of &amp;N</c:oddFooter>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sz="1000"/>
              <a:t>Commitment</a:t>
            </a:r>
            <a:r>
              <a:rPr lang="en-US" sz="1000" baseline="0"/>
              <a:t> progress in K$ and %</a:t>
            </a:r>
            <a:endParaRPr lang="en-US" sz="1000"/>
          </a:p>
        </c:rich>
      </c:tx>
      <c:layout>
        <c:manualLayout>
          <c:xMode val="edge"/>
          <c:yMode val="edge"/>
          <c:x val="0.25957713329119397"/>
          <c:y val="2.2826795591083999E-3"/>
        </c:manualLayout>
      </c:layout>
      <c:overlay val="1"/>
    </c:title>
    <c:autoTitleDeleted val="0"/>
    <c:plotArea>
      <c:layout>
        <c:manualLayout>
          <c:layoutTarget val="inner"/>
          <c:xMode val="edge"/>
          <c:yMode val="edge"/>
          <c:x val="0.103292580193923"/>
          <c:y val="0.26463460536221001"/>
          <c:w val="0.78429787385372296"/>
          <c:h val="0.61044443801030801"/>
        </c:manualLayout>
      </c:layout>
      <c:lineChart>
        <c:grouping val="standard"/>
        <c:varyColors val="0"/>
        <c:ser>
          <c:idx val="1"/>
          <c:order val="0"/>
          <c:tx>
            <c:v>Planned commit. to completion</c:v>
          </c:tx>
          <c:spPr>
            <a:ln>
              <a:solidFill>
                <a:srgbClr val="FF0000"/>
              </a:solidFill>
              <a:prstDash val="sysDash"/>
            </a:ln>
          </c:spPr>
          <c:marker>
            <c:symbol val="none"/>
          </c:marker>
          <c:cat>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'2-Progress'!$G$59:$BF$59</c:f>
              <c:numCache>
                <c:formatCode>General</c:formatCode>
                <c:ptCount val="52"/>
                <c:pt idx="0">
                  <c:v>100</c:v>
                </c:pt>
                <c:pt idx="1">
                  <c:v>200</c:v>
                </c:pt>
                <c:pt idx="2">
                  <c:v>300</c:v>
                </c:pt>
                <c:pt idx="3">
                  <c:v>400</c:v>
                </c:pt>
                <c:pt idx="4">
                  <c:v>500</c:v>
                </c:pt>
                <c:pt idx="5">
                  <c:v>600</c:v>
                </c:pt>
                <c:pt idx="6">
                  <c:v>700</c:v>
                </c:pt>
                <c:pt idx="7">
                  <c:v>800</c:v>
                </c:pt>
                <c:pt idx="8">
                  <c:v>900</c:v>
                </c:pt>
                <c:pt idx="9">
                  <c:v>1000</c:v>
                </c:pt>
                <c:pt idx="10">
                  <c:v>1200</c:v>
                </c:pt>
                <c:pt idx="11">
                  <c:v>1400</c:v>
                </c:pt>
                <c:pt idx="12">
                  <c:v>1600</c:v>
                </c:pt>
                <c:pt idx="13">
                  <c:v>1800</c:v>
                </c:pt>
                <c:pt idx="14">
                  <c:v>2000</c:v>
                </c:pt>
                <c:pt idx="15">
                  <c:v>2200</c:v>
                </c:pt>
                <c:pt idx="16">
                  <c:v>2400</c:v>
                </c:pt>
                <c:pt idx="17">
                  <c:v>2600</c:v>
                </c:pt>
                <c:pt idx="18">
                  <c:v>2800</c:v>
                </c:pt>
                <c:pt idx="19">
                  <c:v>3000</c:v>
                </c:pt>
                <c:pt idx="20">
                  <c:v>3300</c:v>
                </c:pt>
                <c:pt idx="21">
                  <c:v>3600</c:v>
                </c:pt>
                <c:pt idx="22">
                  <c:v>3900</c:v>
                </c:pt>
                <c:pt idx="23">
                  <c:v>4200</c:v>
                </c:pt>
                <c:pt idx="24">
                  <c:v>4500</c:v>
                </c:pt>
                <c:pt idx="25">
                  <c:v>4800</c:v>
                </c:pt>
                <c:pt idx="26">
                  <c:v>5100</c:v>
                </c:pt>
                <c:pt idx="27">
                  <c:v>5400</c:v>
                </c:pt>
                <c:pt idx="28">
                  <c:v>5700</c:v>
                </c:pt>
                <c:pt idx="29">
                  <c:v>6000</c:v>
                </c:pt>
                <c:pt idx="30">
                  <c:v>6300</c:v>
                </c:pt>
                <c:pt idx="31">
                  <c:v>6600</c:v>
                </c:pt>
                <c:pt idx="32">
                  <c:v>6900</c:v>
                </c:pt>
                <c:pt idx="33">
                  <c:v>7200</c:v>
                </c:pt>
                <c:pt idx="34">
                  <c:v>7400</c:v>
                </c:pt>
                <c:pt idx="35">
                  <c:v>7600</c:v>
                </c:pt>
                <c:pt idx="36">
                  <c:v>7800</c:v>
                </c:pt>
                <c:pt idx="37">
                  <c:v>8000</c:v>
                </c:pt>
                <c:pt idx="38">
                  <c:v>8200</c:v>
                </c:pt>
                <c:pt idx="39">
                  <c:v>8400</c:v>
                </c:pt>
                <c:pt idx="40">
                  <c:v>8600</c:v>
                </c:pt>
                <c:pt idx="41">
                  <c:v>8800</c:v>
                </c:pt>
                <c:pt idx="42">
                  <c:v>9000</c:v>
                </c:pt>
                <c:pt idx="43">
                  <c:v>9200</c:v>
                </c:pt>
                <c:pt idx="44">
                  <c:v>9300</c:v>
                </c:pt>
                <c:pt idx="45">
                  <c:v>9400</c:v>
                </c:pt>
                <c:pt idx="46">
                  <c:v>9500</c:v>
                </c:pt>
              </c:numCache>
            </c:numRef>
          </c:val>
          <c:smooth val="0"/>
          <c:extLst xmlns:c16r2="http://schemas.microsoft.com/office/drawing/2015/06/chart">
            <c:ext xmlns:c16="http://schemas.microsoft.com/office/drawing/2014/chart" uri="{C3380CC4-5D6E-409C-BE32-E72D297353CC}">
              <c16:uniqueId val="{00000000-0110-4B3F-98B1-F2F920AEAD25}"/>
            </c:ext>
          </c:extLst>
        </c:ser>
        <c:ser>
          <c:idx val="3"/>
          <c:order val="1"/>
          <c:tx>
            <c:v>Planned to date</c:v>
          </c:tx>
          <c:spPr>
            <a:ln>
              <a:solidFill>
                <a:srgbClr val="FF0000"/>
              </a:solidFill>
            </a:ln>
          </c:spPr>
          <c:marker>
            <c:symbol val="none"/>
          </c:marker>
          <c:cat>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'2-Progress'!$G$63:$BF$63</c:f>
              <c:numCache>
                <c:formatCode>General</c:formatCode>
                <c:ptCount val="52"/>
                <c:pt idx="0">
                  <c:v>100</c:v>
                </c:pt>
                <c:pt idx="1">
                  <c:v>200</c:v>
                </c:pt>
                <c:pt idx="2">
                  <c:v>300</c:v>
                </c:pt>
                <c:pt idx="3">
                  <c:v>400</c:v>
                </c:pt>
                <c:pt idx="4">
                  <c:v>500</c:v>
                </c:pt>
                <c:pt idx="5">
                  <c:v>600</c:v>
                </c:pt>
                <c:pt idx="6">
                  <c:v>700</c:v>
                </c:pt>
                <c:pt idx="7">
                  <c:v>800</c:v>
                </c:pt>
                <c:pt idx="8">
                  <c:v>900</c:v>
                </c:pt>
                <c:pt idx="9">
                  <c:v>1000</c:v>
                </c:pt>
                <c:pt idx="10">
                  <c:v>1200</c:v>
                </c:pt>
                <c:pt idx="11">
                  <c:v>1400</c:v>
                </c:pt>
                <c:pt idx="12">
                  <c:v>1600</c:v>
                </c:pt>
                <c:pt idx="13">
                  <c:v>1800</c:v>
                </c:pt>
                <c:pt idx="14">
                  <c:v>2000</c:v>
                </c:pt>
                <c:pt idx="15">
                  <c:v>2200</c:v>
                </c:pt>
                <c:pt idx="16">
                  <c:v>2400</c:v>
                </c:pt>
                <c:pt idx="17">
                  <c:v>2600</c:v>
                </c:pt>
                <c:pt idx="18">
                  <c:v>2800</c:v>
                </c:pt>
                <c:pt idx="19">
                  <c:v>3000</c:v>
                </c:pt>
                <c:pt idx="20">
                  <c:v>3300</c:v>
                </c:pt>
                <c:pt idx="21">
                  <c:v>3600</c:v>
                </c:pt>
                <c:pt idx="22">
                  <c:v>3900</c:v>
                </c:pt>
                <c:pt idx="23">
                  <c:v>4200</c:v>
                </c:pt>
                <c:pt idx="24">
                  <c:v>4500</c:v>
                </c:pt>
                <c:pt idx="25">
                  <c:v>4800</c:v>
                </c:pt>
                <c:pt idx="26">
                  <c:v>5100</c:v>
                </c:pt>
                <c:pt idx="27">
                  <c:v>5400</c:v>
                </c:pt>
                <c:pt idx="28">
                  <c:v>5700</c:v>
                </c:pt>
                <c:pt idx="29">
                  <c:v>6000</c:v>
                </c:pt>
              </c:numCache>
            </c:numRef>
          </c:val>
          <c:smooth val="0"/>
          <c:extLst xmlns:c16r2="http://schemas.microsoft.com/office/drawing/2015/06/chart">
            <c:ext xmlns:c16="http://schemas.microsoft.com/office/drawing/2014/chart" uri="{C3380CC4-5D6E-409C-BE32-E72D297353CC}">
              <c16:uniqueId val="{00000001-0110-4B3F-98B1-F2F920AEAD25}"/>
            </c:ext>
          </c:extLst>
        </c:ser>
        <c:ser>
          <c:idx val="5"/>
          <c:order val="2"/>
          <c:tx>
            <c:v>Committed</c:v>
          </c:tx>
          <c:spPr>
            <a:ln>
              <a:solidFill>
                <a:schemeClr val="tx2">
                  <a:lumMod val="60000"/>
                  <a:lumOff val="40000"/>
                </a:schemeClr>
              </a:solidFill>
            </a:ln>
          </c:spPr>
          <c:marker>
            <c:symbol val="none"/>
          </c:marker>
          <c:cat>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'2-Progress'!$G$66:$BF$66</c:f>
              <c:numCache>
                <c:formatCode>General</c:formatCode>
                <c:ptCount val="52"/>
                <c:pt idx="0">
                  <c:v>100</c:v>
                </c:pt>
                <c:pt idx="1">
                  <c:v>200</c:v>
                </c:pt>
                <c:pt idx="2">
                  <c:v>300</c:v>
                </c:pt>
                <c:pt idx="3">
                  <c:v>400</c:v>
                </c:pt>
                <c:pt idx="4">
                  <c:v>500</c:v>
                </c:pt>
                <c:pt idx="5">
                  <c:v>600</c:v>
                </c:pt>
                <c:pt idx="6">
                  <c:v>650</c:v>
                </c:pt>
                <c:pt idx="7">
                  <c:v>700</c:v>
                </c:pt>
                <c:pt idx="8">
                  <c:v>750</c:v>
                </c:pt>
                <c:pt idx="9">
                  <c:v>800</c:v>
                </c:pt>
                <c:pt idx="10">
                  <c:v>850</c:v>
                </c:pt>
                <c:pt idx="11">
                  <c:v>900</c:v>
                </c:pt>
                <c:pt idx="12">
                  <c:v>950</c:v>
                </c:pt>
                <c:pt idx="13">
                  <c:v>1000</c:v>
                </c:pt>
                <c:pt idx="14">
                  <c:v>1100</c:v>
                </c:pt>
                <c:pt idx="15">
                  <c:v>1200</c:v>
                </c:pt>
                <c:pt idx="16">
                  <c:v>1300</c:v>
                </c:pt>
                <c:pt idx="17">
                  <c:v>1400</c:v>
                </c:pt>
                <c:pt idx="18">
                  <c:v>1500</c:v>
                </c:pt>
                <c:pt idx="19">
                  <c:v>1600</c:v>
                </c:pt>
                <c:pt idx="20">
                  <c:v>1700</c:v>
                </c:pt>
                <c:pt idx="21">
                  <c:v>1800</c:v>
                </c:pt>
                <c:pt idx="22">
                  <c:v>2000</c:v>
                </c:pt>
                <c:pt idx="23">
                  <c:v>2200</c:v>
                </c:pt>
                <c:pt idx="24">
                  <c:v>2400</c:v>
                </c:pt>
                <c:pt idx="25">
                  <c:v>2600</c:v>
                </c:pt>
                <c:pt idx="26">
                  <c:v>2800</c:v>
                </c:pt>
                <c:pt idx="27">
                  <c:v>3000</c:v>
                </c:pt>
                <c:pt idx="28">
                  <c:v>3200</c:v>
                </c:pt>
                <c:pt idx="29">
                  <c:v>3400</c:v>
                </c:pt>
              </c:numCache>
            </c:numRef>
          </c:val>
          <c:smooth val="0"/>
          <c:extLst xmlns:c16r2="http://schemas.microsoft.com/office/drawing/2015/06/chart">
            <c:ext xmlns:c16="http://schemas.microsoft.com/office/drawing/2014/chart" uri="{C3380CC4-5D6E-409C-BE32-E72D297353CC}">
              <c16:uniqueId val="{00000002-0110-4B3F-98B1-F2F920AEAD25}"/>
            </c:ext>
          </c:extLst>
        </c:ser>
        <c:dLbls>
          <c:showLegendKey val="0"/>
          <c:showVal val="0"/>
          <c:showCatName val="0"/>
          <c:showSerName val="0"/>
          <c:showPercent val="0"/>
          <c:showBubbleSize val="0"/>
        </c:dLbls>
        <c:marker val="1"/>
        <c:smooth val="0"/>
        <c:axId val="51339264"/>
        <c:axId val="51340800"/>
      </c:lineChart>
      <c:scatterChart>
        <c:scatterStyle val="lineMarker"/>
        <c:varyColors val="0"/>
        <c:ser>
          <c:idx val="0"/>
          <c:order val="3"/>
          <c:tx>
            <c:v>Committed in %</c:v>
          </c:tx>
          <c:spPr>
            <a:ln w="28575">
              <a:noFill/>
            </a:ln>
          </c:spPr>
          <c:marker>
            <c:symbol val="diamond"/>
            <c:size val="3"/>
            <c:spPr>
              <a:noFill/>
              <a:ln>
                <a:noFill/>
              </a:ln>
            </c:spPr>
          </c:marker>
          <c:trendline>
            <c:trendlineType val="linear"/>
            <c:dispRSqr val="0"/>
            <c:dispEq val="0"/>
          </c:trendline>
          <c:xVal>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xVal>
          <c:yVal>
            <c:numRef>
              <c:f>'2-Progress'!$G$60:$BA$60</c:f>
              <c:numCache>
                <c:formatCode>0%</c:formatCode>
                <c:ptCount val="47"/>
                <c:pt idx="0">
                  <c:v>1.0526315789473684E-2</c:v>
                </c:pt>
                <c:pt idx="1">
                  <c:v>2.1052631578947368E-2</c:v>
                </c:pt>
                <c:pt idx="2">
                  <c:v>3.1578947368421054E-2</c:v>
                </c:pt>
                <c:pt idx="3">
                  <c:v>4.2105263157894736E-2</c:v>
                </c:pt>
                <c:pt idx="4">
                  <c:v>5.2631578947368418E-2</c:v>
                </c:pt>
                <c:pt idx="5">
                  <c:v>6.3157894736842107E-2</c:v>
                </c:pt>
                <c:pt idx="6">
                  <c:v>7.3684210526315783E-2</c:v>
                </c:pt>
                <c:pt idx="7">
                  <c:v>8.4210526315789472E-2</c:v>
                </c:pt>
                <c:pt idx="8">
                  <c:v>9.4736842105263161E-2</c:v>
                </c:pt>
                <c:pt idx="9">
                  <c:v>0.10526315789473684</c:v>
                </c:pt>
                <c:pt idx="10">
                  <c:v>0.12631578947368421</c:v>
                </c:pt>
                <c:pt idx="11">
                  <c:v>0.14736842105263157</c:v>
                </c:pt>
                <c:pt idx="12">
                  <c:v>0.16842105263157894</c:v>
                </c:pt>
                <c:pt idx="13">
                  <c:v>0.18947368421052632</c:v>
                </c:pt>
                <c:pt idx="14">
                  <c:v>0.21052631578947367</c:v>
                </c:pt>
                <c:pt idx="15">
                  <c:v>0.23157894736842105</c:v>
                </c:pt>
                <c:pt idx="16">
                  <c:v>0.25263157894736843</c:v>
                </c:pt>
                <c:pt idx="17">
                  <c:v>0.27368421052631581</c:v>
                </c:pt>
                <c:pt idx="18">
                  <c:v>0.29473684210526313</c:v>
                </c:pt>
                <c:pt idx="19">
                  <c:v>0.31578947368421051</c:v>
                </c:pt>
                <c:pt idx="20">
                  <c:v>0.3473684210526316</c:v>
                </c:pt>
                <c:pt idx="21">
                  <c:v>0.37894736842105264</c:v>
                </c:pt>
                <c:pt idx="22">
                  <c:v>0.41052631578947368</c:v>
                </c:pt>
                <c:pt idx="23">
                  <c:v>0.44210526315789472</c:v>
                </c:pt>
                <c:pt idx="24">
                  <c:v>0.47368421052631576</c:v>
                </c:pt>
                <c:pt idx="25">
                  <c:v>0.50526315789473686</c:v>
                </c:pt>
                <c:pt idx="26">
                  <c:v>0.5368421052631579</c:v>
                </c:pt>
                <c:pt idx="27">
                  <c:v>0.56842105263157894</c:v>
                </c:pt>
                <c:pt idx="28">
                  <c:v>0.6</c:v>
                </c:pt>
                <c:pt idx="29">
                  <c:v>0.63157894736842102</c:v>
                </c:pt>
                <c:pt idx="30">
                  <c:v>0.66315789473684206</c:v>
                </c:pt>
                <c:pt idx="31">
                  <c:v>0.69473684210526321</c:v>
                </c:pt>
                <c:pt idx="32">
                  <c:v>0.72631578947368425</c:v>
                </c:pt>
                <c:pt idx="33">
                  <c:v>0.75789473684210529</c:v>
                </c:pt>
                <c:pt idx="34">
                  <c:v>0.77894736842105261</c:v>
                </c:pt>
                <c:pt idx="35">
                  <c:v>0.8</c:v>
                </c:pt>
                <c:pt idx="36">
                  <c:v>0.82105263157894737</c:v>
                </c:pt>
                <c:pt idx="37">
                  <c:v>0.84210526315789469</c:v>
                </c:pt>
                <c:pt idx="38">
                  <c:v>0.86315789473684212</c:v>
                </c:pt>
                <c:pt idx="39">
                  <c:v>0.88421052631578945</c:v>
                </c:pt>
                <c:pt idx="40">
                  <c:v>0.90526315789473688</c:v>
                </c:pt>
                <c:pt idx="41">
                  <c:v>0.9263157894736842</c:v>
                </c:pt>
                <c:pt idx="42">
                  <c:v>0.94736842105263153</c:v>
                </c:pt>
                <c:pt idx="43">
                  <c:v>0.96842105263157896</c:v>
                </c:pt>
                <c:pt idx="44">
                  <c:v>0.97894736842105268</c:v>
                </c:pt>
                <c:pt idx="45">
                  <c:v>0.98947368421052628</c:v>
                </c:pt>
                <c:pt idx="46">
                  <c:v>1</c:v>
                </c:pt>
              </c:numCache>
            </c:numRef>
          </c:yVal>
          <c:smooth val="0"/>
          <c:extLst xmlns:c16r2="http://schemas.microsoft.com/office/drawing/2015/06/chart">
            <c:ext xmlns:c16="http://schemas.microsoft.com/office/drawing/2014/chart" uri="{C3380CC4-5D6E-409C-BE32-E72D297353CC}">
              <c16:uniqueId val="{00000003-0110-4B3F-98B1-F2F920AEAD25}"/>
            </c:ext>
          </c:extLst>
        </c:ser>
        <c:ser>
          <c:idx val="2"/>
          <c:order val="4"/>
          <c:tx>
            <c:v>Realised labels in %</c:v>
          </c:tx>
          <c:spPr>
            <a:ln w="28575">
              <a:noFill/>
            </a:ln>
          </c:spPr>
          <c:marker>
            <c:symbol val="none"/>
          </c:marker>
          <c:dLbls>
            <c:dLbl>
              <c:idx val="29"/>
              <c:layout/>
              <c:tx>
                <c:rich>
                  <a:bodyPr/>
                  <a:lstStyle/>
                  <a:p>
                    <a:r>
                      <a:rPr lang="en-US">
                        <a:solidFill>
                          <a:srgbClr val="0070C0"/>
                        </a:solidFill>
                      </a:rPr>
                      <a:t>36%</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4-0110-4B3F-98B1-F2F920AEAD25}"/>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xVal>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xVal>
          <c:yVal>
            <c:numRef>
              <c:f>'2-Progress'!$G$67:$BG$67</c:f>
              <c:numCache>
                <c:formatCode>0%</c:formatCode>
                <c:ptCount val="53"/>
                <c:pt idx="29">
                  <c:v>0.35789473684210527</c:v>
                </c:pt>
              </c:numCache>
            </c:numRef>
          </c:yVal>
          <c:smooth val="0"/>
          <c:extLst xmlns:c16r2="http://schemas.microsoft.com/office/drawing/2015/06/chart">
            <c:ext xmlns:c16="http://schemas.microsoft.com/office/drawing/2014/chart" uri="{C3380CC4-5D6E-409C-BE32-E72D297353CC}">
              <c16:uniqueId val="{00000005-0110-4B3F-98B1-F2F920AEAD25}"/>
            </c:ext>
          </c:extLst>
        </c:ser>
        <c:ser>
          <c:idx val="4"/>
          <c:order val="5"/>
          <c:tx>
            <c:v>Planned labels in %</c:v>
          </c:tx>
          <c:spPr>
            <a:ln w="28575">
              <a:noFill/>
            </a:ln>
          </c:spPr>
          <c:marker>
            <c:symbol val="none"/>
          </c:marker>
          <c:dLbls>
            <c:dLbl>
              <c:idx val="29"/>
              <c:layout/>
              <c:tx>
                <c:rich>
                  <a:bodyPr/>
                  <a:lstStyle/>
                  <a:p>
                    <a:r>
                      <a:rPr lang="en-US">
                        <a:solidFill>
                          <a:srgbClr val="FF0000"/>
                        </a:solidFill>
                      </a:rPr>
                      <a:t>63%</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6-0110-4B3F-98B1-F2F920AEAD25}"/>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xVal>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xVal>
          <c:yVal>
            <c:numRef>
              <c:f>'2-Progress'!$G$64:$BG$64</c:f>
              <c:numCache>
                <c:formatCode>0%</c:formatCode>
                <c:ptCount val="53"/>
                <c:pt idx="29">
                  <c:v>0.63157894736842102</c:v>
                </c:pt>
              </c:numCache>
            </c:numRef>
          </c:yVal>
          <c:smooth val="0"/>
          <c:extLst xmlns:c16r2="http://schemas.microsoft.com/office/drawing/2015/06/chart">
            <c:ext xmlns:c16="http://schemas.microsoft.com/office/drawing/2014/chart" uri="{C3380CC4-5D6E-409C-BE32-E72D297353CC}">
              <c16:uniqueId val="{00000007-0110-4B3F-98B1-F2F920AEAD25}"/>
            </c:ext>
          </c:extLst>
        </c:ser>
        <c:dLbls>
          <c:showLegendKey val="0"/>
          <c:showVal val="0"/>
          <c:showCatName val="0"/>
          <c:showSerName val="0"/>
          <c:showPercent val="0"/>
          <c:showBubbleSize val="0"/>
        </c:dLbls>
        <c:axId val="51348224"/>
        <c:axId val="51342336"/>
      </c:scatterChart>
      <c:dateAx>
        <c:axId val="51339264"/>
        <c:scaling>
          <c:orientation val="minMax"/>
        </c:scaling>
        <c:delete val="0"/>
        <c:axPos val="b"/>
        <c:numFmt formatCode="mm/yyyy" sourceLinked="0"/>
        <c:majorTickMark val="out"/>
        <c:minorTickMark val="none"/>
        <c:tickLblPos val="nextTo"/>
        <c:txPr>
          <a:bodyPr rot="2880000" vert="horz"/>
          <a:lstStyle/>
          <a:p>
            <a:pPr>
              <a:defRPr sz="700" b="0"/>
            </a:pPr>
            <a:endParaRPr lang="fr-FR"/>
          </a:p>
        </c:txPr>
        <c:crossAx val="51340800"/>
        <c:crosses val="autoZero"/>
        <c:auto val="1"/>
        <c:lblOffset val="100"/>
        <c:baseTimeUnit val="days"/>
      </c:dateAx>
      <c:valAx>
        <c:axId val="51340800"/>
        <c:scaling>
          <c:orientation val="minMax"/>
          <c:max val="9500"/>
          <c:min val="0"/>
        </c:scaling>
        <c:delete val="0"/>
        <c:axPos val="l"/>
        <c:numFmt formatCode="General" sourceLinked="1"/>
        <c:majorTickMark val="out"/>
        <c:minorTickMark val="none"/>
        <c:tickLblPos val="nextTo"/>
        <c:txPr>
          <a:bodyPr/>
          <a:lstStyle/>
          <a:p>
            <a:pPr>
              <a:defRPr sz="800"/>
            </a:pPr>
            <a:endParaRPr lang="fr-FR"/>
          </a:p>
        </c:txPr>
        <c:crossAx val="51339264"/>
        <c:crosses val="autoZero"/>
        <c:crossBetween val="between"/>
      </c:valAx>
      <c:valAx>
        <c:axId val="51342336"/>
        <c:scaling>
          <c:orientation val="minMax"/>
          <c:max val="1"/>
        </c:scaling>
        <c:delete val="0"/>
        <c:axPos val="r"/>
        <c:majorGridlines/>
        <c:numFmt formatCode="0%" sourceLinked="1"/>
        <c:majorTickMark val="out"/>
        <c:minorTickMark val="none"/>
        <c:tickLblPos val="nextTo"/>
        <c:txPr>
          <a:bodyPr/>
          <a:lstStyle/>
          <a:p>
            <a:pPr>
              <a:defRPr sz="800"/>
            </a:pPr>
            <a:endParaRPr lang="fr-FR"/>
          </a:p>
        </c:txPr>
        <c:crossAx val="51348224"/>
        <c:crosses val="max"/>
        <c:crossBetween val="midCat"/>
      </c:valAx>
      <c:valAx>
        <c:axId val="51348224"/>
        <c:scaling>
          <c:orientation val="minMax"/>
        </c:scaling>
        <c:delete val="1"/>
        <c:axPos val="b"/>
        <c:numFmt formatCode="d\-mmm\-yy" sourceLinked="1"/>
        <c:majorTickMark val="out"/>
        <c:minorTickMark val="none"/>
        <c:tickLblPos val="none"/>
        <c:crossAx val="51342336"/>
        <c:crosses val="autoZero"/>
        <c:crossBetween val="midCat"/>
      </c:valAx>
    </c:plotArea>
    <c:legend>
      <c:legendPos val="t"/>
      <c:legendEntry>
        <c:idx val="3"/>
        <c:delete val="1"/>
      </c:legendEntry>
      <c:legendEntry>
        <c:idx val="4"/>
        <c:delete val="1"/>
      </c:legendEntry>
      <c:legendEntry>
        <c:idx val="5"/>
        <c:delete val="1"/>
      </c:legendEntry>
      <c:legendEntry>
        <c:idx val="6"/>
        <c:delete val="1"/>
      </c:legendEntry>
      <c:layout>
        <c:manualLayout>
          <c:xMode val="edge"/>
          <c:yMode val="edge"/>
          <c:x val="1.9095916965047099E-2"/>
          <c:y val="7.0481199950461607E-2"/>
          <c:w val="0.76979616055535005"/>
          <c:h val="0.16355579361862299"/>
        </c:manualLayout>
      </c:layout>
      <c:overlay val="0"/>
      <c:txPr>
        <a:bodyPr/>
        <a:lstStyle/>
        <a:p>
          <a:pPr>
            <a:defRPr lang="en-US" sz="800" b="0" i="0" u="none" strike="noStrike" kern="1200" baseline="0">
              <a:solidFill>
                <a:sysClr val="windowText" lastClr="000000"/>
              </a:solidFill>
              <a:latin typeface="+mn-lt"/>
              <a:ea typeface="+mn-ea"/>
              <a:cs typeface="+mn-cs"/>
            </a:defRPr>
          </a:pPr>
          <a:endParaRPr lang="fr-FR"/>
        </a:p>
      </c:txPr>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sz="1000"/>
              <a:t>Spent</a:t>
            </a:r>
            <a:r>
              <a:rPr lang="en-US" sz="1000" baseline="0"/>
              <a:t> progress in K$ and %</a:t>
            </a:r>
            <a:endParaRPr lang="en-US" sz="1000"/>
          </a:p>
        </c:rich>
      </c:tx>
      <c:layout>
        <c:manualLayout>
          <c:xMode val="edge"/>
          <c:yMode val="edge"/>
          <c:x val="0.23452059579426901"/>
          <c:y val="2.28270310961839E-3"/>
        </c:manualLayout>
      </c:layout>
      <c:overlay val="1"/>
    </c:title>
    <c:autoTitleDeleted val="0"/>
    <c:plotArea>
      <c:layout>
        <c:manualLayout>
          <c:layoutTarget val="inner"/>
          <c:xMode val="edge"/>
          <c:yMode val="edge"/>
          <c:x val="0.11410103175026801"/>
          <c:y val="0.26463460536221001"/>
          <c:w val="0.76636284856333103"/>
          <c:h val="0.61010394348254104"/>
        </c:manualLayout>
      </c:layout>
      <c:lineChart>
        <c:grouping val="standard"/>
        <c:varyColors val="0"/>
        <c:ser>
          <c:idx val="1"/>
          <c:order val="0"/>
          <c:tx>
            <c:v>Spent planned to completion</c:v>
          </c:tx>
          <c:spPr>
            <a:ln>
              <a:solidFill>
                <a:srgbClr val="FF0000"/>
              </a:solidFill>
              <a:prstDash val="sysDash"/>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'2-Progress'!$G$71:$BF$71</c:f>
              <c:numCache>
                <c:formatCode>General</c:formatCode>
                <c:ptCount val="52"/>
                <c:pt idx="5">
                  <c:v>100</c:v>
                </c:pt>
                <c:pt idx="6">
                  <c:v>200</c:v>
                </c:pt>
                <c:pt idx="7">
                  <c:v>300</c:v>
                </c:pt>
                <c:pt idx="8">
                  <c:v>400</c:v>
                </c:pt>
                <c:pt idx="9">
                  <c:v>500</c:v>
                </c:pt>
                <c:pt idx="10">
                  <c:v>600</c:v>
                </c:pt>
                <c:pt idx="11">
                  <c:v>700</c:v>
                </c:pt>
                <c:pt idx="12">
                  <c:v>800</c:v>
                </c:pt>
                <c:pt idx="13">
                  <c:v>900</c:v>
                </c:pt>
                <c:pt idx="14">
                  <c:v>1000</c:v>
                </c:pt>
                <c:pt idx="15">
                  <c:v>1200</c:v>
                </c:pt>
                <c:pt idx="16">
                  <c:v>1400</c:v>
                </c:pt>
                <c:pt idx="17">
                  <c:v>1600</c:v>
                </c:pt>
                <c:pt idx="18">
                  <c:v>1800</c:v>
                </c:pt>
                <c:pt idx="19">
                  <c:v>2000</c:v>
                </c:pt>
                <c:pt idx="20">
                  <c:v>2200</c:v>
                </c:pt>
                <c:pt idx="21">
                  <c:v>2400</c:v>
                </c:pt>
                <c:pt idx="22">
                  <c:v>2600</c:v>
                </c:pt>
                <c:pt idx="23">
                  <c:v>2800</c:v>
                </c:pt>
                <c:pt idx="24">
                  <c:v>3000</c:v>
                </c:pt>
                <c:pt idx="25">
                  <c:v>3300</c:v>
                </c:pt>
                <c:pt idx="26">
                  <c:v>3600</c:v>
                </c:pt>
                <c:pt idx="27">
                  <c:v>3900</c:v>
                </c:pt>
                <c:pt idx="28">
                  <c:v>4200</c:v>
                </c:pt>
                <c:pt idx="29">
                  <c:v>4500</c:v>
                </c:pt>
                <c:pt idx="30">
                  <c:v>4800</c:v>
                </c:pt>
                <c:pt idx="31">
                  <c:v>5100</c:v>
                </c:pt>
                <c:pt idx="32">
                  <c:v>5400</c:v>
                </c:pt>
                <c:pt idx="33">
                  <c:v>5700</c:v>
                </c:pt>
                <c:pt idx="34">
                  <c:v>6000</c:v>
                </c:pt>
                <c:pt idx="35">
                  <c:v>6300</c:v>
                </c:pt>
                <c:pt idx="36">
                  <c:v>6600</c:v>
                </c:pt>
                <c:pt idx="37">
                  <c:v>6900</c:v>
                </c:pt>
                <c:pt idx="38">
                  <c:v>7200</c:v>
                </c:pt>
                <c:pt idx="39">
                  <c:v>7400</c:v>
                </c:pt>
                <c:pt idx="40">
                  <c:v>7600</c:v>
                </c:pt>
                <c:pt idx="41">
                  <c:v>7800</c:v>
                </c:pt>
                <c:pt idx="42">
                  <c:v>8000</c:v>
                </c:pt>
                <c:pt idx="43">
                  <c:v>8200</c:v>
                </c:pt>
                <c:pt idx="44">
                  <c:v>8400</c:v>
                </c:pt>
                <c:pt idx="45">
                  <c:v>8600</c:v>
                </c:pt>
                <c:pt idx="46">
                  <c:v>8800</c:v>
                </c:pt>
                <c:pt idx="47">
                  <c:v>9000</c:v>
                </c:pt>
                <c:pt idx="48">
                  <c:v>9200</c:v>
                </c:pt>
                <c:pt idx="49">
                  <c:v>9300</c:v>
                </c:pt>
                <c:pt idx="50">
                  <c:v>9400</c:v>
                </c:pt>
                <c:pt idx="51">
                  <c:v>9500</c:v>
                </c:pt>
              </c:numCache>
            </c:numRef>
          </c:val>
          <c:smooth val="0"/>
          <c:extLst xmlns:c16r2="http://schemas.microsoft.com/office/drawing/2015/06/chart">
            <c:ext xmlns:c16="http://schemas.microsoft.com/office/drawing/2014/chart" uri="{C3380CC4-5D6E-409C-BE32-E72D297353CC}">
              <c16:uniqueId val="{00000000-A5F5-47A2-BB7C-10B0A52F4CAC}"/>
            </c:ext>
          </c:extLst>
        </c:ser>
        <c:ser>
          <c:idx val="3"/>
          <c:order val="1"/>
          <c:tx>
            <c:v>Planned Spent to date</c:v>
          </c:tx>
          <c:spPr>
            <a:ln>
              <a:solidFill>
                <a:srgbClr val="FF0000"/>
              </a:solidFill>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'2-Progress'!$G$74:$CI$74</c:f>
              <c:numCache>
                <c:formatCode>General</c:formatCode>
                <c:ptCount val="81"/>
                <c:pt idx="5">
                  <c:v>100</c:v>
                </c:pt>
                <c:pt idx="6">
                  <c:v>200</c:v>
                </c:pt>
                <c:pt idx="7">
                  <c:v>300</c:v>
                </c:pt>
                <c:pt idx="8">
                  <c:v>400</c:v>
                </c:pt>
                <c:pt idx="9">
                  <c:v>500</c:v>
                </c:pt>
                <c:pt idx="10">
                  <c:v>600</c:v>
                </c:pt>
                <c:pt idx="11">
                  <c:v>700</c:v>
                </c:pt>
                <c:pt idx="12">
                  <c:v>800</c:v>
                </c:pt>
                <c:pt idx="13">
                  <c:v>900</c:v>
                </c:pt>
                <c:pt idx="14">
                  <c:v>1000</c:v>
                </c:pt>
                <c:pt idx="15">
                  <c:v>1200</c:v>
                </c:pt>
                <c:pt idx="16">
                  <c:v>1400</c:v>
                </c:pt>
                <c:pt idx="17">
                  <c:v>1600</c:v>
                </c:pt>
                <c:pt idx="18">
                  <c:v>1800</c:v>
                </c:pt>
                <c:pt idx="19">
                  <c:v>2000</c:v>
                </c:pt>
                <c:pt idx="20">
                  <c:v>2200</c:v>
                </c:pt>
                <c:pt idx="21">
                  <c:v>2400</c:v>
                </c:pt>
                <c:pt idx="22">
                  <c:v>2600</c:v>
                </c:pt>
                <c:pt idx="23">
                  <c:v>2800</c:v>
                </c:pt>
                <c:pt idx="24">
                  <c:v>3000</c:v>
                </c:pt>
                <c:pt idx="25">
                  <c:v>3300</c:v>
                </c:pt>
                <c:pt idx="26">
                  <c:v>3600</c:v>
                </c:pt>
                <c:pt idx="27">
                  <c:v>3900</c:v>
                </c:pt>
                <c:pt idx="28">
                  <c:v>4200</c:v>
                </c:pt>
                <c:pt idx="29">
                  <c:v>4500</c:v>
                </c:pt>
              </c:numCache>
            </c:numRef>
          </c:val>
          <c:smooth val="0"/>
          <c:extLst xmlns:c16r2="http://schemas.microsoft.com/office/drawing/2015/06/chart">
            <c:ext xmlns:c16="http://schemas.microsoft.com/office/drawing/2014/chart" uri="{C3380CC4-5D6E-409C-BE32-E72D297353CC}">
              <c16:uniqueId val="{00000001-A5F5-47A2-BB7C-10B0A52F4CAC}"/>
            </c:ext>
          </c:extLst>
        </c:ser>
        <c:ser>
          <c:idx val="5"/>
          <c:order val="2"/>
          <c:tx>
            <c:v>Spent realised to date</c:v>
          </c:tx>
          <c:spPr>
            <a:ln>
              <a:solidFill>
                <a:schemeClr val="tx2">
                  <a:lumMod val="60000"/>
                  <a:lumOff val="40000"/>
                </a:schemeClr>
              </a:solidFill>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'2-Progress'!$G$77:$BF$77</c:f>
              <c:numCache>
                <c:formatCode>General</c:formatCode>
                <c:ptCount val="52"/>
                <c:pt idx="5">
                  <c:v>100</c:v>
                </c:pt>
                <c:pt idx="6">
                  <c:v>200</c:v>
                </c:pt>
                <c:pt idx="7">
                  <c:v>300</c:v>
                </c:pt>
                <c:pt idx="8">
                  <c:v>400</c:v>
                </c:pt>
                <c:pt idx="9">
                  <c:v>500</c:v>
                </c:pt>
                <c:pt idx="10">
                  <c:v>600</c:v>
                </c:pt>
                <c:pt idx="11">
                  <c:v>650</c:v>
                </c:pt>
                <c:pt idx="12">
                  <c:v>700</c:v>
                </c:pt>
                <c:pt idx="13">
                  <c:v>750</c:v>
                </c:pt>
                <c:pt idx="14">
                  <c:v>800</c:v>
                </c:pt>
                <c:pt idx="15">
                  <c:v>850</c:v>
                </c:pt>
                <c:pt idx="16">
                  <c:v>900</c:v>
                </c:pt>
                <c:pt idx="17">
                  <c:v>950</c:v>
                </c:pt>
                <c:pt idx="18">
                  <c:v>1000</c:v>
                </c:pt>
                <c:pt idx="19">
                  <c:v>1100</c:v>
                </c:pt>
                <c:pt idx="20">
                  <c:v>1200</c:v>
                </c:pt>
                <c:pt idx="21">
                  <c:v>1300</c:v>
                </c:pt>
                <c:pt idx="22">
                  <c:v>1400</c:v>
                </c:pt>
                <c:pt idx="23">
                  <c:v>1500</c:v>
                </c:pt>
                <c:pt idx="24">
                  <c:v>1600</c:v>
                </c:pt>
                <c:pt idx="25">
                  <c:v>1700</c:v>
                </c:pt>
                <c:pt idx="26">
                  <c:v>1800</c:v>
                </c:pt>
                <c:pt idx="27">
                  <c:v>2000</c:v>
                </c:pt>
                <c:pt idx="28">
                  <c:v>2200</c:v>
                </c:pt>
                <c:pt idx="29">
                  <c:v>2400</c:v>
                </c:pt>
              </c:numCache>
            </c:numRef>
          </c:val>
          <c:smooth val="0"/>
          <c:extLst xmlns:c16r2="http://schemas.microsoft.com/office/drawing/2015/06/chart">
            <c:ext xmlns:c16="http://schemas.microsoft.com/office/drawing/2014/chart" uri="{C3380CC4-5D6E-409C-BE32-E72D297353CC}">
              <c16:uniqueId val="{00000002-A5F5-47A2-BB7C-10B0A52F4CAC}"/>
            </c:ext>
          </c:extLst>
        </c:ser>
        <c:dLbls>
          <c:showLegendKey val="0"/>
          <c:showVal val="0"/>
          <c:showCatName val="0"/>
          <c:showSerName val="0"/>
          <c:showPercent val="0"/>
          <c:showBubbleSize val="0"/>
        </c:dLbls>
        <c:marker val="1"/>
        <c:smooth val="0"/>
        <c:axId val="52686848"/>
        <c:axId val="52688384"/>
      </c:lineChart>
      <c:lineChart>
        <c:grouping val="standard"/>
        <c:varyColors val="0"/>
        <c:ser>
          <c:idx val="0"/>
          <c:order val="3"/>
          <c:tx>
            <c:v>Planned TC in %</c:v>
          </c:tx>
          <c:spPr>
            <a:ln>
              <a:noFill/>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'2-Progress'!$G$72:$BF$72</c:f>
              <c:numCache>
                <c:formatCode>0%</c:formatCode>
                <c:ptCount val="52"/>
                <c:pt idx="0">
                  <c:v>0</c:v>
                </c:pt>
                <c:pt idx="1">
                  <c:v>0</c:v>
                </c:pt>
                <c:pt idx="2">
                  <c:v>0</c:v>
                </c:pt>
                <c:pt idx="3">
                  <c:v>0</c:v>
                </c:pt>
                <c:pt idx="4">
                  <c:v>0</c:v>
                </c:pt>
                <c:pt idx="5">
                  <c:v>1.0526315789473684E-2</c:v>
                </c:pt>
                <c:pt idx="6">
                  <c:v>2.1052631578947368E-2</c:v>
                </c:pt>
                <c:pt idx="7">
                  <c:v>3.1578947368421054E-2</c:v>
                </c:pt>
                <c:pt idx="8">
                  <c:v>4.2105263157894736E-2</c:v>
                </c:pt>
                <c:pt idx="9">
                  <c:v>5.2631578947368418E-2</c:v>
                </c:pt>
                <c:pt idx="10">
                  <c:v>6.3157894736842107E-2</c:v>
                </c:pt>
                <c:pt idx="11">
                  <c:v>7.3684210526315783E-2</c:v>
                </c:pt>
                <c:pt idx="12">
                  <c:v>8.4210526315789472E-2</c:v>
                </c:pt>
                <c:pt idx="13">
                  <c:v>9.4736842105263161E-2</c:v>
                </c:pt>
                <c:pt idx="14">
                  <c:v>0.10526315789473684</c:v>
                </c:pt>
                <c:pt idx="15">
                  <c:v>0.12631578947368421</c:v>
                </c:pt>
                <c:pt idx="16">
                  <c:v>0.14736842105263157</c:v>
                </c:pt>
                <c:pt idx="17">
                  <c:v>0.16842105263157894</c:v>
                </c:pt>
                <c:pt idx="18">
                  <c:v>0.18947368421052632</c:v>
                </c:pt>
                <c:pt idx="19">
                  <c:v>0.21052631578947367</c:v>
                </c:pt>
                <c:pt idx="20">
                  <c:v>0.23157894736842105</c:v>
                </c:pt>
                <c:pt idx="21">
                  <c:v>0.25263157894736843</c:v>
                </c:pt>
                <c:pt idx="22">
                  <c:v>0.27368421052631581</c:v>
                </c:pt>
                <c:pt idx="23">
                  <c:v>0.29473684210526313</c:v>
                </c:pt>
                <c:pt idx="24">
                  <c:v>0.31578947368421051</c:v>
                </c:pt>
                <c:pt idx="25">
                  <c:v>0.3473684210526316</c:v>
                </c:pt>
                <c:pt idx="26">
                  <c:v>0.37894736842105264</c:v>
                </c:pt>
                <c:pt idx="27">
                  <c:v>0.41052631578947368</c:v>
                </c:pt>
                <c:pt idx="28">
                  <c:v>0.44210526315789472</c:v>
                </c:pt>
                <c:pt idx="29">
                  <c:v>0.47368421052631576</c:v>
                </c:pt>
                <c:pt idx="30">
                  <c:v>0.50526315789473686</c:v>
                </c:pt>
                <c:pt idx="31">
                  <c:v>0.5368421052631579</c:v>
                </c:pt>
                <c:pt idx="32">
                  <c:v>0.56842105263157894</c:v>
                </c:pt>
                <c:pt idx="33">
                  <c:v>0.6</c:v>
                </c:pt>
                <c:pt idx="34">
                  <c:v>0.63157894736842102</c:v>
                </c:pt>
                <c:pt idx="35">
                  <c:v>0.66315789473684206</c:v>
                </c:pt>
                <c:pt idx="36">
                  <c:v>0.69473684210526321</c:v>
                </c:pt>
                <c:pt idx="37">
                  <c:v>0.72631578947368425</c:v>
                </c:pt>
                <c:pt idx="38">
                  <c:v>0.75789473684210529</c:v>
                </c:pt>
                <c:pt idx="39">
                  <c:v>0.77894736842105261</c:v>
                </c:pt>
                <c:pt idx="40">
                  <c:v>0.8</c:v>
                </c:pt>
                <c:pt idx="41">
                  <c:v>0.82105263157894737</c:v>
                </c:pt>
                <c:pt idx="42">
                  <c:v>0.84210526315789469</c:v>
                </c:pt>
                <c:pt idx="43">
                  <c:v>0.86315789473684212</c:v>
                </c:pt>
                <c:pt idx="44">
                  <c:v>0.88421052631578945</c:v>
                </c:pt>
                <c:pt idx="45">
                  <c:v>0.90526315789473688</c:v>
                </c:pt>
                <c:pt idx="46">
                  <c:v>0.9263157894736842</c:v>
                </c:pt>
                <c:pt idx="47">
                  <c:v>0.94736842105263153</c:v>
                </c:pt>
                <c:pt idx="48">
                  <c:v>0.96842105263157896</c:v>
                </c:pt>
                <c:pt idx="49">
                  <c:v>0.97894736842105268</c:v>
                </c:pt>
                <c:pt idx="50">
                  <c:v>0.98947368421052628</c:v>
                </c:pt>
                <c:pt idx="51">
                  <c:v>1</c:v>
                </c:pt>
              </c:numCache>
            </c:numRef>
          </c:val>
          <c:smooth val="0"/>
          <c:extLst xmlns:c16r2="http://schemas.microsoft.com/office/drawing/2015/06/chart">
            <c:ext xmlns:c16="http://schemas.microsoft.com/office/drawing/2014/chart" uri="{C3380CC4-5D6E-409C-BE32-E72D297353CC}">
              <c16:uniqueId val="{00000003-A5F5-47A2-BB7C-10B0A52F4CAC}"/>
            </c:ext>
          </c:extLst>
        </c:ser>
        <c:ser>
          <c:idx val="2"/>
          <c:order val="4"/>
          <c:tx>
            <c:v>Realised labels %</c:v>
          </c:tx>
          <c:spPr>
            <a:ln w="28575">
              <a:noFill/>
            </a:ln>
          </c:spPr>
          <c:marker>
            <c:symbol val="none"/>
          </c:marker>
          <c:dLbls>
            <c:dLbl>
              <c:idx val="29"/>
              <c:layout/>
              <c:tx>
                <c:rich>
                  <a:bodyPr/>
                  <a:lstStyle/>
                  <a:p>
                    <a:r>
                      <a:rPr lang="en-US">
                        <a:solidFill>
                          <a:srgbClr val="0070C0"/>
                        </a:solidFill>
                      </a:rPr>
                      <a:t>25%</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4-A5F5-47A2-BB7C-10B0A52F4CAC}"/>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'2-Progress'!$G$78:$BG$78</c:f>
              <c:numCache>
                <c:formatCode>0%</c:formatCode>
                <c:ptCount val="53"/>
                <c:pt idx="29">
                  <c:v>0.25263157894736843</c:v>
                </c:pt>
              </c:numCache>
            </c:numRef>
          </c:val>
          <c:smooth val="0"/>
          <c:extLst xmlns:c16r2="http://schemas.microsoft.com/office/drawing/2015/06/chart">
            <c:ext xmlns:c16="http://schemas.microsoft.com/office/drawing/2014/chart" uri="{C3380CC4-5D6E-409C-BE32-E72D297353CC}">
              <c16:uniqueId val="{00000005-A5F5-47A2-BB7C-10B0A52F4CAC}"/>
            </c:ext>
          </c:extLst>
        </c:ser>
        <c:ser>
          <c:idx val="4"/>
          <c:order val="5"/>
          <c:tx>
            <c:v>Planned labels %</c:v>
          </c:tx>
          <c:spPr>
            <a:ln w="28575">
              <a:noFill/>
            </a:ln>
          </c:spPr>
          <c:marker>
            <c:symbol val="none"/>
          </c:marker>
          <c:dLbls>
            <c:dLbl>
              <c:idx val="29"/>
              <c:layout/>
              <c:tx>
                <c:rich>
                  <a:bodyPr/>
                  <a:lstStyle/>
                  <a:p>
                    <a:r>
                      <a:rPr lang="en-US">
                        <a:solidFill>
                          <a:srgbClr val="FF0000"/>
                        </a:solidFill>
                      </a:rPr>
                      <a:t>47%</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6-A5F5-47A2-BB7C-10B0A52F4CAC}"/>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'2-Progress'!$G$75:$BG$75</c:f>
              <c:numCache>
                <c:formatCode>0%</c:formatCode>
                <c:ptCount val="53"/>
                <c:pt idx="29">
                  <c:v>0.47368421052631576</c:v>
                </c:pt>
              </c:numCache>
            </c:numRef>
          </c:val>
          <c:smooth val="0"/>
          <c:extLst xmlns:c16r2="http://schemas.microsoft.com/office/drawing/2015/06/chart">
            <c:ext xmlns:c16="http://schemas.microsoft.com/office/drawing/2014/chart" uri="{C3380CC4-5D6E-409C-BE32-E72D297353CC}">
              <c16:uniqueId val="{00000007-A5F5-47A2-BB7C-10B0A52F4CAC}"/>
            </c:ext>
          </c:extLst>
        </c:ser>
        <c:dLbls>
          <c:showLegendKey val="0"/>
          <c:showVal val="0"/>
          <c:showCatName val="0"/>
          <c:showSerName val="0"/>
          <c:showPercent val="0"/>
          <c:showBubbleSize val="0"/>
        </c:dLbls>
        <c:marker val="1"/>
        <c:smooth val="0"/>
        <c:axId val="52577024"/>
        <c:axId val="52689920"/>
      </c:lineChart>
      <c:dateAx>
        <c:axId val="52686848"/>
        <c:scaling>
          <c:orientation val="minMax"/>
        </c:scaling>
        <c:delete val="0"/>
        <c:axPos val="b"/>
        <c:numFmt formatCode="mm/yyyy" sourceLinked="0"/>
        <c:majorTickMark val="out"/>
        <c:minorTickMark val="none"/>
        <c:tickLblPos val="nextTo"/>
        <c:txPr>
          <a:bodyPr rot="2880000" vert="horz"/>
          <a:lstStyle/>
          <a:p>
            <a:pPr>
              <a:defRPr sz="700"/>
            </a:pPr>
            <a:endParaRPr lang="fr-FR"/>
          </a:p>
        </c:txPr>
        <c:crossAx val="52688384"/>
        <c:crosses val="autoZero"/>
        <c:auto val="1"/>
        <c:lblOffset val="100"/>
        <c:baseTimeUnit val="days"/>
      </c:dateAx>
      <c:valAx>
        <c:axId val="52688384"/>
        <c:scaling>
          <c:orientation val="minMax"/>
          <c:max val="9500"/>
          <c:min val="0"/>
        </c:scaling>
        <c:delete val="0"/>
        <c:axPos val="l"/>
        <c:numFmt formatCode="General" sourceLinked="1"/>
        <c:majorTickMark val="out"/>
        <c:minorTickMark val="none"/>
        <c:tickLblPos val="nextTo"/>
        <c:txPr>
          <a:bodyPr/>
          <a:lstStyle/>
          <a:p>
            <a:pPr>
              <a:defRPr sz="800"/>
            </a:pPr>
            <a:endParaRPr lang="fr-FR"/>
          </a:p>
        </c:txPr>
        <c:crossAx val="52686848"/>
        <c:crosses val="autoZero"/>
        <c:crossBetween val="between"/>
      </c:valAx>
      <c:valAx>
        <c:axId val="52689920"/>
        <c:scaling>
          <c:orientation val="minMax"/>
          <c:max val="1"/>
        </c:scaling>
        <c:delete val="0"/>
        <c:axPos val="r"/>
        <c:majorGridlines/>
        <c:numFmt formatCode="0%" sourceLinked="1"/>
        <c:majorTickMark val="out"/>
        <c:minorTickMark val="none"/>
        <c:tickLblPos val="nextTo"/>
        <c:txPr>
          <a:bodyPr/>
          <a:lstStyle/>
          <a:p>
            <a:pPr>
              <a:defRPr sz="800"/>
            </a:pPr>
            <a:endParaRPr lang="fr-FR"/>
          </a:p>
        </c:txPr>
        <c:crossAx val="52577024"/>
        <c:crosses val="max"/>
        <c:crossBetween val="between"/>
      </c:valAx>
      <c:dateAx>
        <c:axId val="52577024"/>
        <c:scaling>
          <c:orientation val="minMax"/>
        </c:scaling>
        <c:delete val="1"/>
        <c:axPos val="b"/>
        <c:numFmt formatCode="d\-mmm\-yy" sourceLinked="1"/>
        <c:majorTickMark val="out"/>
        <c:minorTickMark val="none"/>
        <c:tickLblPos val="none"/>
        <c:crossAx val="52689920"/>
        <c:crosses val="autoZero"/>
        <c:auto val="1"/>
        <c:lblOffset val="100"/>
        <c:baseTimeUnit val="days"/>
      </c:dateAx>
    </c:plotArea>
    <c:legend>
      <c:legendPos val="t"/>
      <c:legendEntry>
        <c:idx val="3"/>
        <c:delete val="1"/>
      </c:legendEntry>
      <c:legendEntry>
        <c:idx val="4"/>
        <c:delete val="1"/>
      </c:legendEntry>
      <c:legendEntry>
        <c:idx val="5"/>
        <c:delete val="1"/>
      </c:legendEntry>
      <c:layout>
        <c:manualLayout>
          <c:xMode val="edge"/>
          <c:yMode val="edge"/>
          <c:x val="3.1843131090524002E-2"/>
          <c:y val="7.4190736789959605E-2"/>
          <c:w val="0.775899445781846"/>
          <c:h val="0.162415310672303"/>
        </c:manualLayout>
      </c:layout>
      <c:overlay val="0"/>
      <c:txPr>
        <a:bodyPr/>
        <a:lstStyle/>
        <a:p>
          <a:pPr>
            <a:defRPr sz="800"/>
          </a:pPr>
          <a:endParaRPr lang="fr-FR"/>
        </a:p>
      </c:txPr>
    </c:legend>
    <c:plotVisOnly val="1"/>
    <c:dispBlanksAs val="gap"/>
    <c:showDLblsOverMax val="0"/>
  </c:chart>
  <c:printSettings>
    <c:headerFooter/>
    <c:pageMargins b="0.75" l="0.7" r="0.7" t="0.75" header="0.3" footer="0.3"/>
    <c:pageSetup orientation="portrait"/>
  </c:printSettings>
</c:chartSpace>
</file>

<file path=xl/drawings/_rels/drawing1.xml.rels><?xml version="1.0" encoding="UTF-8" standalone="yes"?>
<Relationships xmlns="http://schemas.openxmlformats.org/package/2006/relationships"><Relationship Id="rId8" Type="http://schemas.openxmlformats.org/officeDocument/2006/relationships/image" Target="../media/image6.png"/><Relationship Id="rId13" Type="http://schemas.openxmlformats.org/officeDocument/2006/relationships/image" Target="../media/image11.emf"/><Relationship Id="rId3" Type="http://schemas.openxmlformats.org/officeDocument/2006/relationships/image" Target="../media/image4.png"/><Relationship Id="rId7" Type="http://schemas.openxmlformats.org/officeDocument/2006/relationships/chart" Target="../charts/chart3.xml"/><Relationship Id="rId12" Type="http://schemas.openxmlformats.org/officeDocument/2006/relationships/image" Target="../media/image10.jpe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5.png"/><Relationship Id="rId11" Type="http://schemas.openxmlformats.org/officeDocument/2006/relationships/image" Target="../media/image9.jpeg"/><Relationship Id="rId5" Type="http://schemas.openxmlformats.org/officeDocument/2006/relationships/chart" Target="../charts/chart2.xml"/><Relationship Id="rId10" Type="http://schemas.openxmlformats.org/officeDocument/2006/relationships/image" Target="../media/image8.jpeg"/><Relationship Id="rId4" Type="http://schemas.openxmlformats.org/officeDocument/2006/relationships/chart" Target="../charts/chart1.xml"/><Relationship Id="rId9" Type="http://schemas.openxmlformats.org/officeDocument/2006/relationships/image" Target="../media/image7.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2.emf"/></Relationships>
</file>

<file path=xl/drawings/drawing1.xml><?xml version="1.0" encoding="utf-8"?>
<xdr:wsDr xmlns:xdr="http://schemas.openxmlformats.org/drawingml/2006/spreadsheetDrawing" xmlns:a="http://schemas.openxmlformats.org/drawingml/2006/main">
  <xdr:oneCellAnchor>
    <xdr:from>
      <xdr:col>14</xdr:col>
      <xdr:colOff>132632</xdr:colOff>
      <xdr:row>3</xdr:row>
      <xdr:rowOff>54945</xdr:rowOff>
    </xdr:from>
    <xdr:ext cx="350122" cy="277003"/>
    <xdr:pic>
      <xdr:nvPicPr>
        <xdr:cNvPr id="171" name="Picture 170"/>
        <xdr:cNvPicPr>
          <a:picLocks noChangeAspect="1"/>
        </xdr:cNvPicPr>
      </xdr:nvPicPr>
      <xdr:blipFill>
        <a:blip xmlns:r="http://schemas.openxmlformats.org/officeDocument/2006/relationships" r:embed="rId1" cstate="print"/>
        <a:stretch>
          <a:fillRect/>
        </a:stretch>
      </xdr:blipFill>
      <xdr:spPr>
        <a:xfrm>
          <a:off x="5703858" y="477280"/>
          <a:ext cx="342325" cy="278109"/>
        </a:xfrm>
        <a:prstGeom prst="rect">
          <a:avLst/>
        </a:prstGeom>
      </xdr:spPr>
    </xdr:pic>
    <xdr:clientData/>
  </xdr:oneCellAnchor>
  <xdr:oneCellAnchor>
    <xdr:from>
      <xdr:col>14</xdr:col>
      <xdr:colOff>141439</xdr:colOff>
      <xdr:row>0</xdr:row>
      <xdr:rowOff>196203</xdr:rowOff>
    </xdr:from>
    <xdr:ext cx="345030" cy="274806"/>
    <xdr:pic>
      <xdr:nvPicPr>
        <xdr:cNvPr id="173" name="Picture 172"/>
        <xdr:cNvPicPr>
          <a:picLocks noChangeAspect="1"/>
        </xdr:cNvPicPr>
      </xdr:nvPicPr>
      <xdr:blipFill>
        <a:blip xmlns:r="http://schemas.openxmlformats.org/officeDocument/2006/relationships" r:embed="rId2" cstate="print"/>
        <a:stretch>
          <a:fillRect/>
        </a:stretch>
      </xdr:blipFill>
      <xdr:spPr>
        <a:xfrm>
          <a:off x="5712665" y="196203"/>
          <a:ext cx="337233" cy="272179"/>
        </a:xfrm>
        <a:prstGeom prst="rect">
          <a:avLst/>
        </a:prstGeom>
      </xdr:spPr>
    </xdr:pic>
    <xdr:clientData/>
  </xdr:oneCellAnchor>
  <xdr:oneCellAnchor>
    <xdr:from>
      <xdr:col>14</xdr:col>
      <xdr:colOff>145189</xdr:colOff>
      <xdr:row>5</xdr:row>
      <xdr:rowOff>17384</xdr:rowOff>
    </xdr:from>
    <xdr:ext cx="347485" cy="277736"/>
    <xdr:pic>
      <xdr:nvPicPr>
        <xdr:cNvPr id="175" name="Picture 174"/>
        <xdr:cNvPicPr>
          <a:picLocks noChangeAspect="1"/>
        </xdr:cNvPicPr>
      </xdr:nvPicPr>
      <xdr:blipFill>
        <a:blip xmlns:r="http://schemas.openxmlformats.org/officeDocument/2006/relationships" r:embed="rId3" cstate="print"/>
        <a:stretch>
          <a:fillRect/>
        </a:stretch>
      </xdr:blipFill>
      <xdr:spPr>
        <a:xfrm>
          <a:off x="5126764" y="769859"/>
          <a:ext cx="343821" cy="278469"/>
        </a:xfrm>
        <a:prstGeom prst="rect">
          <a:avLst/>
        </a:prstGeom>
      </xdr:spPr>
    </xdr:pic>
    <xdr:clientData/>
  </xdr:oneCellAnchor>
  <xdr:twoCellAnchor>
    <xdr:from>
      <xdr:col>1</xdr:col>
      <xdr:colOff>10608</xdr:colOff>
      <xdr:row>18</xdr:row>
      <xdr:rowOff>129038</xdr:rowOff>
    </xdr:from>
    <xdr:to>
      <xdr:col>9</xdr:col>
      <xdr:colOff>28575</xdr:colOff>
      <xdr:row>37</xdr:row>
      <xdr:rowOff>1438</xdr:rowOff>
    </xdr:to>
    <xdr:graphicFrame macro="">
      <xdr:nvGraphicFramePr>
        <xdr:cNvPr id="13" name="Chart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9</xdr:col>
      <xdr:colOff>85725</xdr:colOff>
      <xdr:row>18</xdr:row>
      <xdr:rowOff>119512</xdr:rowOff>
    </xdr:from>
    <xdr:to>
      <xdr:col>18</xdr:col>
      <xdr:colOff>19050</xdr:colOff>
      <xdr:row>36</xdr:row>
      <xdr:rowOff>182412</xdr:rowOff>
    </xdr:to>
    <xdr:graphicFrame macro="">
      <xdr:nvGraphicFramePr>
        <xdr:cNvPr id="20" name="Chart 1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oneCellAnchor>
    <xdr:from>
      <xdr:col>1</xdr:col>
      <xdr:colOff>57152</xdr:colOff>
      <xdr:row>2</xdr:row>
      <xdr:rowOff>51426</xdr:rowOff>
    </xdr:from>
    <xdr:ext cx="1321776" cy="224067"/>
    <xdr:pic>
      <xdr:nvPicPr>
        <xdr:cNvPr id="28" name="Picture 27" descr="logo ld commodities"/>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228602" y="318126"/>
          <a:ext cx="1228724" cy="224799"/>
        </a:xfrm>
        <a:prstGeom prst="rect">
          <a:avLst/>
        </a:prstGeom>
        <a:solidFill>
          <a:schemeClr val="bg1"/>
        </a:solidFill>
        <a:ln>
          <a:noFill/>
        </a:ln>
        <a:extLs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xdr:from>
      <xdr:col>18</xdr:col>
      <xdr:colOff>57151</xdr:colOff>
      <xdr:row>18</xdr:row>
      <xdr:rowOff>123825</xdr:rowOff>
    </xdr:from>
    <xdr:to>
      <xdr:col>26</xdr:col>
      <xdr:colOff>9527</xdr:colOff>
      <xdr:row>36</xdr:row>
      <xdr:rowOff>180975</xdr:rowOff>
    </xdr:to>
    <xdr:graphicFrame macro="">
      <xdr:nvGraphicFramePr>
        <xdr:cNvPr id="30" name="Chart 2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21</xdr:col>
      <xdr:colOff>114300</xdr:colOff>
      <xdr:row>31</xdr:row>
      <xdr:rowOff>114300</xdr:rowOff>
    </xdr:from>
    <xdr:to>
      <xdr:col>22</xdr:col>
      <xdr:colOff>66675</xdr:colOff>
      <xdr:row>31</xdr:row>
      <xdr:rowOff>114300</xdr:rowOff>
    </xdr:to>
    <xdr:cxnSp macro="">
      <xdr:nvCxnSpPr>
        <xdr:cNvPr id="4" name="Straight Arrow Connector 3"/>
        <xdr:cNvCxnSpPr/>
      </xdr:nvCxnSpPr>
      <xdr:spPr>
        <a:xfrm>
          <a:off x="8086725" y="5543550"/>
          <a:ext cx="352425" cy="0"/>
        </a:xfrm>
        <a:prstGeom prst="straightConnector1">
          <a:avLst/>
        </a:prstGeom>
        <a:ln>
          <a:solidFill>
            <a:sysClr val="windowText" lastClr="000000"/>
          </a:solidFill>
          <a:headEnd type="arrow"/>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47625</xdr:colOff>
      <xdr:row>30</xdr:row>
      <xdr:rowOff>95250</xdr:rowOff>
    </xdr:from>
    <xdr:to>
      <xdr:col>12</xdr:col>
      <xdr:colOff>400050</xdr:colOff>
      <xdr:row>30</xdr:row>
      <xdr:rowOff>95250</xdr:rowOff>
    </xdr:to>
    <xdr:cxnSp macro="">
      <xdr:nvCxnSpPr>
        <xdr:cNvPr id="32" name="Straight Arrow Connector 31"/>
        <xdr:cNvCxnSpPr/>
      </xdr:nvCxnSpPr>
      <xdr:spPr>
        <a:xfrm>
          <a:off x="5000625" y="5334000"/>
          <a:ext cx="352425" cy="0"/>
        </a:xfrm>
        <a:prstGeom prst="straightConnector1">
          <a:avLst/>
        </a:prstGeom>
        <a:ln>
          <a:solidFill>
            <a:sysClr val="windowText" lastClr="000000"/>
          </a:solidFill>
          <a:headEnd type="arrow"/>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333375</xdr:colOff>
      <xdr:row>30</xdr:row>
      <xdr:rowOff>76199</xdr:rowOff>
    </xdr:from>
    <xdr:to>
      <xdr:col>24</xdr:col>
      <xdr:colOff>19050</xdr:colOff>
      <xdr:row>31</xdr:row>
      <xdr:rowOff>38100</xdr:rowOff>
    </xdr:to>
    <xdr:sp macro="" textlink="">
      <xdr:nvSpPr>
        <xdr:cNvPr id="6" name="TextBox 5"/>
        <xdr:cNvSpPr txBox="1"/>
      </xdr:nvSpPr>
      <xdr:spPr>
        <a:xfrm>
          <a:off x="7848600" y="5314949"/>
          <a:ext cx="771525" cy="1524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en-US" sz="900"/>
            <a:t>9 weeks</a:t>
          </a:r>
        </a:p>
      </xdr:txBody>
    </xdr:sp>
    <xdr:clientData/>
  </xdr:twoCellAnchor>
  <xdr:twoCellAnchor>
    <xdr:from>
      <xdr:col>12</xdr:col>
      <xdr:colOff>180975</xdr:colOff>
      <xdr:row>29</xdr:row>
      <xdr:rowOff>57149</xdr:rowOff>
    </xdr:from>
    <xdr:to>
      <xdr:col>15</xdr:col>
      <xdr:colOff>142875</xdr:colOff>
      <xdr:row>30</xdr:row>
      <xdr:rowOff>19050</xdr:rowOff>
    </xdr:to>
    <xdr:sp macro="" textlink="">
      <xdr:nvSpPr>
        <xdr:cNvPr id="35" name="TextBox 34"/>
        <xdr:cNvSpPr txBox="1"/>
      </xdr:nvSpPr>
      <xdr:spPr>
        <a:xfrm>
          <a:off x="4962525" y="5105399"/>
          <a:ext cx="771525" cy="1524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en-US" sz="900"/>
            <a:t>8 weeks</a:t>
          </a:r>
        </a:p>
      </xdr:txBody>
    </xdr:sp>
    <xdr:clientData/>
  </xdr:twoCellAnchor>
  <xdr:oneCellAnchor>
    <xdr:from>
      <xdr:col>3</xdr:col>
      <xdr:colOff>153719</xdr:colOff>
      <xdr:row>41</xdr:row>
      <xdr:rowOff>10268</xdr:rowOff>
    </xdr:from>
    <xdr:ext cx="217756" cy="211738"/>
    <xdr:pic>
      <xdr:nvPicPr>
        <xdr:cNvPr id="5" name="Picture 4"/>
        <xdr:cNvPicPr>
          <a:picLocks noChangeAspect="1"/>
        </xdr:cNvPicPr>
      </xdr:nvPicPr>
      <xdr:blipFill>
        <a:blip xmlns:r="http://schemas.openxmlformats.org/officeDocument/2006/relationships" r:embed="rId8" cstate="print"/>
        <a:stretch>
          <a:fillRect/>
        </a:stretch>
      </xdr:blipFill>
      <xdr:spPr>
        <a:xfrm>
          <a:off x="1639619" y="7182593"/>
          <a:ext cx="217756" cy="208807"/>
        </a:xfrm>
        <a:prstGeom prst="rect">
          <a:avLst/>
        </a:prstGeom>
      </xdr:spPr>
    </xdr:pic>
    <xdr:clientData/>
  </xdr:oneCellAnchor>
  <xdr:oneCellAnchor>
    <xdr:from>
      <xdr:col>3</xdr:col>
      <xdr:colOff>158148</xdr:colOff>
      <xdr:row>43</xdr:row>
      <xdr:rowOff>47624</xdr:rowOff>
    </xdr:from>
    <xdr:ext cx="152401" cy="155331"/>
    <xdr:pic>
      <xdr:nvPicPr>
        <xdr:cNvPr id="8" name="Picture 7"/>
        <xdr:cNvPicPr>
          <a:picLocks noChangeAspect="1"/>
        </xdr:cNvPicPr>
      </xdr:nvPicPr>
      <xdr:blipFill>
        <a:blip xmlns:r="http://schemas.openxmlformats.org/officeDocument/2006/relationships" r:embed="rId9" cstate="print"/>
        <a:stretch>
          <a:fillRect/>
        </a:stretch>
      </xdr:blipFill>
      <xdr:spPr>
        <a:xfrm>
          <a:off x="1644048" y="7448549"/>
          <a:ext cx="152401" cy="152401"/>
        </a:xfrm>
        <a:prstGeom prst="rect">
          <a:avLst/>
        </a:prstGeom>
      </xdr:spPr>
    </xdr:pic>
    <xdr:clientData/>
  </xdr:oneCellAnchor>
  <xdr:oneCellAnchor>
    <xdr:from>
      <xdr:col>20</xdr:col>
      <xdr:colOff>70024</xdr:colOff>
      <xdr:row>67</xdr:row>
      <xdr:rowOff>57152</xdr:rowOff>
    </xdr:from>
    <xdr:ext cx="2222256" cy="1682567"/>
    <xdr:pic>
      <xdr:nvPicPr>
        <xdr:cNvPr id="17" name="Picture 16" descr="D:\Ronei Lennon\Atualizado\Relatório Semanal\fotos dia 04.01.12\P1010049.JPG"/>
        <xdr:cNvPicPr>
          <a:picLocks noChangeAspect="1"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7642399" y="11249027"/>
          <a:ext cx="2209800" cy="1694290"/>
        </a:xfrm>
        <a:prstGeom prst="rect">
          <a:avLst/>
        </a:prstGeom>
        <a:noFill/>
        <a:ln>
          <a:noFill/>
        </a:ln>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20</xdr:col>
      <xdr:colOff>108124</xdr:colOff>
      <xdr:row>41</xdr:row>
      <xdr:rowOff>65214</xdr:rowOff>
    </xdr:from>
    <xdr:ext cx="2257007" cy="1764352"/>
    <xdr:pic>
      <xdr:nvPicPr>
        <xdr:cNvPr id="23" name="Picture 22" descr="D:\Ronei Lennon\Atualizado\Relatório Semanal\fotos dia 04.01.12\P1010041.JPG"/>
        <xdr:cNvPicPr>
          <a:picLocks noChangeAspect="1" noChangeArrowheads="1"/>
        </xdr:cNvPicPr>
      </xdr:nvPicPr>
      <xdr:blipFill>
        <a:blip xmlns:r="http://schemas.openxmlformats.org/officeDocument/2006/relationships" r:embed="rId11" cstate="print">
          <a:extLst>
            <a:ext uri="{28A0092B-C50C-407E-A947-70E740481C1C}">
              <a14:useLocalDpi xmlns:a14="http://schemas.microsoft.com/office/drawing/2010/main" val="0"/>
            </a:ext>
          </a:extLst>
        </a:blip>
        <a:srcRect/>
        <a:stretch>
          <a:fillRect/>
        </a:stretch>
      </xdr:blipFill>
      <xdr:spPr bwMode="auto">
        <a:xfrm>
          <a:off x="7680499" y="7228014"/>
          <a:ext cx="2244551" cy="1720390"/>
        </a:xfrm>
        <a:prstGeom prst="rect">
          <a:avLst/>
        </a:prstGeom>
        <a:noFill/>
        <a:ln>
          <a:noFill/>
        </a:ln>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20</xdr:col>
      <xdr:colOff>70024</xdr:colOff>
      <xdr:row>60</xdr:row>
      <xdr:rowOff>76200</xdr:rowOff>
    </xdr:from>
    <xdr:ext cx="2248615" cy="1701312"/>
    <xdr:pic>
      <xdr:nvPicPr>
        <xdr:cNvPr id="25" name="Picture 24" descr="D:\Ronei Lennon\Atualizado\Relatório Semanal\fotos dia 04.01.12\P1010054.JPG"/>
        <xdr:cNvPicPr>
          <a:picLocks noChangeAspect="1" noChangeArrowheads="1"/>
        </xdr:cNvPicPr>
      </xdr:nvPicPr>
      <xdr:blipFill>
        <a:blip xmlns:r="http://schemas.openxmlformats.org/officeDocument/2006/relationships" r:embed="rId12" cstate="print">
          <a:extLst>
            <a:ext uri="{28A0092B-C50C-407E-A947-70E740481C1C}">
              <a14:useLocalDpi xmlns:a14="http://schemas.microsoft.com/office/drawing/2010/main" val="0"/>
            </a:ext>
          </a:extLst>
        </a:blip>
        <a:srcRect/>
        <a:stretch>
          <a:fillRect/>
        </a:stretch>
      </xdr:blipFill>
      <xdr:spPr bwMode="auto">
        <a:xfrm>
          <a:off x="7642399" y="9363075"/>
          <a:ext cx="2236159" cy="1714500"/>
        </a:xfrm>
        <a:prstGeom prst="rect">
          <a:avLst/>
        </a:prstGeom>
        <a:noFill/>
        <a:ln>
          <a:noFill/>
        </a:ln>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xdr:from>
      <xdr:col>20</xdr:col>
      <xdr:colOff>276225</xdr:colOff>
      <xdr:row>39</xdr:row>
      <xdr:rowOff>9526</xdr:rowOff>
    </xdr:from>
    <xdr:to>
      <xdr:col>25</xdr:col>
      <xdr:colOff>9525</xdr:colOff>
      <xdr:row>41</xdr:row>
      <xdr:rowOff>95250</xdr:rowOff>
    </xdr:to>
    <xdr:sp macro="" textlink="">
      <xdr:nvSpPr>
        <xdr:cNvPr id="3" name="Rectangular Callout 2"/>
        <xdr:cNvSpPr/>
      </xdr:nvSpPr>
      <xdr:spPr>
        <a:xfrm>
          <a:off x="7848600" y="6848476"/>
          <a:ext cx="1743075" cy="409574"/>
        </a:xfrm>
        <a:prstGeom prst="wedgeRectCallou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r>
            <a:rPr lang="en-US" sz="1000">
              <a:solidFill>
                <a:schemeClr val="tx2"/>
              </a:solidFill>
            </a:rPr>
            <a:t>[Legend</a:t>
          </a:r>
          <a:r>
            <a:rPr lang="en-US" sz="1000" baseline="0">
              <a:solidFill>
                <a:schemeClr val="tx2"/>
              </a:solidFill>
            </a:rPr>
            <a:t> Picture #1]</a:t>
          </a:r>
          <a:endParaRPr lang="en-US" sz="1000">
            <a:solidFill>
              <a:schemeClr val="tx2"/>
            </a:solidFill>
          </a:endParaRPr>
        </a:p>
      </xdr:txBody>
    </xdr:sp>
    <xdr:clientData/>
  </xdr:twoCellAnchor>
  <xdr:twoCellAnchor>
    <xdr:from>
      <xdr:col>20</xdr:col>
      <xdr:colOff>276225</xdr:colOff>
      <xdr:row>57</xdr:row>
      <xdr:rowOff>28575</xdr:rowOff>
    </xdr:from>
    <xdr:to>
      <xdr:col>25</xdr:col>
      <xdr:colOff>9525</xdr:colOff>
      <xdr:row>60</xdr:row>
      <xdr:rowOff>133351</xdr:rowOff>
    </xdr:to>
    <xdr:sp macro="" textlink="">
      <xdr:nvSpPr>
        <xdr:cNvPr id="99" name="Rectangular Callout 98"/>
        <xdr:cNvSpPr/>
      </xdr:nvSpPr>
      <xdr:spPr>
        <a:xfrm>
          <a:off x="7848600" y="9020175"/>
          <a:ext cx="1743075" cy="400051"/>
        </a:xfrm>
        <a:prstGeom prst="wedgeRectCallou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r>
            <a:rPr lang="en-US" sz="1000">
              <a:solidFill>
                <a:schemeClr val="tx2"/>
              </a:solidFill>
            </a:rPr>
            <a:t>[Legend</a:t>
          </a:r>
          <a:r>
            <a:rPr lang="en-US" sz="1000" baseline="0">
              <a:solidFill>
                <a:schemeClr val="tx2"/>
              </a:solidFill>
            </a:rPr>
            <a:t> Picture #2]</a:t>
          </a:r>
          <a:endParaRPr lang="en-US" sz="1000">
            <a:solidFill>
              <a:schemeClr val="tx2"/>
            </a:solidFill>
          </a:endParaRPr>
        </a:p>
      </xdr:txBody>
    </xdr:sp>
    <xdr:clientData/>
  </xdr:twoCellAnchor>
  <xdr:twoCellAnchor>
    <xdr:from>
      <xdr:col>20</xdr:col>
      <xdr:colOff>276225</xdr:colOff>
      <xdr:row>66</xdr:row>
      <xdr:rowOff>104775</xdr:rowOff>
    </xdr:from>
    <xdr:to>
      <xdr:col>25</xdr:col>
      <xdr:colOff>9525</xdr:colOff>
      <xdr:row>67</xdr:row>
      <xdr:rowOff>142876</xdr:rowOff>
    </xdr:to>
    <xdr:sp macro="" textlink="">
      <xdr:nvSpPr>
        <xdr:cNvPr id="101" name="Rectangular Callout 100"/>
        <xdr:cNvSpPr/>
      </xdr:nvSpPr>
      <xdr:spPr>
        <a:xfrm>
          <a:off x="7848600" y="11163300"/>
          <a:ext cx="1743075" cy="400051"/>
        </a:xfrm>
        <a:prstGeom prst="wedgeRectCallou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r>
            <a:rPr lang="en-US" sz="1000">
              <a:solidFill>
                <a:schemeClr val="tx2"/>
              </a:solidFill>
            </a:rPr>
            <a:t>[Legend</a:t>
          </a:r>
          <a:r>
            <a:rPr lang="en-US" sz="1000" baseline="0">
              <a:solidFill>
                <a:schemeClr val="tx2"/>
              </a:solidFill>
            </a:rPr>
            <a:t> Picture #3]</a:t>
          </a:r>
          <a:endParaRPr lang="en-US" sz="1000">
            <a:solidFill>
              <a:schemeClr val="tx2"/>
            </a:solidFill>
          </a:endParaRPr>
        </a:p>
      </xdr:txBody>
    </xdr:sp>
    <xdr:clientData/>
  </xdr:twoCellAnchor>
  <mc:AlternateContent xmlns:mc="http://schemas.openxmlformats.org/markup-compatibility/2006">
    <mc:Choice xmlns:a14="http://schemas.microsoft.com/office/drawing/2010/main" Requires="a14">
      <xdr:twoCellAnchor editAs="oneCell">
        <xdr:from>
          <xdr:col>5</xdr:col>
          <xdr:colOff>57150</xdr:colOff>
          <xdr:row>38</xdr:row>
          <xdr:rowOff>57150</xdr:rowOff>
        </xdr:from>
        <xdr:to>
          <xdr:col>19</xdr:col>
          <xdr:colOff>295275</xdr:colOff>
          <xdr:row>58</xdr:row>
          <xdr:rowOff>57150</xdr:rowOff>
        </xdr:to>
        <xdr:pic>
          <xdr:nvPicPr>
            <xdr:cNvPr id="1146" name="Picture 23"/>
            <xdr:cNvPicPr>
              <a:picLocks noChangeAspect="1" noChangeArrowheads="1"/>
              <a:extLst>
                <a:ext uri="{84589F7E-364E-4C9E-8A38-B11213B215E9}">
                  <a14:cameraTool cellRange="'4-CP Analysis'!$A$1:$R$12" spid="_x0000_s1408"/>
                </a:ext>
              </a:extLst>
            </xdr:cNvPicPr>
          </xdr:nvPicPr>
          <xdr:blipFill>
            <a:blip xmlns:r="http://schemas.openxmlformats.org/officeDocument/2006/relationships" r:embed="rId13"/>
            <a:srcRect/>
            <a:stretch>
              <a:fillRect/>
            </a:stretch>
          </xdr:blipFill>
          <xdr:spPr bwMode="auto">
            <a:xfrm>
              <a:off x="1933575" y="6829425"/>
              <a:ext cx="5019675" cy="2333625"/>
            </a:xfrm>
            <a:prstGeom prst="rect">
              <a:avLst/>
            </a:prstGeom>
            <a:noFill/>
            <a:extLst>
              <a:ext uri="{909E8E84-426E-40DD-AFC4-6F175D3DCCD1}">
                <a14:hiddenFill>
                  <a:solidFill>
                    <a:srgbClr val="FFFFFF"/>
                  </a:solidFill>
                </a14:hiddenFill>
              </a:ext>
            </a:extLst>
          </xdr:spPr>
        </xdr:pic>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6</xdr:col>
      <xdr:colOff>9525</xdr:colOff>
      <xdr:row>3</xdr:row>
      <xdr:rowOff>38100</xdr:rowOff>
    </xdr:from>
    <xdr:to>
      <xdr:col>9</xdr:col>
      <xdr:colOff>0</xdr:colOff>
      <xdr:row>3</xdr:row>
      <xdr:rowOff>152400</xdr:rowOff>
    </xdr:to>
    <xdr:sp macro="" textlink="">
      <xdr:nvSpPr>
        <xdr:cNvPr id="19" name="Rectangle 18"/>
        <xdr:cNvSpPr/>
      </xdr:nvSpPr>
      <xdr:spPr>
        <a:xfrm>
          <a:off x="4391025" y="1562100"/>
          <a:ext cx="819150" cy="114300"/>
        </a:xfrm>
        <a:prstGeom prst="rect">
          <a:avLst/>
        </a:prstGeom>
        <a:solidFill>
          <a:srgbClr val="33CC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6</xdr:col>
      <xdr:colOff>9525</xdr:colOff>
      <xdr:row>4</xdr:row>
      <xdr:rowOff>38100</xdr:rowOff>
    </xdr:from>
    <xdr:to>
      <xdr:col>9</xdr:col>
      <xdr:colOff>600075</xdr:colOff>
      <xdr:row>4</xdr:row>
      <xdr:rowOff>152400</xdr:rowOff>
    </xdr:to>
    <xdr:sp macro="" textlink="">
      <xdr:nvSpPr>
        <xdr:cNvPr id="20" name="Rectangle 19"/>
        <xdr:cNvSpPr/>
      </xdr:nvSpPr>
      <xdr:spPr>
        <a:xfrm>
          <a:off x="4391025" y="1752600"/>
          <a:ext cx="1095375" cy="114300"/>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11</xdr:col>
      <xdr:colOff>0</xdr:colOff>
      <xdr:row>7</xdr:row>
      <xdr:rowOff>47626</xdr:rowOff>
    </xdr:from>
    <xdr:to>
      <xdr:col>15</xdr:col>
      <xdr:colOff>0</xdr:colOff>
      <xdr:row>7</xdr:row>
      <xdr:rowOff>152400</xdr:rowOff>
    </xdr:to>
    <xdr:sp macro="" textlink="">
      <xdr:nvSpPr>
        <xdr:cNvPr id="21" name="Rectangle 20"/>
        <xdr:cNvSpPr/>
      </xdr:nvSpPr>
      <xdr:spPr>
        <a:xfrm>
          <a:off x="5762625" y="2333626"/>
          <a:ext cx="1104900" cy="104774"/>
        </a:xfrm>
        <a:prstGeom prst="rect">
          <a:avLst/>
        </a:prstGeom>
        <a:solidFill>
          <a:srgbClr val="33CC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US" sz="1100">
              <a:ln>
                <a:solidFill>
                  <a:srgbClr val="33CCFF"/>
                </a:solidFill>
              </a:ln>
            </a:rPr>
            <a:t>v</a:t>
          </a:r>
        </a:p>
      </xdr:txBody>
    </xdr:sp>
    <xdr:clientData/>
  </xdr:twoCellAnchor>
  <xdr:twoCellAnchor>
    <xdr:from>
      <xdr:col>10</xdr:col>
      <xdr:colOff>9526</xdr:colOff>
      <xdr:row>5</xdr:row>
      <xdr:rowOff>55563</xdr:rowOff>
    </xdr:from>
    <xdr:to>
      <xdr:col>12</xdr:col>
      <xdr:colOff>269874</xdr:colOff>
      <xdr:row>5</xdr:row>
      <xdr:rowOff>152399</xdr:rowOff>
    </xdr:to>
    <xdr:sp macro="" textlink="">
      <xdr:nvSpPr>
        <xdr:cNvPr id="22" name="Rectangle 21"/>
        <xdr:cNvSpPr/>
      </xdr:nvSpPr>
      <xdr:spPr>
        <a:xfrm>
          <a:off x="5495926" y="1960563"/>
          <a:ext cx="812798" cy="96836"/>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13</xdr:col>
      <xdr:colOff>0</xdr:colOff>
      <xdr:row>8</xdr:row>
      <xdr:rowOff>57150</xdr:rowOff>
    </xdr:from>
    <xdr:to>
      <xdr:col>16</xdr:col>
      <xdr:colOff>0</xdr:colOff>
      <xdr:row>8</xdr:row>
      <xdr:rowOff>171450</xdr:rowOff>
    </xdr:to>
    <xdr:sp macro="" textlink="">
      <xdr:nvSpPr>
        <xdr:cNvPr id="23" name="Rectangle 22"/>
        <xdr:cNvSpPr/>
      </xdr:nvSpPr>
      <xdr:spPr>
        <a:xfrm>
          <a:off x="6315075" y="2533650"/>
          <a:ext cx="828675" cy="114300"/>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US" sz="1100">
              <a:ln>
                <a:solidFill>
                  <a:srgbClr val="33CCFF"/>
                </a:solidFill>
              </a:ln>
            </a:rPr>
            <a:t>v</a:t>
          </a:r>
        </a:p>
      </xdr:txBody>
    </xdr:sp>
    <xdr:clientData/>
  </xdr:twoCellAnchor>
  <xdr:twoCellAnchor>
    <xdr:from>
      <xdr:col>13</xdr:col>
      <xdr:colOff>0</xdr:colOff>
      <xdr:row>9</xdr:row>
      <xdr:rowOff>38100</xdr:rowOff>
    </xdr:from>
    <xdr:to>
      <xdr:col>16</xdr:col>
      <xdr:colOff>0</xdr:colOff>
      <xdr:row>9</xdr:row>
      <xdr:rowOff>152400</xdr:rowOff>
    </xdr:to>
    <xdr:sp macro="" textlink="">
      <xdr:nvSpPr>
        <xdr:cNvPr id="24" name="Rectangle 23"/>
        <xdr:cNvSpPr/>
      </xdr:nvSpPr>
      <xdr:spPr>
        <a:xfrm>
          <a:off x="6315075" y="2705100"/>
          <a:ext cx="828675" cy="114300"/>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16</xdr:col>
      <xdr:colOff>9525</xdr:colOff>
      <xdr:row>10</xdr:row>
      <xdr:rowOff>38100</xdr:rowOff>
    </xdr:from>
    <xdr:to>
      <xdr:col>17</xdr:col>
      <xdr:colOff>0</xdr:colOff>
      <xdr:row>10</xdr:row>
      <xdr:rowOff>142874</xdr:rowOff>
    </xdr:to>
    <xdr:sp macro="" textlink="">
      <xdr:nvSpPr>
        <xdr:cNvPr id="25" name="Rectangle 24"/>
        <xdr:cNvSpPr/>
      </xdr:nvSpPr>
      <xdr:spPr>
        <a:xfrm>
          <a:off x="7153275" y="2895600"/>
          <a:ext cx="266700" cy="104774"/>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17</xdr:col>
      <xdr:colOff>9525</xdr:colOff>
      <xdr:row>11</xdr:row>
      <xdr:rowOff>28575</xdr:rowOff>
    </xdr:from>
    <xdr:to>
      <xdr:col>17</xdr:col>
      <xdr:colOff>95250</xdr:colOff>
      <xdr:row>11</xdr:row>
      <xdr:rowOff>171450</xdr:rowOff>
    </xdr:to>
    <xdr:sp macro="" textlink="">
      <xdr:nvSpPr>
        <xdr:cNvPr id="26" name="Diamond 25"/>
        <xdr:cNvSpPr/>
      </xdr:nvSpPr>
      <xdr:spPr>
        <a:xfrm>
          <a:off x="7429500" y="3076575"/>
          <a:ext cx="85725" cy="142875"/>
        </a:xfrm>
        <a:prstGeom prst="diamond">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ysClr val="windowText" lastClr="000000"/>
              </a:solidFill>
            </a:ln>
          </a:endParaRPr>
        </a:p>
      </xdr:txBody>
    </xdr:sp>
    <xdr:clientData/>
  </xdr:twoCellAnchor>
  <xdr:twoCellAnchor>
    <xdr:from>
      <xdr:col>12</xdr:col>
      <xdr:colOff>447674</xdr:colOff>
      <xdr:row>6</xdr:row>
      <xdr:rowOff>38100</xdr:rowOff>
    </xdr:from>
    <xdr:to>
      <xdr:col>17</xdr:col>
      <xdr:colOff>447674</xdr:colOff>
      <xdr:row>6</xdr:row>
      <xdr:rowOff>142874</xdr:rowOff>
    </xdr:to>
    <xdr:sp macro="" textlink="">
      <xdr:nvSpPr>
        <xdr:cNvPr id="27" name="Rectangle 26"/>
        <xdr:cNvSpPr/>
      </xdr:nvSpPr>
      <xdr:spPr>
        <a:xfrm>
          <a:off x="6315074" y="2133600"/>
          <a:ext cx="1381125" cy="104774"/>
        </a:xfrm>
        <a:prstGeom prst="rect">
          <a:avLst/>
        </a:prstGeom>
        <a:solidFill>
          <a:srgbClr val="33CC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6</xdr:col>
      <xdr:colOff>0</xdr:colOff>
      <xdr:row>2</xdr:row>
      <xdr:rowOff>85725</xdr:rowOff>
    </xdr:from>
    <xdr:to>
      <xdr:col>18</xdr:col>
      <xdr:colOff>0</xdr:colOff>
      <xdr:row>2</xdr:row>
      <xdr:rowOff>131444</xdr:rowOff>
    </xdr:to>
    <xdr:sp macro="" textlink="">
      <xdr:nvSpPr>
        <xdr:cNvPr id="28" name="Rectangle 27"/>
        <xdr:cNvSpPr/>
      </xdr:nvSpPr>
      <xdr:spPr>
        <a:xfrm>
          <a:off x="4381500" y="1419225"/>
          <a:ext cx="3314700" cy="45719"/>
        </a:xfrm>
        <a:prstGeom prst="rect">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9</xdr:col>
      <xdr:colOff>0</xdr:colOff>
      <xdr:row>3</xdr:row>
      <xdr:rowOff>95250</xdr:rowOff>
    </xdr:from>
    <xdr:to>
      <xdr:col>10</xdr:col>
      <xdr:colOff>9526</xdr:colOff>
      <xdr:row>5</xdr:row>
      <xdr:rowOff>103981</xdr:rowOff>
    </xdr:to>
    <xdr:cxnSp macro="">
      <xdr:nvCxnSpPr>
        <xdr:cNvPr id="29" name="Elbow Connector 28"/>
        <xdr:cNvCxnSpPr>
          <a:stCxn id="19" idx="3"/>
          <a:endCxn id="22" idx="1"/>
        </xdr:cNvCxnSpPr>
      </xdr:nvCxnSpPr>
      <xdr:spPr>
        <a:xfrm>
          <a:off x="5210175" y="1619250"/>
          <a:ext cx="285751" cy="389731"/>
        </a:xfrm>
        <a:prstGeom prst="bentConnector3">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276224</xdr:colOff>
      <xdr:row>4</xdr:row>
      <xdr:rowOff>95249</xdr:rowOff>
    </xdr:from>
    <xdr:to>
      <xdr:col>10</xdr:col>
      <xdr:colOff>9526</xdr:colOff>
      <xdr:row>5</xdr:row>
      <xdr:rowOff>103981</xdr:rowOff>
    </xdr:to>
    <xdr:cxnSp macro="">
      <xdr:nvCxnSpPr>
        <xdr:cNvPr id="30" name="Elbow Connector 29"/>
        <xdr:cNvCxnSpPr>
          <a:endCxn id="22" idx="1"/>
        </xdr:cNvCxnSpPr>
      </xdr:nvCxnSpPr>
      <xdr:spPr>
        <a:xfrm rot="16200000" flipH="1">
          <a:off x="5391547" y="1904601"/>
          <a:ext cx="199232" cy="9527"/>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127000</xdr:colOff>
      <xdr:row>5</xdr:row>
      <xdr:rowOff>103980</xdr:rowOff>
    </xdr:from>
    <xdr:to>
      <xdr:col>13</xdr:col>
      <xdr:colOff>0</xdr:colOff>
      <xdr:row>8</xdr:row>
      <xdr:rowOff>114299</xdr:rowOff>
    </xdr:to>
    <xdr:cxnSp macro="">
      <xdr:nvCxnSpPr>
        <xdr:cNvPr id="31" name="Elbow Connector 30"/>
        <xdr:cNvCxnSpPr>
          <a:endCxn id="23" idx="1"/>
        </xdr:cNvCxnSpPr>
      </xdr:nvCxnSpPr>
      <xdr:spPr>
        <a:xfrm rot="16200000" flipH="1">
          <a:off x="5949553" y="2225277"/>
          <a:ext cx="581819" cy="149225"/>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119053</xdr:colOff>
      <xdr:row>5</xdr:row>
      <xdr:rowOff>100012</xdr:rowOff>
    </xdr:from>
    <xdr:to>
      <xdr:col>12</xdr:col>
      <xdr:colOff>230184</xdr:colOff>
      <xdr:row>9</xdr:row>
      <xdr:rowOff>95250</xdr:rowOff>
    </xdr:to>
    <xdr:cxnSp macro="">
      <xdr:nvCxnSpPr>
        <xdr:cNvPr id="32" name="Elbow Connector 31"/>
        <xdr:cNvCxnSpPr/>
      </xdr:nvCxnSpPr>
      <xdr:spPr>
        <a:xfrm rot="16200000" flipH="1">
          <a:off x="5834850" y="2328065"/>
          <a:ext cx="757238" cy="111131"/>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198432</xdr:colOff>
      <xdr:row>8</xdr:row>
      <xdr:rowOff>114299</xdr:rowOff>
    </xdr:from>
    <xdr:to>
      <xdr:col>16</xdr:col>
      <xdr:colOff>9525</xdr:colOff>
      <xdr:row>10</xdr:row>
      <xdr:rowOff>90486</xdr:rowOff>
    </xdr:to>
    <xdr:cxnSp macro="">
      <xdr:nvCxnSpPr>
        <xdr:cNvPr id="33" name="Elbow Connector 32"/>
        <xdr:cNvCxnSpPr>
          <a:endCxn id="25" idx="1"/>
        </xdr:cNvCxnSpPr>
      </xdr:nvCxnSpPr>
      <xdr:spPr>
        <a:xfrm rot="16200000" flipH="1">
          <a:off x="6931022" y="2725734"/>
          <a:ext cx="357187" cy="87318"/>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252411</xdr:colOff>
      <xdr:row>9</xdr:row>
      <xdr:rowOff>120647</xdr:rowOff>
    </xdr:from>
    <xdr:to>
      <xdr:col>15</xdr:col>
      <xdr:colOff>263523</xdr:colOff>
      <xdr:row>10</xdr:row>
      <xdr:rowOff>58734</xdr:rowOff>
    </xdr:to>
    <xdr:cxnSp macro="">
      <xdr:nvCxnSpPr>
        <xdr:cNvPr id="34" name="Elbow Connector 33"/>
        <xdr:cNvCxnSpPr/>
      </xdr:nvCxnSpPr>
      <xdr:spPr>
        <a:xfrm rot="16200000" flipH="1">
          <a:off x="7061198" y="2846385"/>
          <a:ext cx="128587" cy="11112"/>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xdr:colOff>
      <xdr:row>4</xdr:row>
      <xdr:rowOff>87311</xdr:rowOff>
    </xdr:from>
    <xdr:to>
      <xdr:col>11</xdr:col>
      <xdr:colOff>1</xdr:colOff>
      <xdr:row>7</xdr:row>
      <xdr:rowOff>100012</xdr:rowOff>
    </xdr:to>
    <xdr:cxnSp macro="">
      <xdr:nvCxnSpPr>
        <xdr:cNvPr id="35" name="Elbow Connector 34"/>
        <xdr:cNvCxnSpPr>
          <a:endCxn id="21" idx="1"/>
        </xdr:cNvCxnSpPr>
      </xdr:nvCxnSpPr>
      <xdr:spPr>
        <a:xfrm rot="16200000" flipH="1">
          <a:off x="5332413" y="1955800"/>
          <a:ext cx="584201" cy="276224"/>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Users/Laurent/Desktop/C:/Users/Laurent/Desktop/Laurent/C:/Users/thouvn/Desktop/Norbert/project%20assesment%20procedure/Brazil/Benchmark/Operations/Control/Project_review_Report%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mmary Report"/>
    </sheetNames>
    <sheetDataSet>
      <sheetData sheetId="0" refreshError="1"/>
    </sheetDataSet>
  </externalBook>
</externalLink>
</file>

<file path=xl/theme/theme1.xml><?xml version="1.0" encoding="utf-8"?>
<a:theme xmlns:a="http://schemas.openxmlformats.org/drawingml/2006/main" name="Office Theme">
  <a:themeElements>
    <a:clrScheme name="LDC">
      <a:dk1>
        <a:sysClr val="windowText" lastClr="000000"/>
      </a:dk1>
      <a:lt1>
        <a:sysClr val="window" lastClr="FFFFFF"/>
      </a:lt1>
      <a:dk2>
        <a:srgbClr val="C9B8A8"/>
      </a:dk2>
      <a:lt2>
        <a:srgbClr val="98C0B8"/>
      </a:lt2>
      <a:accent1>
        <a:srgbClr val="32556E"/>
      </a:accent1>
      <a:accent2>
        <a:srgbClr val="5D4A5F"/>
      </a:accent2>
      <a:accent3>
        <a:srgbClr val="5F663B"/>
      </a:accent3>
      <a:accent4>
        <a:srgbClr val="88A1A8"/>
      </a:accent4>
      <a:accent5>
        <a:srgbClr val="B9C966"/>
      </a:accent5>
      <a:accent6>
        <a:srgbClr val="C6BC72"/>
      </a:accent6>
      <a:hlink>
        <a:srgbClr val="32556E"/>
      </a:hlink>
      <a:folHlink>
        <a:srgbClr val="98C0B8"/>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CU56"/>
  <sheetViews>
    <sheetView zoomScale="70" zoomScaleNormal="70" zoomScalePageLayoutView="70" workbookViewId="0">
      <pane ySplit="1" topLeftCell="A2" activePane="bottomLeft" state="frozen"/>
      <selection pane="bottomLeft" activeCell="A3" sqref="A3:XFD34"/>
    </sheetView>
  </sheetViews>
  <sheetFormatPr baseColWidth="10" defaultColWidth="9.140625" defaultRowHeight="12.75"/>
  <cols>
    <col min="1" max="1" width="19.42578125" style="109" bestFit="1" customWidth="1"/>
    <col min="2" max="2" width="34.140625" style="109" bestFit="1" customWidth="1"/>
    <col min="3" max="3" width="18.140625" style="163" bestFit="1" customWidth="1"/>
    <col min="4" max="4" width="18.140625" style="109" bestFit="1" customWidth="1"/>
    <col min="5" max="5" width="5.42578125" style="109" bestFit="1" customWidth="1"/>
    <col min="6" max="58" width="8.42578125" style="109" customWidth="1"/>
    <col min="59" max="84" width="8.42578125" style="109" hidden="1" customWidth="1"/>
    <col min="85" max="85" width="8.42578125" style="109" customWidth="1"/>
    <col min="86" max="86" width="12.42578125" style="163" bestFit="1" customWidth="1"/>
    <col min="87" max="16384" width="9.140625" style="109"/>
  </cols>
  <sheetData>
    <row r="1" spans="1:88" s="118" customFormat="1" ht="59.25" customHeight="1">
      <c r="A1" s="360" t="s">
        <v>43</v>
      </c>
      <c r="B1" s="360"/>
      <c r="C1" s="174" t="s">
        <v>25</v>
      </c>
      <c r="D1" s="174" t="s">
        <v>26</v>
      </c>
      <c r="E1" s="175" t="s">
        <v>31</v>
      </c>
      <c r="F1" s="176">
        <v>40909</v>
      </c>
      <c r="G1" s="176">
        <v>40916</v>
      </c>
      <c r="H1" s="176">
        <v>40923</v>
      </c>
      <c r="I1" s="176">
        <v>40930</v>
      </c>
      <c r="J1" s="176">
        <v>40937</v>
      </c>
      <c r="K1" s="176">
        <v>40944</v>
      </c>
      <c r="L1" s="176">
        <v>40951</v>
      </c>
      <c r="M1" s="176">
        <v>40958</v>
      </c>
      <c r="N1" s="176">
        <v>40965</v>
      </c>
      <c r="O1" s="176">
        <v>40972</v>
      </c>
      <c r="P1" s="176">
        <v>40979</v>
      </c>
      <c r="Q1" s="176">
        <v>40986</v>
      </c>
      <c r="R1" s="176">
        <v>40993</v>
      </c>
      <c r="S1" s="176">
        <v>41000</v>
      </c>
      <c r="T1" s="176">
        <v>41007</v>
      </c>
      <c r="U1" s="176">
        <v>41014</v>
      </c>
      <c r="V1" s="176">
        <v>41021</v>
      </c>
      <c r="W1" s="176">
        <v>41028</v>
      </c>
      <c r="X1" s="176">
        <v>41035</v>
      </c>
      <c r="Y1" s="176">
        <v>41042</v>
      </c>
      <c r="Z1" s="176">
        <v>41049</v>
      </c>
      <c r="AA1" s="176">
        <v>41056</v>
      </c>
      <c r="AB1" s="176">
        <v>41063</v>
      </c>
      <c r="AC1" s="176">
        <v>41070</v>
      </c>
      <c r="AD1" s="176">
        <v>41077</v>
      </c>
      <c r="AE1" s="176">
        <v>41084</v>
      </c>
      <c r="AF1" s="176">
        <v>41091</v>
      </c>
      <c r="AG1" s="176">
        <v>41098</v>
      </c>
      <c r="AH1" s="176">
        <v>41105</v>
      </c>
      <c r="AI1" s="176">
        <v>41112</v>
      </c>
      <c r="AJ1" s="176">
        <v>41119</v>
      </c>
      <c r="AK1" s="176">
        <v>41126</v>
      </c>
      <c r="AL1" s="176">
        <v>41133</v>
      </c>
      <c r="AM1" s="176">
        <v>41140</v>
      </c>
      <c r="AN1" s="176">
        <v>41147</v>
      </c>
      <c r="AO1" s="176">
        <v>41154</v>
      </c>
      <c r="AP1" s="176">
        <v>41161</v>
      </c>
      <c r="AQ1" s="176">
        <v>41168</v>
      </c>
      <c r="AR1" s="176">
        <v>41175</v>
      </c>
      <c r="AS1" s="176">
        <v>41182</v>
      </c>
      <c r="AT1" s="176">
        <v>41189</v>
      </c>
      <c r="AU1" s="176">
        <v>41196</v>
      </c>
      <c r="AV1" s="176">
        <v>41203</v>
      </c>
      <c r="AW1" s="176">
        <v>41210</v>
      </c>
      <c r="AX1" s="176">
        <v>41217</v>
      </c>
      <c r="AY1" s="176">
        <v>41224</v>
      </c>
      <c r="AZ1" s="176">
        <v>41231</v>
      </c>
      <c r="BA1" s="176">
        <v>41238</v>
      </c>
      <c r="BB1" s="176">
        <v>41245</v>
      </c>
      <c r="BC1" s="176">
        <v>41252</v>
      </c>
      <c r="BD1" s="176">
        <v>41259</v>
      </c>
      <c r="BE1" s="176">
        <v>41266</v>
      </c>
      <c r="BF1" s="176">
        <v>41273</v>
      </c>
      <c r="BG1" s="176">
        <v>41280</v>
      </c>
      <c r="BH1" s="176">
        <v>41287</v>
      </c>
      <c r="BI1" s="176">
        <v>41294</v>
      </c>
      <c r="BJ1" s="176">
        <v>41301</v>
      </c>
      <c r="BK1" s="176">
        <v>41308</v>
      </c>
      <c r="BL1" s="176">
        <v>41315</v>
      </c>
      <c r="BM1" s="176">
        <v>41322</v>
      </c>
      <c r="BN1" s="176">
        <v>41329</v>
      </c>
      <c r="BO1" s="176">
        <v>41336</v>
      </c>
      <c r="BP1" s="176">
        <v>41343</v>
      </c>
      <c r="BQ1" s="176">
        <v>41350</v>
      </c>
      <c r="BR1" s="176">
        <v>41357</v>
      </c>
      <c r="BS1" s="176">
        <v>41364</v>
      </c>
      <c r="BT1" s="176">
        <v>41371</v>
      </c>
      <c r="BU1" s="176">
        <v>41378</v>
      </c>
      <c r="BV1" s="176">
        <v>41385</v>
      </c>
      <c r="BW1" s="176">
        <v>41392</v>
      </c>
      <c r="BX1" s="176">
        <v>41399</v>
      </c>
      <c r="BY1" s="176">
        <v>41406</v>
      </c>
      <c r="BZ1" s="176">
        <v>41413</v>
      </c>
      <c r="CA1" s="176">
        <v>41420</v>
      </c>
      <c r="CB1" s="176">
        <v>41427</v>
      </c>
      <c r="CC1" s="176">
        <v>41434</v>
      </c>
      <c r="CD1" s="176">
        <v>41441</v>
      </c>
      <c r="CE1" s="176">
        <v>41448</v>
      </c>
      <c r="CF1" s="176">
        <v>41455</v>
      </c>
      <c r="CG1" s="176">
        <v>41462</v>
      </c>
      <c r="CH1" s="177" t="s">
        <v>24</v>
      </c>
      <c r="CI1" s="133"/>
      <c r="CJ1" s="133"/>
    </row>
    <row r="2" spans="1:88" s="118" customFormat="1" ht="12" customHeight="1">
      <c r="A2" s="160"/>
      <c r="B2" s="161"/>
      <c r="C2" s="151"/>
      <c r="D2" s="151"/>
      <c r="E2" s="152"/>
      <c r="F2" s="153"/>
      <c r="G2" s="153"/>
      <c r="H2" s="153"/>
      <c r="I2" s="153"/>
      <c r="J2" s="153"/>
      <c r="K2" s="153"/>
      <c r="L2" s="153"/>
      <c r="M2" s="153"/>
      <c r="N2" s="153"/>
      <c r="O2" s="153"/>
      <c r="P2" s="153"/>
      <c r="Q2" s="153"/>
      <c r="R2" s="153"/>
      <c r="S2" s="153"/>
      <c r="T2" s="153"/>
      <c r="U2" s="153"/>
      <c r="V2" s="153"/>
      <c r="W2" s="153"/>
      <c r="X2" s="153"/>
      <c r="Y2" s="153"/>
      <c r="Z2" s="153"/>
      <c r="AA2" s="153"/>
      <c r="AB2" s="153"/>
      <c r="AC2" s="153"/>
      <c r="AD2" s="153"/>
      <c r="AE2" s="153"/>
      <c r="AF2" s="153"/>
      <c r="AG2" s="153"/>
      <c r="AH2" s="153"/>
      <c r="AI2" s="153"/>
      <c r="AJ2" s="153"/>
      <c r="AK2" s="153"/>
      <c r="AL2" s="153"/>
      <c r="AM2" s="153"/>
      <c r="AN2" s="153"/>
      <c r="AO2" s="153"/>
      <c r="AP2" s="153"/>
      <c r="AQ2" s="153"/>
      <c r="AR2" s="153"/>
      <c r="AS2" s="153"/>
      <c r="AT2" s="153"/>
      <c r="AU2" s="153"/>
      <c r="AV2" s="153"/>
      <c r="AW2" s="153"/>
      <c r="AX2" s="153"/>
      <c r="AY2" s="153"/>
      <c r="AZ2" s="153"/>
      <c r="BA2" s="153"/>
      <c r="BB2" s="153"/>
      <c r="BC2" s="153"/>
      <c r="BD2" s="153"/>
      <c r="BE2" s="153"/>
      <c r="BF2" s="153"/>
      <c r="BG2" s="153"/>
      <c r="BH2" s="153"/>
      <c r="BI2" s="153"/>
      <c r="BJ2" s="153"/>
      <c r="BK2" s="153"/>
      <c r="BL2" s="153"/>
      <c r="BM2" s="153"/>
      <c r="BN2" s="153"/>
      <c r="BO2" s="153"/>
      <c r="BP2" s="153"/>
      <c r="BQ2" s="153"/>
      <c r="BR2" s="153"/>
      <c r="BS2" s="153"/>
      <c r="BT2" s="153"/>
      <c r="BU2" s="153"/>
      <c r="BV2" s="153"/>
      <c r="BW2" s="153"/>
      <c r="BX2" s="153"/>
      <c r="BY2" s="153"/>
      <c r="BZ2" s="153"/>
      <c r="CA2" s="153"/>
      <c r="CB2" s="153"/>
      <c r="CC2" s="153"/>
      <c r="CD2" s="153"/>
      <c r="CE2" s="153"/>
      <c r="CF2" s="153"/>
      <c r="CG2" s="153"/>
      <c r="CH2" s="154"/>
    </row>
    <row r="3" spans="1:88">
      <c r="A3" s="188" t="s">
        <v>18</v>
      </c>
      <c r="B3" s="192" t="s">
        <v>46</v>
      </c>
      <c r="C3" s="203">
        <f>CH3</f>
        <v>105</v>
      </c>
      <c r="D3" s="120"/>
      <c r="E3" s="120"/>
      <c r="F3" s="155">
        <v>5</v>
      </c>
      <c r="G3" s="155">
        <v>5</v>
      </c>
      <c r="H3" s="155">
        <v>5</v>
      </c>
      <c r="I3" s="155">
        <v>5</v>
      </c>
      <c r="J3" s="155">
        <v>5</v>
      </c>
      <c r="K3" s="155">
        <v>5</v>
      </c>
      <c r="L3" s="155">
        <v>5</v>
      </c>
      <c r="M3" s="155">
        <v>5</v>
      </c>
      <c r="N3" s="155">
        <v>5</v>
      </c>
      <c r="O3" s="155">
        <v>10</v>
      </c>
      <c r="P3" s="155">
        <v>10</v>
      </c>
      <c r="Q3" s="155">
        <v>10</v>
      </c>
      <c r="R3" s="155">
        <v>10</v>
      </c>
      <c r="S3" s="155">
        <v>10</v>
      </c>
      <c r="T3" s="155">
        <v>10</v>
      </c>
      <c r="U3" s="120"/>
      <c r="V3" s="120"/>
      <c r="W3" s="120"/>
      <c r="X3" s="120"/>
      <c r="Y3" s="120"/>
      <c r="Z3" s="120"/>
      <c r="AA3" s="120"/>
      <c r="AB3" s="120"/>
      <c r="AC3" s="120"/>
      <c r="AD3" s="120"/>
      <c r="AE3" s="120"/>
      <c r="AF3" s="120"/>
      <c r="AG3" s="120"/>
      <c r="AH3" s="120"/>
      <c r="AI3" s="120"/>
      <c r="AJ3" s="120"/>
      <c r="AK3" s="120"/>
      <c r="AL3" s="120"/>
      <c r="AM3" s="120"/>
      <c r="AN3" s="120"/>
      <c r="AO3" s="120"/>
      <c r="AP3" s="120"/>
      <c r="AQ3" s="120"/>
      <c r="AR3" s="120"/>
      <c r="AS3" s="120"/>
      <c r="AT3" s="120"/>
      <c r="AU3" s="120"/>
      <c r="AV3" s="120"/>
      <c r="AW3" s="120"/>
      <c r="AX3" s="120"/>
      <c r="AY3" s="120"/>
      <c r="AZ3" s="120"/>
      <c r="BA3" s="120"/>
      <c r="BB3" s="120"/>
      <c r="BC3" s="120"/>
      <c r="BD3" s="120"/>
      <c r="BE3" s="120"/>
      <c r="BF3" s="120"/>
      <c r="BG3" s="120"/>
      <c r="BH3" s="120"/>
      <c r="BI3" s="120"/>
      <c r="BJ3" s="120"/>
      <c r="BK3" s="120"/>
      <c r="BL3" s="120"/>
      <c r="BM3" s="120"/>
      <c r="BN3" s="120"/>
      <c r="BO3" s="120"/>
      <c r="BP3" s="120"/>
      <c r="BQ3" s="120"/>
      <c r="BR3" s="120"/>
      <c r="BS3" s="120"/>
      <c r="BT3" s="120"/>
      <c r="BU3" s="120"/>
      <c r="BV3" s="120"/>
      <c r="BW3" s="120"/>
      <c r="BX3" s="120"/>
      <c r="BY3" s="120"/>
      <c r="BZ3" s="120"/>
      <c r="CA3" s="120"/>
      <c r="CB3" s="120"/>
      <c r="CC3" s="120"/>
      <c r="CD3" s="120"/>
      <c r="CE3" s="120"/>
      <c r="CF3" s="120"/>
      <c r="CG3" s="120"/>
      <c r="CH3" s="164">
        <f>SUM(F3:BE3)</f>
        <v>105</v>
      </c>
    </row>
    <row r="4" spans="1:88">
      <c r="A4" s="189"/>
      <c r="B4" s="192" t="s">
        <v>29</v>
      </c>
      <c r="C4" s="198"/>
      <c r="D4" s="120"/>
      <c r="E4" s="120"/>
      <c r="F4" s="155">
        <v>5</v>
      </c>
      <c r="G4" s="155">
        <v>5</v>
      </c>
      <c r="H4" s="155">
        <v>5</v>
      </c>
      <c r="I4" s="155">
        <v>5</v>
      </c>
      <c r="J4" s="155">
        <v>5</v>
      </c>
      <c r="K4" s="155">
        <v>5</v>
      </c>
      <c r="L4" s="155">
        <v>5</v>
      </c>
      <c r="M4" s="155">
        <v>5</v>
      </c>
      <c r="N4" s="155">
        <v>5</v>
      </c>
      <c r="O4" s="155">
        <v>10</v>
      </c>
      <c r="P4" s="155">
        <v>10</v>
      </c>
      <c r="Q4" s="155">
        <v>10</v>
      </c>
      <c r="R4" s="155">
        <v>10</v>
      </c>
      <c r="S4" s="155">
        <v>10</v>
      </c>
      <c r="T4" s="155">
        <v>10</v>
      </c>
      <c r="U4" s="120"/>
      <c r="V4" s="120"/>
      <c r="W4" s="120"/>
      <c r="X4" s="120"/>
      <c r="Y4" s="120"/>
      <c r="Z4" s="120"/>
      <c r="AA4" s="120"/>
      <c r="AB4" s="120"/>
      <c r="AC4" s="120"/>
      <c r="AD4" s="120"/>
      <c r="AE4" s="120"/>
      <c r="AF4" s="120"/>
      <c r="AG4" s="120"/>
      <c r="AH4" s="120"/>
      <c r="AI4" s="120"/>
      <c r="AJ4" s="120"/>
      <c r="AK4" s="120"/>
      <c r="AL4" s="120"/>
      <c r="AM4" s="120"/>
      <c r="AN4" s="120"/>
      <c r="AO4" s="120"/>
      <c r="AP4" s="120"/>
      <c r="AQ4" s="120"/>
      <c r="AR4" s="120"/>
      <c r="AS4" s="120"/>
      <c r="AT4" s="120"/>
      <c r="AU4" s="120"/>
      <c r="AV4" s="120"/>
      <c r="AW4" s="120"/>
      <c r="AX4" s="120"/>
      <c r="AY4" s="120"/>
      <c r="AZ4" s="120"/>
      <c r="BA4" s="120"/>
      <c r="BB4" s="120"/>
      <c r="BC4" s="120"/>
      <c r="BD4" s="120"/>
      <c r="BE4" s="120"/>
      <c r="BF4" s="120"/>
      <c r="BG4" s="120"/>
      <c r="BH4" s="120"/>
      <c r="BI4" s="120"/>
      <c r="BJ4" s="120"/>
      <c r="BK4" s="120"/>
      <c r="BL4" s="120"/>
      <c r="BM4" s="120"/>
      <c r="BN4" s="120"/>
      <c r="BO4" s="120"/>
      <c r="BP4" s="120"/>
      <c r="BQ4" s="120"/>
      <c r="BR4" s="120"/>
      <c r="BS4" s="120"/>
      <c r="BT4" s="120"/>
      <c r="BU4" s="120"/>
      <c r="BV4" s="120"/>
      <c r="BW4" s="120"/>
      <c r="BX4" s="120"/>
      <c r="BY4" s="120"/>
      <c r="BZ4" s="120"/>
      <c r="CA4" s="120"/>
      <c r="CB4" s="120"/>
      <c r="CC4" s="120"/>
      <c r="CD4" s="120"/>
      <c r="CE4" s="120"/>
      <c r="CF4" s="120"/>
      <c r="CG4" s="120"/>
      <c r="CH4" s="164">
        <f>SUM(F4:BE4)</f>
        <v>105</v>
      </c>
    </row>
    <row r="5" spans="1:88">
      <c r="A5" s="189"/>
      <c r="B5" s="192" t="s">
        <v>27</v>
      </c>
      <c r="C5" s="198"/>
      <c r="D5" s="120"/>
      <c r="E5" s="120"/>
      <c r="F5" s="155">
        <f>F4+E5</f>
        <v>5</v>
      </c>
      <c r="G5" s="155">
        <f t="shared" ref="G5:T5" si="0">G4+F5</f>
        <v>10</v>
      </c>
      <c r="H5" s="155">
        <f t="shared" si="0"/>
        <v>15</v>
      </c>
      <c r="I5" s="155">
        <f t="shared" si="0"/>
        <v>20</v>
      </c>
      <c r="J5" s="155">
        <f t="shared" si="0"/>
        <v>25</v>
      </c>
      <c r="K5" s="155">
        <f t="shared" si="0"/>
        <v>30</v>
      </c>
      <c r="L5" s="155">
        <f t="shared" si="0"/>
        <v>35</v>
      </c>
      <c r="M5" s="155">
        <f t="shared" si="0"/>
        <v>40</v>
      </c>
      <c r="N5" s="155">
        <f t="shared" si="0"/>
        <v>45</v>
      </c>
      <c r="O5" s="155">
        <f t="shared" si="0"/>
        <v>55</v>
      </c>
      <c r="P5" s="155">
        <f t="shared" si="0"/>
        <v>65</v>
      </c>
      <c r="Q5" s="155">
        <f t="shared" si="0"/>
        <v>75</v>
      </c>
      <c r="R5" s="155">
        <f t="shared" si="0"/>
        <v>85</v>
      </c>
      <c r="S5" s="155">
        <f t="shared" si="0"/>
        <v>95</v>
      </c>
      <c r="T5" s="155">
        <f t="shared" si="0"/>
        <v>105</v>
      </c>
      <c r="U5" s="120"/>
      <c r="V5" s="120"/>
      <c r="W5" s="120"/>
      <c r="X5" s="120"/>
      <c r="Y5" s="120"/>
      <c r="Z5" s="120"/>
      <c r="AA5" s="120"/>
      <c r="AB5" s="120"/>
      <c r="AC5" s="120"/>
      <c r="AD5" s="120"/>
      <c r="AE5" s="120"/>
      <c r="AF5" s="120"/>
      <c r="AG5" s="120"/>
      <c r="AH5" s="120"/>
      <c r="AI5" s="120"/>
      <c r="AJ5" s="120"/>
      <c r="AK5" s="120"/>
      <c r="AL5" s="120"/>
      <c r="AM5" s="120"/>
      <c r="AN5" s="120"/>
      <c r="AO5" s="120"/>
      <c r="AP5" s="120"/>
      <c r="AQ5" s="120"/>
      <c r="AR5" s="120"/>
      <c r="AS5" s="120"/>
      <c r="AT5" s="120"/>
      <c r="AU5" s="120"/>
      <c r="AV5" s="120"/>
      <c r="AW5" s="120"/>
      <c r="AX5" s="120"/>
      <c r="AY5" s="120"/>
      <c r="AZ5" s="120"/>
      <c r="BA5" s="120"/>
      <c r="BB5" s="120"/>
      <c r="BC5" s="120"/>
      <c r="BD5" s="120"/>
      <c r="BE5" s="120"/>
      <c r="BF5" s="120"/>
      <c r="BG5" s="120"/>
      <c r="BH5" s="120"/>
      <c r="BI5" s="120"/>
      <c r="BJ5" s="120"/>
      <c r="BK5" s="120"/>
      <c r="BL5" s="120"/>
      <c r="BM5" s="120"/>
      <c r="BN5" s="120"/>
      <c r="BO5" s="120"/>
      <c r="BP5" s="120"/>
      <c r="BQ5" s="120"/>
      <c r="BR5" s="120"/>
      <c r="BS5" s="120"/>
      <c r="BT5" s="120"/>
      <c r="BU5" s="120"/>
      <c r="BV5" s="120"/>
      <c r="BW5" s="120"/>
      <c r="BX5" s="120"/>
      <c r="BY5" s="120"/>
      <c r="BZ5" s="120"/>
      <c r="CA5" s="120"/>
      <c r="CB5" s="120"/>
      <c r="CC5" s="120"/>
      <c r="CD5" s="120"/>
      <c r="CE5" s="120"/>
      <c r="CF5" s="120"/>
      <c r="CG5" s="120"/>
      <c r="CH5" s="164"/>
    </row>
    <row r="6" spans="1:88">
      <c r="A6" s="189"/>
      <c r="B6" s="192" t="s">
        <v>35</v>
      </c>
      <c r="C6" s="198">
        <f>CH6</f>
        <v>1</v>
      </c>
      <c r="D6" s="120"/>
      <c r="E6" s="120"/>
      <c r="F6" s="167">
        <f>F5/$C$3</f>
        <v>4.7619047619047616E-2</v>
      </c>
      <c r="G6" s="167">
        <f t="shared" ref="G6:I6" si="1">G5/$C$3</f>
        <v>9.5238095238095233E-2</v>
      </c>
      <c r="H6" s="167">
        <f t="shared" si="1"/>
        <v>0.14285714285714285</v>
      </c>
      <c r="I6" s="167">
        <f t="shared" si="1"/>
        <v>0.19047619047619047</v>
      </c>
      <c r="J6" s="167">
        <f t="shared" ref="J6" si="2">J5/$C$3</f>
        <v>0.23809523809523808</v>
      </c>
      <c r="K6" s="167">
        <f t="shared" ref="K6:L6" si="3">K5/$C$3</f>
        <v>0.2857142857142857</v>
      </c>
      <c r="L6" s="167">
        <f t="shared" si="3"/>
        <v>0.33333333333333331</v>
      </c>
      <c r="M6" s="167">
        <f t="shared" ref="M6" si="4">M5/$C$3</f>
        <v>0.38095238095238093</v>
      </c>
      <c r="N6" s="167">
        <f t="shared" ref="N6:O6" si="5">N5/$C$3</f>
        <v>0.42857142857142855</v>
      </c>
      <c r="O6" s="167">
        <f t="shared" si="5"/>
        <v>0.52380952380952384</v>
      </c>
      <c r="P6" s="167">
        <f t="shared" ref="P6" si="6">P5/$C$3</f>
        <v>0.61904761904761907</v>
      </c>
      <c r="Q6" s="167">
        <f t="shared" ref="Q6:R6" si="7">Q5/$C$3</f>
        <v>0.7142857142857143</v>
      </c>
      <c r="R6" s="167">
        <f t="shared" si="7"/>
        <v>0.80952380952380953</v>
      </c>
      <c r="S6" s="167">
        <f t="shared" ref="S6" si="8">S5/$C$3</f>
        <v>0.90476190476190477</v>
      </c>
      <c r="T6" s="167">
        <f t="shared" ref="T6" si="9">T5/$C$3</f>
        <v>1</v>
      </c>
      <c r="U6" s="159"/>
      <c r="V6" s="159"/>
      <c r="W6" s="159"/>
      <c r="X6" s="159"/>
      <c r="Y6" s="159"/>
      <c r="Z6" s="159"/>
      <c r="AA6" s="159"/>
      <c r="AB6" s="159"/>
      <c r="AC6" s="159"/>
      <c r="AD6" s="159"/>
      <c r="AE6" s="159"/>
      <c r="AF6" s="159"/>
      <c r="AG6" s="159"/>
      <c r="AH6" s="159"/>
      <c r="AI6" s="159"/>
      <c r="AJ6" s="159"/>
      <c r="AK6" s="159"/>
      <c r="AL6" s="159"/>
      <c r="AM6" s="159"/>
      <c r="AN6" s="159"/>
      <c r="AO6" s="159"/>
      <c r="AP6" s="159"/>
      <c r="AQ6" s="159"/>
      <c r="AR6" s="159"/>
      <c r="AS6" s="159"/>
      <c r="AT6" s="159"/>
      <c r="AU6" s="159"/>
      <c r="AV6" s="159"/>
      <c r="AW6" s="159"/>
      <c r="AX6" s="159"/>
      <c r="AY6" s="159"/>
      <c r="AZ6" s="159"/>
      <c r="BA6" s="159"/>
      <c r="BB6" s="159"/>
      <c r="BC6" s="159"/>
      <c r="BD6" s="159"/>
      <c r="BE6" s="159"/>
      <c r="BF6" s="120"/>
      <c r="BG6" s="120"/>
      <c r="BH6" s="120"/>
      <c r="BI6" s="120"/>
      <c r="BJ6" s="120"/>
      <c r="BK6" s="120"/>
      <c r="BL6" s="120"/>
      <c r="BM6" s="120"/>
      <c r="BN6" s="120"/>
      <c r="BO6" s="120"/>
      <c r="BP6" s="120"/>
      <c r="BQ6" s="120"/>
      <c r="BR6" s="120"/>
      <c r="BS6" s="120"/>
      <c r="BT6" s="120"/>
      <c r="BU6" s="120"/>
      <c r="BV6" s="120"/>
      <c r="BW6" s="120"/>
      <c r="BX6" s="120"/>
      <c r="BY6" s="120"/>
      <c r="BZ6" s="120"/>
      <c r="CA6" s="120"/>
      <c r="CB6" s="120"/>
      <c r="CC6" s="120"/>
      <c r="CD6" s="120"/>
      <c r="CE6" s="120"/>
      <c r="CF6" s="120"/>
      <c r="CG6" s="120"/>
      <c r="CH6" s="165">
        <f>CH4/CH3</f>
        <v>1</v>
      </c>
    </row>
    <row r="7" spans="1:88">
      <c r="A7" s="189"/>
      <c r="B7" s="149" t="s">
        <v>30</v>
      </c>
      <c r="C7" s="204"/>
      <c r="D7" s="120"/>
      <c r="E7" s="120"/>
      <c r="F7" s="155"/>
      <c r="G7" s="155"/>
      <c r="H7" s="155">
        <v>5</v>
      </c>
      <c r="I7" s="155">
        <v>5</v>
      </c>
      <c r="J7" s="155">
        <v>5</v>
      </c>
      <c r="K7" s="155">
        <v>5</v>
      </c>
      <c r="L7" s="155">
        <v>5</v>
      </c>
      <c r="M7" s="155">
        <v>5</v>
      </c>
      <c r="N7" s="155">
        <v>5</v>
      </c>
      <c r="O7" s="155">
        <v>5</v>
      </c>
      <c r="P7" s="155">
        <v>5</v>
      </c>
      <c r="Q7" s="155">
        <v>10</v>
      </c>
      <c r="R7" s="155">
        <v>10</v>
      </c>
      <c r="S7" s="155">
        <v>10</v>
      </c>
      <c r="T7" s="155">
        <v>10</v>
      </c>
      <c r="U7" s="155">
        <v>10</v>
      </c>
      <c r="V7" s="155">
        <v>10</v>
      </c>
      <c r="W7" s="120"/>
      <c r="X7" s="120"/>
      <c r="Y7" s="120"/>
      <c r="Z7" s="120"/>
      <c r="AA7" s="120"/>
      <c r="AB7" s="120"/>
      <c r="AC7" s="120"/>
      <c r="AD7" s="120"/>
      <c r="AE7" s="120"/>
      <c r="AF7" s="120"/>
      <c r="AG7" s="120"/>
      <c r="AH7" s="120"/>
      <c r="AI7" s="120"/>
      <c r="AJ7" s="120"/>
      <c r="AK7" s="120"/>
      <c r="AL7" s="120"/>
      <c r="AM7" s="120"/>
      <c r="AN7" s="120"/>
      <c r="AO7" s="120"/>
      <c r="AP7" s="120"/>
      <c r="AQ7" s="120"/>
      <c r="AR7" s="120"/>
      <c r="AS7" s="120"/>
      <c r="AT7" s="120"/>
      <c r="AU7" s="120"/>
      <c r="AV7" s="120"/>
      <c r="AW7" s="120"/>
      <c r="AX7" s="120"/>
      <c r="AY7" s="120"/>
      <c r="AZ7" s="120"/>
      <c r="BA7" s="120"/>
      <c r="BB7" s="120"/>
      <c r="BC7" s="120"/>
      <c r="BD7" s="120"/>
      <c r="BE7" s="120"/>
      <c r="BF7" s="120"/>
      <c r="BG7" s="120"/>
      <c r="BH7" s="120"/>
      <c r="BI7" s="120"/>
      <c r="BJ7" s="120"/>
      <c r="BK7" s="120"/>
      <c r="BL7" s="120"/>
      <c r="BM7" s="120"/>
      <c r="BN7" s="120"/>
      <c r="BO7" s="120"/>
      <c r="BP7" s="120"/>
      <c r="BQ7" s="120"/>
      <c r="BR7" s="120"/>
      <c r="BS7" s="120"/>
      <c r="BT7" s="120"/>
      <c r="BU7" s="120"/>
      <c r="BV7" s="120"/>
      <c r="BW7" s="120"/>
      <c r="BX7" s="120"/>
      <c r="BY7" s="120"/>
      <c r="BZ7" s="120"/>
      <c r="CA7" s="120"/>
      <c r="CB7" s="120"/>
      <c r="CC7" s="120"/>
      <c r="CD7" s="120"/>
      <c r="CE7" s="120"/>
      <c r="CF7" s="120"/>
      <c r="CG7" s="120"/>
      <c r="CH7" s="164">
        <f>SUM(F7:BE7)</f>
        <v>105</v>
      </c>
    </row>
    <row r="8" spans="1:88">
      <c r="A8" s="189"/>
      <c r="B8" s="149" t="s">
        <v>28</v>
      </c>
      <c r="C8" s="204"/>
      <c r="D8" s="120"/>
      <c r="E8" s="120"/>
      <c r="F8" s="155">
        <f>F7</f>
        <v>0</v>
      </c>
      <c r="G8" s="155">
        <f>G7+F8</f>
        <v>0</v>
      </c>
      <c r="H8" s="155">
        <f t="shared" ref="H8:V8" si="10">H7+G8</f>
        <v>5</v>
      </c>
      <c r="I8" s="155">
        <f t="shared" si="10"/>
        <v>10</v>
      </c>
      <c r="J8" s="155">
        <f t="shared" si="10"/>
        <v>15</v>
      </c>
      <c r="K8" s="155">
        <f t="shared" si="10"/>
        <v>20</v>
      </c>
      <c r="L8" s="155">
        <f t="shared" si="10"/>
        <v>25</v>
      </c>
      <c r="M8" s="155">
        <f t="shared" si="10"/>
        <v>30</v>
      </c>
      <c r="N8" s="155">
        <f t="shared" si="10"/>
        <v>35</v>
      </c>
      <c r="O8" s="155">
        <f t="shared" si="10"/>
        <v>40</v>
      </c>
      <c r="P8" s="155">
        <f t="shared" si="10"/>
        <v>45</v>
      </c>
      <c r="Q8" s="155">
        <f t="shared" si="10"/>
        <v>55</v>
      </c>
      <c r="R8" s="155">
        <f t="shared" si="10"/>
        <v>65</v>
      </c>
      <c r="S8" s="155">
        <f t="shared" si="10"/>
        <v>75</v>
      </c>
      <c r="T8" s="155">
        <f t="shared" si="10"/>
        <v>85</v>
      </c>
      <c r="U8" s="155">
        <f t="shared" si="10"/>
        <v>95</v>
      </c>
      <c r="V8" s="155">
        <f t="shared" si="10"/>
        <v>105</v>
      </c>
      <c r="W8" s="120"/>
      <c r="X8" s="120"/>
      <c r="Y8" s="120"/>
      <c r="Z8" s="120"/>
      <c r="AA8" s="120"/>
      <c r="AB8" s="120"/>
      <c r="AC8" s="120"/>
      <c r="AD8" s="120"/>
      <c r="AE8" s="120"/>
      <c r="AF8" s="120"/>
      <c r="AG8" s="120"/>
      <c r="AH8" s="120"/>
      <c r="AI8" s="120"/>
      <c r="AJ8" s="120"/>
      <c r="AK8" s="120"/>
      <c r="AL8" s="120"/>
      <c r="AM8" s="120"/>
      <c r="AN8" s="120"/>
      <c r="AO8" s="120"/>
      <c r="AP8" s="120"/>
      <c r="AQ8" s="120"/>
      <c r="AR8" s="120"/>
      <c r="AS8" s="120"/>
      <c r="AT8" s="120"/>
      <c r="AU8" s="120"/>
      <c r="AV8" s="120"/>
      <c r="AW8" s="120"/>
      <c r="AX8" s="120"/>
      <c r="AY8" s="120"/>
      <c r="AZ8" s="120"/>
      <c r="BA8" s="120"/>
      <c r="BB8" s="120"/>
      <c r="BC8" s="120"/>
      <c r="BD8" s="120"/>
      <c r="BE8" s="120"/>
      <c r="BF8" s="120"/>
      <c r="BG8" s="120"/>
      <c r="BH8" s="120"/>
      <c r="BI8" s="120"/>
      <c r="BJ8" s="120"/>
      <c r="BK8" s="120"/>
      <c r="BL8" s="120"/>
      <c r="BM8" s="120"/>
      <c r="BN8" s="120"/>
      <c r="BO8" s="120"/>
      <c r="BP8" s="120"/>
      <c r="BQ8" s="120"/>
      <c r="BR8" s="120"/>
      <c r="BS8" s="120"/>
      <c r="BT8" s="120"/>
      <c r="BU8" s="120"/>
      <c r="BV8" s="120"/>
      <c r="BW8" s="120"/>
      <c r="BX8" s="120"/>
      <c r="BY8" s="120"/>
      <c r="BZ8" s="120"/>
      <c r="CA8" s="120"/>
      <c r="CB8" s="120"/>
      <c r="CC8" s="120"/>
      <c r="CD8" s="120"/>
      <c r="CE8" s="120"/>
      <c r="CF8" s="120"/>
      <c r="CG8" s="120"/>
      <c r="CH8" s="164"/>
    </row>
    <row r="9" spans="1:88">
      <c r="A9" s="190"/>
      <c r="B9" s="149" t="s">
        <v>34</v>
      </c>
      <c r="C9" s="204">
        <f>CH9</f>
        <v>1</v>
      </c>
      <c r="D9" s="120"/>
      <c r="E9" s="120"/>
      <c r="F9" s="167">
        <f>F8/$C$3</f>
        <v>0</v>
      </c>
      <c r="G9" s="167">
        <f t="shared" ref="G9:L9" si="11">G8/$C$3</f>
        <v>0</v>
      </c>
      <c r="H9" s="167">
        <f t="shared" si="11"/>
        <v>4.7619047619047616E-2</v>
      </c>
      <c r="I9" s="167">
        <f t="shared" si="11"/>
        <v>9.5238095238095233E-2</v>
      </c>
      <c r="J9" s="167">
        <f t="shared" si="11"/>
        <v>0.14285714285714285</v>
      </c>
      <c r="K9" s="167">
        <f t="shared" si="11"/>
        <v>0.19047619047619047</v>
      </c>
      <c r="L9" s="167">
        <f t="shared" si="11"/>
        <v>0.23809523809523808</v>
      </c>
      <c r="M9" s="167">
        <f t="shared" ref="M9" si="12">M8/$C$3</f>
        <v>0.2857142857142857</v>
      </c>
      <c r="N9" s="167">
        <f t="shared" ref="N9" si="13">N8/$C$3</f>
        <v>0.33333333333333331</v>
      </c>
      <c r="O9" s="167">
        <f t="shared" ref="O9" si="14">O8/$C$3</f>
        <v>0.38095238095238093</v>
      </c>
      <c r="P9" s="167">
        <f t="shared" ref="P9" si="15">P8/$C$3</f>
        <v>0.42857142857142855</v>
      </c>
      <c r="Q9" s="167">
        <f t="shared" ref="Q9:R9" si="16">Q8/$C$3</f>
        <v>0.52380952380952384</v>
      </c>
      <c r="R9" s="167">
        <f t="shared" si="16"/>
        <v>0.61904761904761907</v>
      </c>
      <c r="S9" s="167">
        <f t="shared" ref="S9" si="17">S8/$C$3</f>
        <v>0.7142857142857143</v>
      </c>
      <c r="T9" s="167">
        <f t="shared" ref="T9" si="18">T8/$C$3</f>
        <v>0.80952380952380953</v>
      </c>
      <c r="U9" s="167">
        <f t="shared" ref="U9" si="19">U8/$C$3</f>
        <v>0.90476190476190477</v>
      </c>
      <c r="V9" s="167">
        <f t="shared" ref="V9" si="20">V8/$C$3</f>
        <v>1</v>
      </c>
      <c r="W9" s="159"/>
      <c r="X9" s="159"/>
      <c r="Y9" s="159"/>
      <c r="Z9" s="159"/>
      <c r="AA9" s="159"/>
      <c r="AB9" s="159"/>
      <c r="AC9" s="159"/>
      <c r="AD9" s="159"/>
      <c r="AE9" s="159"/>
      <c r="AF9" s="159"/>
      <c r="AG9" s="159"/>
      <c r="AH9" s="159"/>
      <c r="AI9" s="159"/>
      <c r="AJ9" s="159"/>
      <c r="AK9" s="159"/>
      <c r="AL9" s="159"/>
      <c r="AM9" s="159"/>
      <c r="AN9" s="159"/>
      <c r="AO9" s="159"/>
      <c r="AP9" s="159"/>
      <c r="AQ9" s="159"/>
      <c r="AR9" s="159"/>
      <c r="AS9" s="159"/>
      <c r="AT9" s="159"/>
      <c r="AU9" s="159"/>
      <c r="AV9" s="159"/>
      <c r="AW9" s="159"/>
      <c r="AX9" s="159"/>
      <c r="AY9" s="159"/>
      <c r="AZ9" s="159"/>
      <c r="BA9" s="159"/>
      <c r="BB9" s="159"/>
      <c r="BC9" s="159"/>
      <c r="BD9" s="159"/>
      <c r="BE9" s="159"/>
      <c r="BF9" s="120"/>
      <c r="BG9" s="120"/>
      <c r="BH9" s="120"/>
      <c r="BI9" s="120"/>
      <c r="BJ9" s="120"/>
      <c r="BK9" s="120"/>
      <c r="BL9" s="120"/>
      <c r="BM9" s="120"/>
      <c r="BN9" s="120"/>
      <c r="BO9" s="120"/>
      <c r="BP9" s="120"/>
      <c r="BQ9" s="120"/>
      <c r="BR9" s="120"/>
      <c r="BS9" s="120"/>
      <c r="BT9" s="120"/>
      <c r="BU9" s="120"/>
      <c r="BV9" s="120"/>
      <c r="BW9" s="120"/>
      <c r="BX9" s="120"/>
      <c r="BY9" s="120"/>
      <c r="BZ9" s="120"/>
      <c r="CA9" s="120"/>
      <c r="CB9" s="120"/>
      <c r="CC9" s="120"/>
      <c r="CD9" s="120"/>
      <c r="CE9" s="120"/>
      <c r="CF9" s="120"/>
      <c r="CG9" s="120"/>
      <c r="CH9" s="165">
        <f>CH7/CH3</f>
        <v>1</v>
      </c>
    </row>
    <row r="10" spans="1:88">
      <c r="A10" s="133"/>
      <c r="C10" s="162"/>
      <c r="D10" s="118"/>
      <c r="E10" s="118"/>
      <c r="F10" s="129"/>
      <c r="G10" s="129"/>
      <c r="H10" s="129"/>
      <c r="I10" s="129"/>
      <c r="J10" s="129"/>
      <c r="K10" s="129"/>
      <c r="L10" s="129"/>
      <c r="M10" s="129"/>
      <c r="N10" s="129"/>
      <c r="O10" s="129"/>
      <c r="P10" s="129"/>
      <c r="Q10" s="129"/>
      <c r="R10" s="129"/>
      <c r="S10" s="129"/>
      <c r="T10" s="129"/>
      <c r="U10" s="129"/>
      <c r="V10" s="129"/>
      <c r="W10" s="129"/>
      <c r="X10" s="129"/>
      <c r="Y10" s="129"/>
      <c r="Z10" s="129"/>
      <c r="AA10" s="129"/>
      <c r="AB10" s="129"/>
      <c r="AC10" s="129"/>
      <c r="AD10" s="129"/>
      <c r="AE10" s="129"/>
      <c r="AF10" s="129"/>
      <c r="AG10" s="129"/>
      <c r="AH10" s="129"/>
      <c r="AI10" s="129"/>
      <c r="AJ10" s="129"/>
      <c r="AK10" s="129"/>
      <c r="AL10" s="129"/>
      <c r="AM10" s="129"/>
      <c r="AN10" s="129"/>
      <c r="AO10" s="129"/>
      <c r="AP10" s="129"/>
      <c r="AQ10" s="129"/>
      <c r="AR10" s="129"/>
      <c r="AS10" s="129"/>
      <c r="AT10" s="129"/>
      <c r="AU10" s="129"/>
      <c r="AV10" s="129"/>
      <c r="AW10" s="129"/>
      <c r="AX10" s="129"/>
      <c r="AY10" s="129"/>
      <c r="AZ10" s="129"/>
      <c r="BA10" s="129"/>
      <c r="BB10" s="129"/>
      <c r="BC10" s="129"/>
      <c r="BD10" s="129"/>
      <c r="BE10" s="129"/>
      <c r="CH10" s="166"/>
    </row>
    <row r="11" spans="1:88" ht="16.5" customHeight="1">
      <c r="A11" s="199" t="s">
        <v>19</v>
      </c>
      <c r="B11" s="192" t="s">
        <v>46</v>
      </c>
      <c r="C11" s="203">
        <f>CH11</f>
        <v>305</v>
      </c>
      <c r="D11" s="120"/>
      <c r="E11" s="120"/>
      <c r="F11" s="155">
        <v>5</v>
      </c>
      <c r="G11" s="155">
        <v>5</v>
      </c>
      <c r="H11" s="155">
        <v>5</v>
      </c>
      <c r="I11" s="155">
        <v>5</v>
      </c>
      <c r="J11" s="155">
        <v>5</v>
      </c>
      <c r="K11" s="155">
        <v>5</v>
      </c>
      <c r="L11" s="155">
        <v>5</v>
      </c>
      <c r="M11" s="155">
        <v>5</v>
      </c>
      <c r="N11" s="155">
        <v>5</v>
      </c>
      <c r="O11" s="155">
        <v>10</v>
      </c>
      <c r="P11" s="155">
        <v>10</v>
      </c>
      <c r="Q11" s="155">
        <v>10</v>
      </c>
      <c r="R11" s="155">
        <v>10</v>
      </c>
      <c r="S11" s="155">
        <v>10</v>
      </c>
      <c r="T11" s="155">
        <v>10</v>
      </c>
      <c r="U11" s="155">
        <v>10</v>
      </c>
      <c r="V11" s="155">
        <v>10</v>
      </c>
      <c r="W11" s="155">
        <v>10</v>
      </c>
      <c r="X11" s="155">
        <v>10</v>
      </c>
      <c r="Y11" s="155">
        <v>10</v>
      </c>
      <c r="Z11" s="155">
        <v>10</v>
      </c>
      <c r="AA11" s="155">
        <v>10</v>
      </c>
      <c r="AB11" s="155">
        <v>10</v>
      </c>
      <c r="AC11" s="155">
        <v>10</v>
      </c>
      <c r="AD11" s="155">
        <v>10</v>
      </c>
      <c r="AE11" s="155">
        <v>10</v>
      </c>
      <c r="AF11" s="155">
        <v>10</v>
      </c>
      <c r="AG11" s="155">
        <v>10</v>
      </c>
      <c r="AH11" s="155">
        <v>10</v>
      </c>
      <c r="AI11" s="155">
        <v>10</v>
      </c>
      <c r="AJ11" s="155">
        <v>10</v>
      </c>
      <c r="AK11" s="155">
        <v>10</v>
      </c>
      <c r="AL11" s="155">
        <v>10</v>
      </c>
      <c r="AM11" s="155">
        <v>10</v>
      </c>
      <c r="AN11" s="155">
        <v>10</v>
      </c>
      <c r="AO11" s="120"/>
      <c r="AP11" s="120"/>
      <c r="AQ11" s="120"/>
      <c r="AR11" s="120"/>
      <c r="AS11" s="120"/>
      <c r="AT11" s="120"/>
      <c r="AU11" s="120"/>
      <c r="AV11" s="120"/>
      <c r="AW11" s="120"/>
      <c r="AX11" s="120"/>
      <c r="AY11" s="120"/>
      <c r="AZ11" s="120"/>
      <c r="BA11" s="120"/>
      <c r="BB11" s="120"/>
      <c r="BC11" s="120"/>
      <c r="BD11" s="120"/>
      <c r="BE11" s="120"/>
      <c r="BF11" s="120"/>
      <c r="BG11" s="120"/>
      <c r="BH11" s="120"/>
      <c r="BI11" s="120"/>
      <c r="BJ11" s="120"/>
      <c r="BK11" s="120"/>
      <c r="BL11" s="120"/>
      <c r="BM11" s="120"/>
      <c r="BN11" s="120"/>
      <c r="BO11" s="120"/>
      <c r="BP11" s="120"/>
      <c r="BQ11" s="120"/>
      <c r="BR11" s="120"/>
      <c r="BS11" s="120"/>
      <c r="BT11" s="120"/>
      <c r="BU11" s="120"/>
      <c r="BV11" s="120"/>
      <c r="BW11" s="120"/>
      <c r="BX11" s="120"/>
      <c r="BY11" s="120"/>
      <c r="BZ11" s="120"/>
      <c r="CA11" s="120"/>
      <c r="CB11" s="120"/>
      <c r="CC11" s="120"/>
      <c r="CD11" s="120"/>
      <c r="CE11" s="120"/>
      <c r="CF11" s="120"/>
      <c r="CG11" s="120"/>
      <c r="CH11" s="164">
        <f>SUM(F11:BE11)</f>
        <v>305</v>
      </c>
    </row>
    <row r="12" spans="1:88">
      <c r="A12" s="200"/>
      <c r="B12" s="192" t="s">
        <v>29</v>
      </c>
      <c r="C12" s="198"/>
      <c r="D12" s="120"/>
      <c r="E12" s="120"/>
      <c r="F12" s="155">
        <v>5</v>
      </c>
      <c r="G12" s="155">
        <v>5</v>
      </c>
      <c r="H12" s="155">
        <v>5</v>
      </c>
      <c r="I12" s="155">
        <v>5</v>
      </c>
      <c r="J12" s="155">
        <v>5</v>
      </c>
      <c r="K12" s="155">
        <v>5</v>
      </c>
      <c r="L12" s="155">
        <v>5</v>
      </c>
      <c r="M12" s="155">
        <v>5</v>
      </c>
      <c r="N12" s="155">
        <v>5</v>
      </c>
      <c r="O12" s="155">
        <v>10</v>
      </c>
      <c r="P12" s="155">
        <v>10</v>
      </c>
      <c r="Q12" s="155">
        <v>10</v>
      </c>
      <c r="R12" s="155">
        <v>10</v>
      </c>
      <c r="S12" s="155">
        <v>10</v>
      </c>
      <c r="T12" s="155">
        <v>10</v>
      </c>
      <c r="U12" s="155">
        <v>10</v>
      </c>
      <c r="V12" s="155">
        <v>10</v>
      </c>
      <c r="W12" s="155">
        <v>10</v>
      </c>
      <c r="X12" s="155">
        <v>10</v>
      </c>
      <c r="Y12" s="155">
        <v>10</v>
      </c>
      <c r="Z12" s="155">
        <v>10</v>
      </c>
      <c r="AA12" s="155">
        <v>10</v>
      </c>
      <c r="AB12" s="155">
        <v>10</v>
      </c>
      <c r="AC12" s="155">
        <v>10</v>
      </c>
      <c r="AD12" s="155">
        <v>10</v>
      </c>
      <c r="AE12" s="155">
        <v>10</v>
      </c>
      <c r="AF12" s="155">
        <v>10</v>
      </c>
      <c r="AG12" s="155">
        <v>10</v>
      </c>
      <c r="AH12" s="155">
        <v>10</v>
      </c>
      <c r="AI12" s="155">
        <v>10</v>
      </c>
      <c r="AJ12" s="120"/>
      <c r="AK12" s="120"/>
      <c r="AL12" s="120"/>
      <c r="AM12" s="120"/>
      <c r="AN12" s="120"/>
      <c r="AO12" s="120"/>
      <c r="AP12" s="120"/>
      <c r="AQ12" s="120"/>
      <c r="AR12" s="120"/>
      <c r="AS12" s="120"/>
      <c r="AT12" s="120"/>
      <c r="AU12" s="120"/>
      <c r="AV12" s="120"/>
      <c r="AW12" s="120"/>
      <c r="AX12" s="120"/>
      <c r="AY12" s="120"/>
      <c r="AZ12" s="120"/>
      <c r="BA12" s="120"/>
      <c r="BB12" s="120"/>
      <c r="BC12" s="120"/>
      <c r="BD12" s="120"/>
      <c r="BE12" s="120"/>
      <c r="BF12" s="120"/>
      <c r="BG12" s="120"/>
      <c r="BH12" s="120"/>
      <c r="BI12" s="120"/>
      <c r="BJ12" s="120"/>
      <c r="BK12" s="120"/>
      <c r="BL12" s="120"/>
      <c r="BM12" s="120"/>
      <c r="BN12" s="120"/>
      <c r="BO12" s="120"/>
      <c r="BP12" s="120"/>
      <c r="BQ12" s="120"/>
      <c r="BR12" s="120"/>
      <c r="BS12" s="120"/>
      <c r="BT12" s="120"/>
      <c r="BU12" s="120"/>
      <c r="BV12" s="120"/>
      <c r="BW12" s="120"/>
      <c r="BX12" s="120"/>
      <c r="BY12" s="120"/>
      <c r="BZ12" s="120"/>
      <c r="CA12" s="120"/>
      <c r="CB12" s="120"/>
      <c r="CC12" s="120"/>
      <c r="CD12" s="120"/>
      <c r="CE12" s="120"/>
      <c r="CF12" s="120"/>
      <c r="CG12" s="120"/>
      <c r="CH12" s="164">
        <f>SUM(F12:BE12)</f>
        <v>255</v>
      </c>
    </row>
    <row r="13" spans="1:88">
      <c r="A13" s="200"/>
      <c r="B13" s="192" t="s">
        <v>27</v>
      </c>
      <c r="C13" s="198"/>
      <c r="D13" s="120"/>
      <c r="E13" s="120"/>
      <c r="F13" s="155">
        <f>F12+E13</f>
        <v>5</v>
      </c>
      <c r="G13" s="155">
        <f t="shared" ref="G13:AI13" si="21">G12+F13</f>
        <v>10</v>
      </c>
      <c r="H13" s="155">
        <f t="shared" si="21"/>
        <v>15</v>
      </c>
      <c r="I13" s="155">
        <f t="shared" si="21"/>
        <v>20</v>
      </c>
      <c r="J13" s="155">
        <f t="shared" si="21"/>
        <v>25</v>
      </c>
      <c r="K13" s="155">
        <f t="shared" si="21"/>
        <v>30</v>
      </c>
      <c r="L13" s="155">
        <f t="shared" si="21"/>
        <v>35</v>
      </c>
      <c r="M13" s="155">
        <f t="shared" si="21"/>
        <v>40</v>
      </c>
      <c r="N13" s="155">
        <f t="shared" si="21"/>
        <v>45</v>
      </c>
      <c r="O13" s="155">
        <f t="shared" si="21"/>
        <v>55</v>
      </c>
      <c r="P13" s="155">
        <f t="shared" si="21"/>
        <v>65</v>
      </c>
      <c r="Q13" s="155">
        <f t="shared" si="21"/>
        <v>75</v>
      </c>
      <c r="R13" s="155">
        <f t="shared" si="21"/>
        <v>85</v>
      </c>
      <c r="S13" s="155">
        <f t="shared" si="21"/>
        <v>95</v>
      </c>
      <c r="T13" s="155">
        <f t="shared" si="21"/>
        <v>105</v>
      </c>
      <c r="U13" s="155">
        <f t="shared" si="21"/>
        <v>115</v>
      </c>
      <c r="V13" s="155">
        <f t="shared" si="21"/>
        <v>125</v>
      </c>
      <c r="W13" s="155">
        <f t="shared" si="21"/>
        <v>135</v>
      </c>
      <c r="X13" s="155">
        <f t="shared" si="21"/>
        <v>145</v>
      </c>
      <c r="Y13" s="155">
        <f t="shared" si="21"/>
        <v>155</v>
      </c>
      <c r="Z13" s="155">
        <f t="shared" si="21"/>
        <v>165</v>
      </c>
      <c r="AA13" s="155">
        <f t="shared" si="21"/>
        <v>175</v>
      </c>
      <c r="AB13" s="155">
        <f t="shared" si="21"/>
        <v>185</v>
      </c>
      <c r="AC13" s="155">
        <f t="shared" si="21"/>
        <v>195</v>
      </c>
      <c r="AD13" s="155">
        <f t="shared" si="21"/>
        <v>205</v>
      </c>
      <c r="AE13" s="155">
        <f t="shared" si="21"/>
        <v>215</v>
      </c>
      <c r="AF13" s="155">
        <f t="shared" si="21"/>
        <v>225</v>
      </c>
      <c r="AG13" s="155">
        <f t="shared" si="21"/>
        <v>235</v>
      </c>
      <c r="AH13" s="155">
        <f t="shared" si="21"/>
        <v>245</v>
      </c>
      <c r="AI13" s="155">
        <f t="shared" si="21"/>
        <v>255</v>
      </c>
      <c r="AJ13" s="120"/>
      <c r="AK13" s="120"/>
      <c r="AL13" s="120"/>
      <c r="AM13" s="120"/>
      <c r="AN13" s="120"/>
      <c r="AO13" s="120"/>
      <c r="AP13" s="120"/>
      <c r="AQ13" s="120"/>
      <c r="AR13" s="120"/>
      <c r="AS13" s="120"/>
      <c r="AT13" s="120"/>
      <c r="AU13" s="120"/>
      <c r="AV13" s="120"/>
      <c r="AW13" s="120"/>
      <c r="AX13" s="120"/>
      <c r="AY13" s="120"/>
      <c r="AZ13" s="120"/>
      <c r="BA13" s="120"/>
      <c r="BB13" s="120"/>
      <c r="BC13" s="120"/>
      <c r="BD13" s="120"/>
      <c r="BE13" s="120"/>
      <c r="BF13" s="120"/>
      <c r="BG13" s="120"/>
      <c r="BH13" s="120"/>
      <c r="BI13" s="120"/>
      <c r="BJ13" s="120"/>
      <c r="BK13" s="120"/>
      <c r="BL13" s="120"/>
      <c r="BM13" s="120"/>
      <c r="BN13" s="120"/>
      <c r="BO13" s="120"/>
      <c r="BP13" s="120"/>
      <c r="BQ13" s="120"/>
      <c r="BR13" s="120"/>
      <c r="BS13" s="120"/>
      <c r="BT13" s="120"/>
      <c r="BU13" s="120"/>
      <c r="BV13" s="120"/>
      <c r="BW13" s="120"/>
      <c r="BX13" s="120"/>
      <c r="BY13" s="120"/>
      <c r="BZ13" s="120"/>
      <c r="CA13" s="120"/>
      <c r="CB13" s="120"/>
      <c r="CC13" s="120"/>
      <c r="CD13" s="120"/>
      <c r="CE13" s="120"/>
      <c r="CF13" s="120"/>
      <c r="CG13" s="120"/>
      <c r="CH13" s="164"/>
    </row>
    <row r="14" spans="1:88">
      <c r="A14" s="200"/>
      <c r="B14" s="192" t="s">
        <v>35</v>
      </c>
      <c r="C14" s="198">
        <f>CH14</f>
        <v>0.83606557377049184</v>
      </c>
      <c r="D14" s="120"/>
      <c r="E14" s="120"/>
      <c r="F14" s="167">
        <f>F13/$C$11</f>
        <v>1.6393442622950821E-2</v>
      </c>
      <c r="G14" s="167">
        <f t="shared" ref="G14:AI14" si="22">G13/$C$11</f>
        <v>3.2786885245901641E-2</v>
      </c>
      <c r="H14" s="167">
        <f t="shared" si="22"/>
        <v>4.9180327868852458E-2</v>
      </c>
      <c r="I14" s="167">
        <f t="shared" si="22"/>
        <v>6.5573770491803282E-2</v>
      </c>
      <c r="J14" s="167">
        <f t="shared" si="22"/>
        <v>8.1967213114754092E-2</v>
      </c>
      <c r="K14" s="167">
        <f t="shared" si="22"/>
        <v>9.8360655737704916E-2</v>
      </c>
      <c r="L14" s="167">
        <f t="shared" si="22"/>
        <v>0.11475409836065574</v>
      </c>
      <c r="M14" s="167">
        <f t="shared" si="22"/>
        <v>0.13114754098360656</v>
      </c>
      <c r="N14" s="167">
        <f t="shared" si="22"/>
        <v>0.14754098360655737</v>
      </c>
      <c r="O14" s="167">
        <f t="shared" si="22"/>
        <v>0.18032786885245902</v>
      </c>
      <c r="P14" s="167">
        <f t="shared" si="22"/>
        <v>0.21311475409836064</v>
      </c>
      <c r="Q14" s="167">
        <f t="shared" si="22"/>
        <v>0.24590163934426229</v>
      </c>
      <c r="R14" s="167">
        <f t="shared" si="22"/>
        <v>0.27868852459016391</v>
      </c>
      <c r="S14" s="167">
        <f t="shared" si="22"/>
        <v>0.31147540983606559</v>
      </c>
      <c r="T14" s="167">
        <f t="shared" si="22"/>
        <v>0.34426229508196721</v>
      </c>
      <c r="U14" s="167">
        <f t="shared" si="22"/>
        <v>0.37704918032786883</v>
      </c>
      <c r="V14" s="167">
        <f t="shared" si="22"/>
        <v>0.4098360655737705</v>
      </c>
      <c r="W14" s="167">
        <f t="shared" si="22"/>
        <v>0.44262295081967212</v>
      </c>
      <c r="X14" s="167">
        <f t="shared" si="22"/>
        <v>0.47540983606557374</v>
      </c>
      <c r="Y14" s="167">
        <f t="shared" si="22"/>
        <v>0.50819672131147542</v>
      </c>
      <c r="Z14" s="167">
        <f t="shared" si="22"/>
        <v>0.54098360655737709</v>
      </c>
      <c r="AA14" s="167">
        <f t="shared" si="22"/>
        <v>0.57377049180327866</v>
      </c>
      <c r="AB14" s="167">
        <f t="shared" si="22"/>
        <v>0.60655737704918034</v>
      </c>
      <c r="AC14" s="167">
        <f t="shared" si="22"/>
        <v>0.63934426229508201</v>
      </c>
      <c r="AD14" s="167">
        <f t="shared" si="22"/>
        <v>0.67213114754098358</v>
      </c>
      <c r="AE14" s="167">
        <f t="shared" si="22"/>
        <v>0.70491803278688525</v>
      </c>
      <c r="AF14" s="167">
        <f t="shared" si="22"/>
        <v>0.73770491803278693</v>
      </c>
      <c r="AG14" s="167">
        <f t="shared" si="22"/>
        <v>0.77049180327868849</v>
      </c>
      <c r="AH14" s="167">
        <f t="shared" si="22"/>
        <v>0.80327868852459017</v>
      </c>
      <c r="AI14" s="167">
        <f t="shared" si="22"/>
        <v>0.83606557377049184</v>
      </c>
      <c r="AJ14" s="120"/>
      <c r="AK14" s="120"/>
      <c r="AL14" s="120"/>
      <c r="AM14" s="120"/>
      <c r="AN14" s="120"/>
      <c r="AO14" s="120"/>
      <c r="AP14" s="120"/>
      <c r="AQ14" s="120"/>
      <c r="AR14" s="120"/>
      <c r="AS14" s="120"/>
      <c r="AT14" s="120"/>
      <c r="AU14" s="120"/>
      <c r="AV14" s="120"/>
      <c r="AW14" s="120"/>
      <c r="AX14" s="120"/>
      <c r="AY14" s="120"/>
      <c r="AZ14" s="120"/>
      <c r="BA14" s="120"/>
      <c r="BB14" s="120"/>
      <c r="BC14" s="120"/>
      <c r="BD14" s="120"/>
      <c r="BE14" s="120"/>
      <c r="BF14" s="120"/>
      <c r="BG14" s="120"/>
      <c r="BH14" s="120"/>
      <c r="BI14" s="120"/>
      <c r="BJ14" s="120"/>
      <c r="BK14" s="120"/>
      <c r="BL14" s="120"/>
      <c r="BM14" s="120"/>
      <c r="BN14" s="120"/>
      <c r="BO14" s="120"/>
      <c r="BP14" s="120"/>
      <c r="BQ14" s="120"/>
      <c r="BR14" s="120"/>
      <c r="BS14" s="120"/>
      <c r="BT14" s="120"/>
      <c r="BU14" s="120"/>
      <c r="BV14" s="120"/>
      <c r="BW14" s="120"/>
      <c r="BX14" s="120"/>
      <c r="BY14" s="120"/>
      <c r="BZ14" s="120"/>
      <c r="CA14" s="120"/>
      <c r="CB14" s="120"/>
      <c r="CC14" s="120"/>
      <c r="CD14" s="120"/>
      <c r="CE14" s="120"/>
      <c r="CF14" s="120"/>
      <c r="CG14" s="120"/>
      <c r="CH14" s="165">
        <f>CH12/CH11</f>
        <v>0.83606557377049184</v>
      </c>
    </row>
    <row r="15" spans="1:88">
      <c r="A15" s="200"/>
      <c r="B15" s="149" t="s">
        <v>30</v>
      </c>
      <c r="C15" s="204"/>
      <c r="D15" s="120"/>
      <c r="E15" s="120"/>
      <c r="F15" s="155"/>
      <c r="G15" s="155"/>
      <c r="H15" s="155">
        <v>5</v>
      </c>
      <c r="I15" s="155">
        <v>5</v>
      </c>
      <c r="J15" s="155">
        <v>5</v>
      </c>
      <c r="K15" s="155">
        <v>5</v>
      </c>
      <c r="L15" s="155">
        <v>5</v>
      </c>
      <c r="M15" s="155">
        <v>5</v>
      </c>
      <c r="N15" s="155">
        <v>5</v>
      </c>
      <c r="O15" s="155">
        <v>5</v>
      </c>
      <c r="P15" s="155">
        <v>5</v>
      </c>
      <c r="Q15" s="155">
        <v>10</v>
      </c>
      <c r="R15" s="155">
        <v>10</v>
      </c>
      <c r="S15" s="155">
        <v>10</v>
      </c>
      <c r="T15" s="155">
        <v>10</v>
      </c>
      <c r="U15" s="155">
        <v>10</v>
      </c>
      <c r="V15" s="155">
        <v>10</v>
      </c>
      <c r="W15" s="155">
        <v>10</v>
      </c>
      <c r="X15" s="155">
        <v>10</v>
      </c>
      <c r="Y15" s="155">
        <v>5</v>
      </c>
      <c r="Z15" s="155">
        <v>5</v>
      </c>
      <c r="AA15" s="155">
        <v>5</v>
      </c>
      <c r="AB15" s="155">
        <v>5</v>
      </c>
      <c r="AC15" s="155">
        <v>5</v>
      </c>
      <c r="AD15" s="155">
        <v>5</v>
      </c>
      <c r="AE15" s="155">
        <v>5</v>
      </c>
      <c r="AF15" s="155">
        <v>5</v>
      </c>
      <c r="AG15" s="155">
        <v>5</v>
      </c>
      <c r="AH15" s="155">
        <v>5</v>
      </c>
      <c r="AI15" s="155">
        <v>5</v>
      </c>
      <c r="AJ15" s="120"/>
      <c r="AK15" s="120"/>
      <c r="AL15" s="120"/>
      <c r="AM15" s="120"/>
      <c r="AN15" s="120"/>
      <c r="AO15" s="120"/>
      <c r="AP15" s="120"/>
      <c r="AQ15" s="120"/>
      <c r="AR15" s="120"/>
      <c r="AS15" s="120"/>
      <c r="AT15" s="120"/>
      <c r="AU15" s="120"/>
      <c r="AV15" s="120"/>
      <c r="AW15" s="120"/>
      <c r="AX15" s="120"/>
      <c r="AY15" s="120"/>
      <c r="AZ15" s="120"/>
      <c r="BA15" s="120"/>
      <c r="BB15" s="120"/>
      <c r="BC15" s="120"/>
      <c r="BD15" s="120"/>
      <c r="BE15" s="120"/>
      <c r="BF15" s="120"/>
      <c r="BG15" s="120"/>
      <c r="BH15" s="120"/>
      <c r="BI15" s="120"/>
      <c r="BJ15" s="120"/>
      <c r="BK15" s="120"/>
      <c r="BL15" s="120"/>
      <c r="BM15" s="120"/>
      <c r="BN15" s="120"/>
      <c r="BO15" s="120"/>
      <c r="BP15" s="120"/>
      <c r="BQ15" s="120"/>
      <c r="BR15" s="120"/>
      <c r="BS15" s="120"/>
      <c r="BT15" s="120"/>
      <c r="BU15" s="120"/>
      <c r="BV15" s="120"/>
      <c r="BW15" s="120"/>
      <c r="BX15" s="120"/>
      <c r="BY15" s="120"/>
      <c r="BZ15" s="120"/>
      <c r="CA15" s="120"/>
      <c r="CB15" s="120"/>
      <c r="CC15" s="120"/>
      <c r="CD15" s="120"/>
      <c r="CE15" s="120"/>
      <c r="CF15" s="120"/>
      <c r="CG15" s="120"/>
      <c r="CH15" s="164">
        <f>SUM(F15:BE15)</f>
        <v>180</v>
      </c>
    </row>
    <row r="16" spans="1:88">
      <c r="A16" s="200"/>
      <c r="B16" s="149" t="s">
        <v>28</v>
      </c>
      <c r="C16" s="204"/>
      <c r="D16" s="120"/>
      <c r="E16" s="120"/>
      <c r="F16" s="155">
        <f>F15</f>
        <v>0</v>
      </c>
      <c r="G16" s="155">
        <f>G15+F16</f>
        <v>0</v>
      </c>
      <c r="H16" s="155">
        <f t="shared" ref="H16:AF16" si="23">H15+G16</f>
        <v>5</v>
      </c>
      <c r="I16" s="155">
        <f t="shared" si="23"/>
        <v>10</v>
      </c>
      <c r="J16" s="155">
        <f t="shared" si="23"/>
        <v>15</v>
      </c>
      <c r="K16" s="155">
        <f t="shared" si="23"/>
        <v>20</v>
      </c>
      <c r="L16" s="155">
        <f t="shared" si="23"/>
        <v>25</v>
      </c>
      <c r="M16" s="155">
        <f t="shared" si="23"/>
        <v>30</v>
      </c>
      <c r="N16" s="155">
        <f t="shared" si="23"/>
        <v>35</v>
      </c>
      <c r="O16" s="155">
        <f t="shared" si="23"/>
        <v>40</v>
      </c>
      <c r="P16" s="155">
        <f t="shared" si="23"/>
        <v>45</v>
      </c>
      <c r="Q16" s="155">
        <f t="shared" si="23"/>
        <v>55</v>
      </c>
      <c r="R16" s="155">
        <f t="shared" si="23"/>
        <v>65</v>
      </c>
      <c r="S16" s="155">
        <f t="shared" si="23"/>
        <v>75</v>
      </c>
      <c r="T16" s="155">
        <f t="shared" si="23"/>
        <v>85</v>
      </c>
      <c r="U16" s="155">
        <f t="shared" si="23"/>
        <v>95</v>
      </c>
      <c r="V16" s="155">
        <f t="shared" si="23"/>
        <v>105</v>
      </c>
      <c r="W16" s="155">
        <f t="shared" si="23"/>
        <v>115</v>
      </c>
      <c r="X16" s="155">
        <f t="shared" si="23"/>
        <v>125</v>
      </c>
      <c r="Y16" s="155">
        <f t="shared" si="23"/>
        <v>130</v>
      </c>
      <c r="Z16" s="155">
        <f t="shared" si="23"/>
        <v>135</v>
      </c>
      <c r="AA16" s="155">
        <f t="shared" si="23"/>
        <v>140</v>
      </c>
      <c r="AB16" s="155">
        <f t="shared" si="23"/>
        <v>145</v>
      </c>
      <c r="AC16" s="155">
        <f t="shared" si="23"/>
        <v>150</v>
      </c>
      <c r="AD16" s="155">
        <f t="shared" si="23"/>
        <v>155</v>
      </c>
      <c r="AE16" s="155">
        <f t="shared" si="23"/>
        <v>160</v>
      </c>
      <c r="AF16" s="155">
        <f t="shared" si="23"/>
        <v>165</v>
      </c>
      <c r="AG16" s="155">
        <f>AG15+AF16</f>
        <v>170</v>
      </c>
      <c r="AH16" s="155">
        <f>AH15+AG16</f>
        <v>175</v>
      </c>
      <c r="AI16" s="155">
        <f>AI15+AH16</f>
        <v>180</v>
      </c>
      <c r="AJ16" s="120"/>
      <c r="AK16" s="120"/>
      <c r="AL16" s="120"/>
      <c r="AM16" s="120"/>
      <c r="AN16" s="120"/>
      <c r="AO16" s="120"/>
      <c r="AP16" s="120"/>
      <c r="AQ16" s="120"/>
      <c r="AR16" s="120"/>
      <c r="AS16" s="120"/>
      <c r="AT16" s="120"/>
      <c r="AU16" s="120"/>
      <c r="AV16" s="120"/>
      <c r="AW16" s="120"/>
      <c r="AX16" s="120"/>
      <c r="AY16" s="120"/>
      <c r="AZ16" s="120"/>
      <c r="BA16" s="120"/>
      <c r="BB16" s="120"/>
      <c r="BC16" s="120"/>
      <c r="BD16" s="120"/>
      <c r="BE16" s="120"/>
      <c r="BF16" s="120"/>
      <c r="BG16" s="120"/>
      <c r="BH16" s="120"/>
      <c r="BI16" s="120"/>
      <c r="BJ16" s="120"/>
      <c r="BK16" s="120"/>
      <c r="BL16" s="120"/>
      <c r="BM16" s="120"/>
      <c r="BN16" s="120"/>
      <c r="BO16" s="120"/>
      <c r="BP16" s="120"/>
      <c r="BQ16" s="120"/>
      <c r="BR16" s="120"/>
      <c r="BS16" s="120"/>
      <c r="BT16" s="120"/>
      <c r="BU16" s="120"/>
      <c r="BV16" s="120"/>
      <c r="BW16" s="120"/>
      <c r="BX16" s="120"/>
      <c r="BY16" s="120"/>
      <c r="BZ16" s="120"/>
      <c r="CA16" s="120"/>
      <c r="CB16" s="120"/>
      <c r="CC16" s="120"/>
      <c r="CD16" s="120"/>
      <c r="CE16" s="120"/>
      <c r="CF16" s="120"/>
      <c r="CG16" s="120"/>
      <c r="CH16" s="164"/>
    </row>
    <row r="17" spans="1:86">
      <c r="A17" s="201"/>
      <c r="B17" s="149" t="s">
        <v>34</v>
      </c>
      <c r="C17" s="204">
        <f>CH17</f>
        <v>0.5901639344262295</v>
      </c>
      <c r="D17" s="120"/>
      <c r="E17" s="120"/>
      <c r="F17" s="167">
        <f>F16/$C$11</f>
        <v>0</v>
      </c>
      <c r="G17" s="167">
        <f t="shared" ref="G17:AI17" si="24">G16/$C$11</f>
        <v>0</v>
      </c>
      <c r="H17" s="167">
        <f t="shared" si="24"/>
        <v>1.6393442622950821E-2</v>
      </c>
      <c r="I17" s="167">
        <f t="shared" si="24"/>
        <v>3.2786885245901641E-2</v>
      </c>
      <c r="J17" s="167">
        <f t="shared" si="24"/>
        <v>4.9180327868852458E-2</v>
      </c>
      <c r="K17" s="167">
        <f t="shared" si="24"/>
        <v>6.5573770491803282E-2</v>
      </c>
      <c r="L17" s="167">
        <f t="shared" si="24"/>
        <v>8.1967213114754092E-2</v>
      </c>
      <c r="M17" s="167">
        <f t="shared" si="24"/>
        <v>9.8360655737704916E-2</v>
      </c>
      <c r="N17" s="167">
        <f t="shared" si="24"/>
        <v>0.11475409836065574</v>
      </c>
      <c r="O17" s="167">
        <f t="shared" si="24"/>
        <v>0.13114754098360656</v>
      </c>
      <c r="P17" s="167">
        <f t="shared" si="24"/>
        <v>0.14754098360655737</v>
      </c>
      <c r="Q17" s="167">
        <f t="shared" si="24"/>
        <v>0.18032786885245902</v>
      </c>
      <c r="R17" s="167">
        <f t="shared" si="24"/>
        <v>0.21311475409836064</v>
      </c>
      <c r="S17" s="167">
        <f t="shared" si="24"/>
        <v>0.24590163934426229</v>
      </c>
      <c r="T17" s="167">
        <f t="shared" si="24"/>
        <v>0.27868852459016391</v>
      </c>
      <c r="U17" s="167">
        <f t="shared" si="24"/>
        <v>0.31147540983606559</v>
      </c>
      <c r="V17" s="167">
        <f t="shared" si="24"/>
        <v>0.34426229508196721</v>
      </c>
      <c r="W17" s="167">
        <f t="shared" si="24"/>
        <v>0.37704918032786883</v>
      </c>
      <c r="X17" s="167">
        <f t="shared" si="24"/>
        <v>0.4098360655737705</v>
      </c>
      <c r="Y17" s="167">
        <f t="shared" si="24"/>
        <v>0.42622950819672129</v>
      </c>
      <c r="Z17" s="167">
        <f t="shared" si="24"/>
        <v>0.44262295081967212</v>
      </c>
      <c r="AA17" s="167">
        <f t="shared" si="24"/>
        <v>0.45901639344262296</v>
      </c>
      <c r="AB17" s="167">
        <f t="shared" si="24"/>
        <v>0.47540983606557374</v>
      </c>
      <c r="AC17" s="167">
        <f t="shared" si="24"/>
        <v>0.49180327868852458</v>
      </c>
      <c r="AD17" s="167">
        <f t="shared" si="24"/>
        <v>0.50819672131147542</v>
      </c>
      <c r="AE17" s="167">
        <f t="shared" si="24"/>
        <v>0.52459016393442626</v>
      </c>
      <c r="AF17" s="167">
        <f t="shared" si="24"/>
        <v>0.54098360655737709</v>
      </c>
      <c r="AG17" s="167">
        <f t="shared" si="24"/>
        <v>0.55737704918032782</v>
      </c>
      <c r="AH17" s="167">
        <f t="shared" si="24"/>
        <v>0.57377049180327866</v>
      </c>
      <c r="AI17" s="167">
        <f t="shared" si="24"/>
        <v>0.5901639344262295</v>
      </c>
      <c r="AJ17" s="120"/>
      <c r="AK17" s="120"/>
      <c r="AL17" s="120"/>
      <c r="AM17" s="120"/>
      <c r="AN17" s="120"/>
      <c r="AO17" s="120"/>
      <c r="AP17" s="120"/>
      <c r="AQ17" s="120"/>
      <c r="AR17" s="120"/>
      <c r="AS17" s="120"/>
      <c r="AT17" s="120"/>
      <c r="AU17" s="120"/>
      <c r="AV17" s="120"/>
      <c r="AW17" s="120"/>
      <c r="AX17" s="120"/>
      <c r="AY17" s="120"/>
      <c r="AZ17" s="120"/>
      <c r="BA17" s="120"/>
      <c r="BB17" s="120"/>
      <c r="BC17" s="120"/>
      <c r="BD17" s="120"/>
      <c r="BE17" s="120"/>
      <c r="BF17" s="120"/>
      <c r="BG17" s="120"/>
      <c r="BH17" s="120"/>
      <c r="BI17" s="120"/>
      <c r="BJ17" s="120"/>
      <c r="BK17" s="120"/>
      <c r="BL17" s="120"/>
      <c r="BM17" s="120"/>
      <c r="BN17" s="120"/>
      <c r="BO17" s="120"/>
      <c r="BP17" s="120"/>
      <c r="BQ17" s="120"/>
      <c r="BR17" s="120"/>
      <c r="BS17" s="120"/>
      <c r="BT17" s="120"/>
      <c r="BU17" s="120"/>
      <c r="BV17" s="120"/>
      <c r="BW17" s="120"/>
      <c r="BX17" s="120"/>
      <c r="BY17" s="120"/>
      <c r="BZ17" s="120"/>
      <c r="CA17" s="120"/>
      <c r="CB17" s="120"/>
      <c r="CC17" s="120"/>
      <c r="CD17" s="120"/>
      <c r="CE17" s="120"/>
      <c r="CF17" s="120"/>
      <c r="CG17" s="120"/>
      <c r="CH17" s="165">
        <f>CH15/CH11</f>
        <v>0.5901639344262295</v>
      </c>
    </row>
    <row r="18" spans="1:86">
      <c r="A18" s="133"/>
      <c r="D18" s="118"/>
      <c r="E18" s="118"/>
    </row>
    <row r="19" spans="1:86">
      <c r="A19" s="202" t="s">
        <v>20</v>
      </c>
      <c r="B19" s="192" t="s">
        <v>46</v>
      </c>
      <c r="C19" s="203">
        <f>CH19</f>
        <v>360</v>
      </c>
      <c r="D19" s="120"/>
      <c r="E19" s="120"/>
      <c r="F19" s="120"/>
      <c r="G19" s="120"/>
      <c r="H19" s="120"/>
      <c r="I19" s="120"/>
      <c r="J19" s="120"/>
      <c r="K19" s="120"/>
      <c r="L19" s="120"/>
      <c r="M19" s="120"/>
      <c r="N19" s="120"/>
      <c r="O19" s="155">
        <v>10</v>
      </c>
      <c r="P19" s="155">
        <v>10</v>
      </c>
      <c r="Q19" s="155">
        <v>10</v>
      </c>
      <c r="R19" s="155">
        <v>10</v>
      </c>
      <c r="S19" s="155">
        <v>10</v>
      </c>
      <c r="T19" s="155">
        <v>10</v>
      </c>
      <c r="U19" s="155">
        <v>10</v>
      </c>
      <c r="V19" s="155">
        <v>10</v>
      </c>
      <c r="W19" s="155">
        <v>10</v>
      </c>
      <c r="X19" s="155">
        <v>10</v>
      </c>
      <c r="Y19" s="155">
        <v>10</v>
      </c>
      <c r="Z19" s="155">
        <v>10</v>
      </c>
      <c r="AA19" s="155">
        <v>10</v>
      </c>
      <c r="AB19" s="155">
        <v>10</v>
      </c>
      <c r="AC19" s="155">
        <v>10</v>
      </c>
      <c r="AD19" s="155">
        <v>10</v>
      </c>
      <c r="AE19" s="155">
        <v>10</v>
      </c>
      <c r="AF19" s="155">
        <v>10</v>
      </c>
      <c r="AG19" s="155">
        <v>10</v>
      </c>
      <c r="AH19" s="155">
        <v>10</v>
      </c>
      <c r="AI19" s="155">
        <v>10</v>
      </c>
      <c r="AJ19" s="155">
        <v>10</v>
      </c>
      <c r="AK19" s="155">
        <v>10</v>
      </c>
      <c r="AL19" s="155">
        <v>10</v>
      </c>
      <c r="AM19" s="155">
        <v>10</v>
      </c>
      <c r="AN19" s="155">
        <v>10</v>
      </c>
      <c r="AO19" s="155">
        <v>10</v>
      </c>
      <c r="AP19" s="155">
        <v>10</v>
      </c>
      <c r="AQ19" s="155">
        <v>10</v>
      </c>
      <c r="AR19" s="155">
        <v>10</v>
      </c>
      <c r="AS19" s="155">
        <v>10</v>
      </c>
      <c r="AT19" s="155">
        <v>10</v>
      </c>
      <c r="AU19" s="155">
        <v>10</v>
      </c>
      <c r="AV19" s="155">
        <v>10</v>
      </c>
      <c r="AW19" s="155">
        <v>10</v>
      </c>
      <c r="AX19" s="155">
        <v>10</v>
      </c>
      <c r="AY19" s="120"/>
      <c r="AZ19" s="120"/>
      <c r="BA19" s="120"/>
      <c r="BB19" s="120"/>
      <c r="BC19" s="120"/>
      <c r="BD19" s="120"/>
      <c r="BE19" s="120"/>
      <c r="BF19" s="120"/>
      <c r="BG19" s="120"/>
      <c r="BH19" s="120"/>
      <c r="BI19" s="120"/>
      <c r="BJ19" s="120"/>
      <c r="BK19" s="120"/>
      <c r="BL19" s="120"/>
      <c r="BM19" s="120"/>
      <c r="BN19" s="120"/>
      <c r="BO19" s="120"/>
      <c r="BP19" s="120"/>
      <c r="BQ19" s="120"/>
      <c r="BR19" s="120"/>
      <c r="BS19" s="120"/>
      <c r="BT19" s="120"/>
      <c r="BU19" s="120"/>
      <c r="BV19" s="120"/>
      <c r="BW19" s="120"/>
      <c r="BX19" s="120"/>
      <c r="BY19" s="120"/>
      <c r="BZ19" s="120"/>
      <c r="CA19" s="120"/>
      <c r="CB19" s="120"/>
      <c r="CC19" s="120"/>
      <c r="CD19" s="120"/>
      <c r="CE19" s="120"/>
      <c r="CF19" s="120"/>
      <c r="CG19" s="120"/>
      <c r="CH19" s="164">
        <f>SUM(F19:BE19)</f>
        <v>360</v>
      </c>
    </row>
    <row r="20" spans="1:86">
      <c r="A20" s="191"/>
      <c r="B20" s="192" t="s">
        <v>29</v>
      </c>
      <c r="C20" s="198"/>
      <c r="D20" s="120"/>
      <c r="E20" s="120"/>
      <c r="F20" s="120"/>
      <c r="G20" s="120"/>
      <c r="H20" s="120"/>
      <c r="I20" s="120"/>
      <c r="J20" s="120"/>
      <c r="K20" s="120"/>
      <c r="L20" s="120"/>
      <c r="M20" s="120"/>
      <c r="N20" s="120"/>
      <c r="O20" s="155">
        <v>10</v>
      </c>
      <c r="P20" s="155">
        <v>10</v>
      </c>
      <c r="Q20" s="155">
        <v>10</v>
      </c>
      <c r="R20" s="155">
        <v>10</v>
      </c>
      <c r="S20" s="155">
        <v>10</v>
      </c>
      <c r="T20" s="155">
        <v>10</v>
      </c>
      <c r="U20" s="155">
        <v>10</v>
      </c>
      <c r="V20" s="155">
        <v>10</v>
      </c>
      <c r="W20" s="155">
        <v>10</v>
      </c>
      <c r="X20" s="155">
        <v>10</v>
      </c>
      <c r="Y20" s="155">
        <v>10</v>
      </c>
      <c r="Z20" s="155">
        <v>10</v>
      </c>
      <c r="AA20" s="155">
        <v>10</v>
      </c>
      <c r="AB20" s="155">
        <v>10</v>
      </c>
      <c r="AC20" s="155">
        <v>10</v>
      </c>
      <c r="AD20" s="155">
        <v>10</v>
      </c>
      <c r="AE20" s="155">
        <v>10</v>
      </c>
      <c r="AF20" s="155">
        <v>10</v>
      </c>
      <c r="AG20" s="155">
        <v>10</v>
      </c>
      <c r="AH20" s="155">
        <v>10</v>
      </c>
      <c r="AI20" s="155">
        <v>10</v>
      </c>
      <c r="AJ20" s="120"/>
      <c r="AK20" s="120"/>
      <c r="AL20" s="120"/>
      <c r="AM20" s="120"/>
      <c r="AN20" s="120"/>
      <c r="AO20" s="120"/>
      <c r="AP20" s="120"/>
      <c r="AQ20" s="120"/>
      <c r="AR20" s="120"/>
      <c r="AS20" s="120"/>
      <c r="AT20" s="120"/>
      <c r="AU20" s="120"/>
      <c r="AV20" s="120"/>
      <c r="AW20" s="120"/>
      <c r="AX20" s="120"/>
      <c r="AY20" s="120"/>
      <c r="AZ20" s="120"/>
      <c r="BA20" s="120"/>
      <c r="BB20" s="120"/>
      <c r="BC20" s="120"/>
      <c r="BD20" s="120"/>
      <c r="BE20" s="120"/>
      <c r="BF20" s="120"/>
      <c r="BG20" s="120"/>
      <c r="BH20" s="120"/>
      <c r="BI20" s="120"/>
      <c r="BJ20" s="120"/>
      <c r="BK20" s="120"/>
      <c r="BL20" s="120"/>
      <c r="BM20" s="120"/>
      <c r="BN20" s="120"/>
      <c r="BO20" s="120"/>
      <c r="BP20" s="120"/>
      <c r="BQ20" s="120"/>
      <c r="BR20" s="120"/>
      <c r="BS20" s="120"/>
      <c r="BT20" s="120"/>
      <c r="BU20" s="120"/>
      <c r="BV20" s="120"/>
      <c r="BW20" s="120"/>
      <c r="BX20" s="120"/>
      <c r="BY20" s="120"/>
      <c r="BZ20" s="120"/>
      <c r="CA20" s="120"/>
      <c r="CB20" s="120"/>
      <c r="CC20" s="120"/>
      <c r="CD20" s="120"/>
      <c r="CE20" s="120"/>
      <c r="CF20" s="120"/>
      <c r="CG20" s="120"/>
      <c r="CH20" s="164">
        <f>SUM(F20:BE20)</f>
        <v>210</v>
      </c>
    </row>
    <row r="21" spans="1:86">
      <c r="A21" s="191"/>
      <c r="B21" s="192" t="s">
        <v>27</v>
      </c>
      <c r="C21" s="198"/>
      <c r="D21" s="120"/>
      <c r="E21" s="120"/>
      <c r="F21" s="120"/>
      <c r="G21" s="120"/>
      <c r="H21" s="120"/>
      <c r="I21" s="120"/>
      <c r="J21" s="120"/>
      <c r="K21" s="120"/>
      <c r="L21" s="120"/>
      <c r="M21" s="120"/>
      <c r="N21" s="120"/>
      <c r="O21" s="155">
        <f t="shared" ref="O21:AI21" si="25">O20+N21</f>
        <v>10</v>
      </c>
      <c r="P21" s="155">
        <f t="shared" si="25"/>
        <v>20</v>
      </c>
      <c r="Q21" s="155">
        <f t="shared" si="25"/>
        <v>30</v>
      </c>
      <c r="R21" s="155">
        <f t="shared" si="25"/>
        <v>40</v>
      </c>
      <c r="S21" s="155">
        <f t="shared" si="25"/>
        <v>50</v>
      </c>
      <c r="T21" s="155">
        <f t="shared" si="25"/>
        <v>60</v>
      </c>
      <c r="U21" s="155">
        <f t="shared" si="25"/>
        <v>70</v>
      </c>
      <c r="V21" s="155">
        <f t="shared" si="25"/>
        <v>80</v>
      </c>
      <c r="W21" s="155">
        <f t="shared" si="25"/>
        <v>90</v>
      </c>
      <c r="X21" s="155">
        <f t="shared" si="25"/>
        <v>100</v>
      </c>
      <c r="Y21" s="155">
        <f t="shared" si="25"/>
        <v>110</v>
      </c>
      <c r="Z21" s="155">
        <f t="shared" si="25"/>
        <v>120</v>
      </c>
      <c r="AA21" s="155">
        <f t="shared" si="25"/>
        <v>130</v>
      </c>
      <c r="AB21" s="155">
        <f t="shared" si="25"/>
        <v>140</v>
      </c>
      <c r="AC21" s="155">
        <f t="shared" si="25"/>
        <v>150</v>
      </c>
      <c r="AD21" s="155">
        <f t="shared" si="25"/>
        <v>160</v>
      </c>
      <c r="AE21" s="155">
        <f t="shared" si="25"/>
        <v>170</v>
      </c>
      <c r="AF21" s="155">
        <f t="shared" si="25"/>
        <v>180</v>
      </c>
      <c r="AG21" s="155">
        <f t="shared" si="25"/>
        <v>190</v>
      </c>
      <c r="AH21" s="155">
        <f t="shared" si="25"/>
        <v>200</v>
      </c>
      <c r="AI21" s="155">
        <f t="shared" si="25"/>
        <v>210</v>
      </c>
      <c r="AJ21" s="120"/>
      <c r="AK21" s="120"/>
      <c r="AL21" s="120"/>
      <c r="AM21" s="120"/>
      <c r="AN21" s="120"/>
      <c r="AO21" s="120"/>
      <c r="AP21" s="120"/>
      <c r="AQ21" s="120"/>
      <c r="AR21" s="120"/>
      <c r="AS21" s="120"/>
      <c r="AT21" s="120"/>
      <c r="AU21" s="120"/>
      <c r="AV21" s="120"/>
      <c r="AW21" s="120"/>
      <c r="AX21" s="120"/>
      <c r="AY21" s="120"/>
      <c r="AZ21" s="120"/>
      <c r="BA21" s="120"/>
      <c r="BB21" s="120"/>
      <c r="BC21" s="120"/>
      <c r="BD21" s="120"/>
      <c r="BE21" s="120"/>
      <c r="BF21" s="120"/>
      <c r="BG21" s="120"/>
      <c r="BH21" s="120"/>
      <c r="BI21" s="120"/>
      <c r="BJ21" s="120"/>
      <c r="BK21" s="120"/>
      <c r="BL21" s="120"/>
      <c r="BM21" s="120"/>
      <c r="BN21" s="120"/>
      <c r="BO21" s="120"/>
      <c r="BP21" s="120"/>
      <c r="BQ21" s="120"/>
      <c r="BR21" s="120"/>
      <c r="BS21" s="120"/>
      <c r="BT21" s="120"/>
      <c r="BU21" s="120"/>
      <c r="BV21" s="120"/>
      <c r="BW21" s="120"/>
      <c r="BX21" s="120"/>
      <c r="BY21" s="120"/>
      <c r="BZ21" s="120"/>
      <c r="CA21" s="120"/>
      <c r="CB21" s="120"/>
      <c r="CC21" s="120"/>
      <c r="CD21" s="120"/>
      <c r="CE21" s="120"/>
      <c r="CF21" s="120"/>
      <c r="CG21" s="120"/>
      <c r="CH21" s="164"/>
    </row>
    <row r="22" spans="1:86">
      <c r="A22" s="191"/>
      <c r="B22" s="192" t="s">
        <v>35</v>
      </c>
      <c r="C22" s="198">
        <f>CH22</f>
        <v>0.58333333333333337</v>
      </c>
      <c r="D22" s="120"/>
      <c r="E22" s="120"/>
      <c r="F22" s="120"/>
      <c r="G22" s="120"/>
      <c r="H22" s="120"/>
      <c r="I22" s="120"/>
      <c r="J22" s="120"/>
      <c r="K22" s="120"/>
      <c r="L22" s="120"/>
      <c r="M22" s="120"/>
      <c r="N22" s="120"/>
      <c r="O22" s="167">
        <f>O21/$C$19</f>
        <v>2.7777777777777776E-2</v>
      </c>
      <c r="P22" s="167">
        <f t="shared" ref="P22:AI22" si="26">P21/$C$19</f>
        <v>5.5555555555555552E-2</v>
      </c>
      <c r="Q22" s="167">
        <f t="shared" si="26"/>
        <v>8.3333333333333329E-2</v>
      </c>
      <c r="R22" s="167">
        <f t="shared" si="26"/>
        <v>0.1111111111111111</v>
      </c>
      <c r="S22" s="167">
        <f t="shared" si="26"/>
        <v>0.1388888888888889</v>
      </c>
      <c r="T22" s="167">
        <f t="shared" si="26"/>
        <v>0.16666666666666666</v>
      </c>
      <c r="U22" s="167">
        <f t="shared" si="26"/>
        <v>0.19444444444444445</v>
      </c>
      <c r="V22" s="167">
        <f t="shared" si="26"/>
        <v>0.22222222222222221</v>
      </c>
      <c r="W22" s="167">
        <f t="shared" si="26"/>
        <v>0.25</v>
      </c>
      <c r="X22" s="167">
        <f t="shared" si="26"/>
        <v>0.27777777777777779</v>
      </c>
      <c r="Y22" s="167">
        <f t="shared" si="26"/>
        <v>0.30555555555555558</v>
      </c>
      <c r="Z22" s="167">
        <f t="shared" si="26"/>
        <v>0.33333333333333331</v>
      </c>
      <c r="AA22" s="167">
        <f t="shared" si="26"/>
        <v>0.3611111111111111</v>
      </c>
      <c r="AB22" s="167">
        <f t="shared" si="26"/>
        <v>0.3888888888888889</v>
      </c>
      <c r="AC22" s="167">
        <f t="shared" si="26"/>
        <v>0.41666666666666669</v>
      </c>
      <c r="AD22" s="167">
        <f t="shared" si="26"/>
        <v>0.44444444444444442</v>
      </c>
      <c r="AE22" s="167">
        <f t="shared" si="26"/>
        <v>0.47222222222222221</v>
      </c>
      <c r="AF22" s="167">
        <f t="shared" si="26"/>
        <v>0.5</v>
      </c>
      <c r="AG22" s="167">
        <f t="shared" si="26"/>
        <v>0.52777777777777779</v>
      </c>
      <c r="AH22" s="167">
        <f t="shared" si="26"/>
        <v>0.55555555555555558</v>
      </c>
      <c r="AI22" s="167">
        <f t="shared" si="26"/>
        <v>0.58333333333333337</v>
      </c>
      <c r="AJ22" s="120"/>
      <c r="AK22" s="120"/>
      <c r="AL22" s="120"/>
      <c r="AM22" s="120"/>
      <c r="AN22" s="120"/>
      <c r="AO22" s="120"/>
      <c r="AP22" s="120"/>
      <c r="AQ22" s="120"/>
      <c r="AR22" s="120"/>
      <c r="AS22" s="120"/>
      <c r="AT22" s="120"/>
      <c r="AU22" s="120"/>
      <c r="AV22" s="120"/>
      <c r="AW22" s="120"/>
      <c r="AX22" s="120"/>
      <c r="AY22" s="120"/>
      <c r="AZ22" s="120"/>
      <c r="BA22" s="120"/>
      <c r="BB22" s="120"/>
      <c r="BC22" s="120"/>
      <c r="BD22" s="120"/>
      <c r="BE22" s="120"/>
      <c r="BF22" s="120"/>
      <c r="BG22" s="120"/>
      <c r="BH22" s="120"/>
      <c r="BI22" s="120"/>
      <c r="BJ22" s="120"/>
      <c r="BK22" s="120"/>
      <c r="BL22" s="120"/>
      <c r="BM22" s="120"/>
      <c r="BN22" s="120"/>
      <c r="BO22" s="120"/>
      <c r="BP22" s="120"/>
      <c r="BQ22" s="120"/>
      <c r="BR22" s="120"/>
      <c r="BS22" s="120"/>
      <c r="BT22" s="120"/>
      <c r="BU22" s="120"/>
      <c r="BV22" s="120"/>
      <c r="BW22" s="120"/>
      <c r="BX22" s="120"/>
      <c r="BY22" s="120"/>
      <c r="BZ22" s="120"/>
      <c r="CA22" s="120"/>
      <c r="CB22" s="120"/>
      <c r="CC22" s="120"/>
      <c r="CD22" s="120"/>
      <c r="CE22" s="120"/>
      <c r="CF22" s="120"/>
      <c r="CG22" s="120"/>
      <c r="CH22" s="165">
        <f>CH20/CH19</f>
        <v>0.58333333333333337</v>
      </c>
    </row>
    <row r="23" spans="1:86">
      <c r="A23" s="191"/>
      <c r="B23" s="149" t="s">
        <v>30</v>
      </c>
      <c r="C23" s="204"/>
      <c r="D23" s="120"/>
      <c r="E23" s="120"/>
      <c r="F23" s="120"/>
      <c r="G23" s="120"/>
      <c r="H23" s="120"/>
      <c r="I23" s="120"/>
      <c r="J23" s="120"/>
      <c r="K23" s="120"/>
      <c r="L23" s="120"/>
      <c r="M23" s="120"/>
      <c r="N23" s="120"/>
      <c r="O23" s="155">
        <v>5</v>
      </c>
      <c r="P23" s="155">
        <v>5</v>
      </c>
      <c r="Q23" s="155">
        <v>5</v>
      </c>
      <c r="R23" s="155">
        <v>5</v>
      </c>
      <c r="S23" s="155">
        <v>5</v>
      </c>
      <c r="T23" s="155">
        <v>5</v>
      </c>
      <c r="U23" s="155">
        <v>5</v>
      </c>
      <c r="V23" s="155">
        <v>5</v>
      </c>
      <c r="W23" s="155">
        <v>5</v>
      </c>
      <c r="X23" s="155">
        <v>5</v>
      </c>
      <c r="Y23" s="155">
        <v>5</v>
      </c>
      <c r="Z23" s="155">
        <v>10</v>
      </c>
      <c r="AA23" s="155">
        <v>10</v>
      </c>
      <c r="AB23" s="155">
        <v>10</v>
      </c>
      <c r="AC23" s="155">
        <v>10</v>
      </c>
      <c r="AD23" s="155">
        <v>10</v>
      </c>
      <c r="AE23" s="155">
        <v>10</v>
      </c>
      <c r="AF23" s="155">
        <v>10</v>
      </c>
      <c r="AG23" s="155">
        <v>10</v>
      </c>
      <c r="AH23" s="155">
        <v>10</v>
      </c>
      <c r="AI23" s="155">
        <v>10</v>
      </c>
      <c r="AJ23" s="120"/>
      <c r="AK23" s="120"/>
      <c r="AL23" s="120"/>
      <c r="AM23" s="120"/>
      <c r="AN23" s="120"/>
      <c r="AO23" s="120"/>
      <c r="AP23" s="120"/>
      <c r="AQ23" s="120"/>
      <c r="AR23" s="120"/>
      <c r="AS23" s="120"/>
      <c r="AT23" s="120"/>
      <c r="AU23" s="120"/>
      <c r="AV23" s="120"/>
      <c r="AW23" s="120"/>
      <c r="AX23" s="120"/>
      <c r="AY23" s="120"/>
      <c r="AZ23" s="120"/>
      <c r="BA23" s="120"/>
      <c r="BB23" s="120"/>
      <c r="BC23" s="120"/>
      <c r="BD23" s="120"/>
      <c r="BE23" s="120"/>
      <c r="BF23" s="120"/>
      <c r="BG23" s="120"/>
      <c r="BH23" s="120"/>
      <c r="BI23" s="120"/>
      <c r="BJ23" s="120"/>
      <c r="BK23" s="120"/>
      <c r="BL23" s="120"/>
      <c r="BM23" s="120"/>
      <c r="BN23" s="120"/>
      <c r="BO23" s="120"/>
      <c r="BP23" s="120"/>
      <c r="BQ23" s="120"/>
      <c r="BR23" s="120"/>
      <c r="BS23" s="120"/>
      <c r="BT23" s="120"/>
      <c r="BU23" s="120"/>
      <c r="BV23" s="120"/>
      <c r="BW23" s="120"/>
      <c r="BX23" s="120"/>
      <c r="BY23" s="120"/>
      <c r="BZ23" s="120"/>
      <c r="CA23" s="120"/>
      <c r="CB23" s="120"/>
      <c r="CC23" s="120"/>
      <c r="CD23" s="120"/>
      <c r="CE23" s="120"/>
      <c r="CF23" s="120"/>
      <c r="CG23" s="120"/>
      <c r="CH23" s="164">
        <f>SUM(F23:BE23)</f>
        <v>155</v>
      </c>
    </row>
    <row r="24" spans="1:86">
      <c r="A24" s="191"/>
      <c r="B24" s="149" t="s">
        <v>28</v>
      </c>
      <c r="C24" s="204"/>
      <c r="D24" s="120"/>
      <c r="E24" s="120"/>
      <c r="F24" s="120"/>
      <c r="G24" s="120"/>
      <c r="H24" s="120"/>
      <c r="I24" s="120"/>
      <c r="J24" s="120"/>
      <c r="K24" s="120"/>
      <c r="L24" s="120"/>
      <c r="M24" s="120"/>
      <c r="N24" s="120"/>
      <c r="O24" s="155">
        <f t="shared" ref="O24:AI24" si="27">O23+N24</f>
        <v>5</v>
      </c>
      <c r="P24" s="155">
        <f t="shared" si="27"/>
        <v>10</v>
      </c>
      <c r="Q24" s="155">
        <f t="shared" si="27"/>
        <v>15</v>
      </c>
      <c r="R24" s="155">
        <f t="shared" si="27"/>
        <v>20</v>
      </c>
      <c r="S24" s="155">
        <f t="shared" si="27"/>
        <v>25</v>
      </c>
      <c r="T24" s="155">
        <f t="shared" si="27"/>
        <v>30</v>
      </c>
      <c r="U24" s="155">
        <f t="shared" si="27"/>
        <v>35</v>
      </c>
      <c r="V24" s="155">
        <f t="shared" si="27"/>
        <v>40</v>
      </c>
      <c r="W24" s="155">
        <f t="shared" si="27"/>
        <v>45</v>
      </c>
      <c r="X24" s="155">
        <f t="shared" si="27"/>
        <v>50</v>
      </c>
      <c r="Y24" s="155">
        <f t="shared" si="27"/>
        <v>55</v>
      </c>
      <c r="Z24" s="155">
        <f t="shared" si="27"/>
        <v>65</v>
      </c>
      <c r="AA24" s="155">
        <f t="shared" si="27"/>
        <v>75</v>
      </c>
      <c r="AB24" s="155">
        <f t="shared" si="27"/>
        <v>85</v>
      </c>
      <c r="AC24" s="155">
        <f t="shared" si="27"/>
        <v>95</v>
      </c>
      <c r="AD24" s="155">
        <f t="shared" si="27"/>
        <v>105</v>
      </c>
      <c r="AE24" s="155">
        <f t="shared" si="27"/>
        <v>115</v>
      </c>
      <c r="AF24" s="155">
        <f t="shared" si="27"/>
        <v>125</v>
      </c>
      <c r="AG24" s="155">
        <f t="shared" si="27"/>
        <v>135</v>
      </c>
      <c r="AH24" s="155">
        <f t="shared" si="27"/>
        <v>145</v>
      </c>
      <c r="AI24" s="155">
        <f t="shared" si="27"/>
        <v>155</v>
      </c>
      <c r="AJ24" s="120"/>
      <c r="AK24" s="120"/>
      <c r="AL24" s="120"/>
      <c r="AM24" s="120"/>
      <c r="AN24" s="120"/>
      <c r="AO24" s="120"/>
      <c r="AP24" s="120"/>
      <c r="AQ24" s="120"/>
      <c r="AR24" s="120"/>
      <c r="AS24" s="120"/>
      <c r="AT24" s="120"/>
      <c r="AU24" s="120"/>
      <c r="AV24" s="120"/>
      <c r="AW24" s="120"/>
      <c r="AX24" s="120"/>
      <c r="AY24" s="120"/>
      <c r="AZ24" s="120"/>
      <c r="BA24" s="120"/>
      <c r="BB24" s="120"/>
      <c r="BC24" s="120"/>
      <c r="BD24" s="120"/>
      <c r="BE24" s="120"/>
      <c r="BF24" s="120"/>
      <c r="BG24" s="120"/>
      <c r="BH24" s="120"/>
      <c r="BI24" s="120"/>
      <c r="BJ24" s="120"/>
      <c r="BK24" s="120"/>
      <c r="BL24" s="120"/>
      <c r="BM24" s="120"/>
      <c r="BN24" s="120"/>
      <c r="BO24" s="120"/>
      <c r="BP24" s="120"/>
      <c r="BQ24" s="120"/>
      <c r="BR24" s="120"/>
      <c r="BS24" s="120"/>
      <c r="BT24" s="120"/>
      <c r="BU24" s="120"/>
      <c r="BV24" s="120"/>
      <c r="BW24" s="120"/>
      <c r="BX24" s="120"/>
      <c r="BY24" s="120"/>
      <c r="BZ24" s="120"/>
      <c r="CA24" s="120"/>
      <c r="CB24" s="120"/>
      <c r="CC24" s="120"/>
      <c r="CD24" s="120"/>
      <c r="CE24" s="120"/>
      <c r="CF24" s="120"/>
      <c r="CG24" s="120"/>
      <c r="CH24" s="164"/>
    </row>
    <row r="25" spans="1:86">
      <c r="A25" s="197"/>
      <c r="B25" s="149" t="s">
        <v>34</v>
      </c>
      <c r="C25" s="204">
        <f>CH25</f>
        <v>0.43055555555555558</v>
      </c>
      <c r="D25" s="120"/>
      <c r="E25" s="120"/>
      <c r="F25" s="120"/>
      <c r="G25" s="120"/>
      <c r="H25" s="120"/>
      <c r="I25" s="120"/>
      <c r="J25" s="120"/>
      <c r="K25" s="120"/>
      <c r="L25" s="120"/>
      <c r="M25" s="120"/>
      <c r="N25" s="120"/>
      <c r="O25" s="167">
        <f>O24/$C$19</f>
        <v>1.3888888888888888E-2</v>
      </c>
      <c r="P25" s="167">
        <f t="shared" ref="P25:AI25" si="28">P24/$C$19</f>
        <v>2.7777777777777776E-2</v>
      </c>
      <c r="Q25" s="167">
        <f t="shared" si="28"/>
        <v>4.1666666666666664E-2</v>
      </c>
      <c r="R25" s="167">
        <f t="shared" si="28"/>
        <v>5.5555555555555552E-2</v>
      </c>
      <c r="S25" s="167">
        <f t="shared" si="28"/>
        <v>6.9444444444444448E-2</v>
      </c>
      <c r="T25" s="167">
        <f t="shared" si="28"/>
        <v>8.3333333333333329E-2</v>
      </c>
      <c r="U25" s="167">
        <f t="shared" si="28"/>
        <v>9.7222222222222224E-2</v>
      </c>
      <c r="V25" s="167">
        <f t="shared" si="28"/>
        <v>0.1111111111111111</v>
      </c>
      <c r="W25" s="167">
        <f t="shared" si="28"/>
        <v>0.125</v>
      </c>
      <c r="X25" s="167">
        <f t="shared" si="28"/>
        <v>0.1388888888888889</v>
      </c>
      <c r="Y25" s="167">
        <f t="shared" si="28"/>
        <v>0.15277777777777779</v>
      </c>
      <c r="Z25" s="167">
        <f t="shared" si="28"/>
        <v>0.18055555555555555</v>
      </c>
      <c r="AA25" s="167">
        <f t="shared" si="28"/>
        <v>0.20833333333333334</v>
      </c>
      <c r="AB25" s="167">
        <f t="shared" si="28"/>
        <v>0.2361111111111111</v>
      </c>
      <c r="AC25" s="167">
        <f t="shared" si="28"/>
        <v>0.2638888888888889</v>
      </c>
      <c r="AD25" s="167">
        <f t="shared" si="28"/>
        <v>0.29166666666666669</v>
      </c>
      <c r="AE25" s="167">
        <f t="shared" si="28"/>
        <v>0.31944444444444442</v>
      </c>
      <c r="AF25" s="167">
        <f t="shared" si="28"/>
        <v>0.34722222222222221</v>
      </c>
      <c r="AG25" s="167">
        <f t="shared" si="28"/>
        <v>0.375</v>
      </c>
      <c r="AH25" s="167">
        <f t="shared" si="28"/>
        <v>0.40277777777777779</v>
      </c>
      <c r="AI25" s="167">
        <f t="shared" si="28"/>
        <v>0.43055555555555558</v>
      </c>
      <c r="AJ25" s="120"/>
      <c r="AK25" s="120"/>
      <c r="AL25" s="120"/>
      <c r="AM25" s="120"/>
      <c r="AN25" s="120"/>
      <c r="AO25" s="120"/>
      <c r="AP25" s="120"/>
      <c r="AQ25" s="120"/>
      <c r="AR25" s="120"/>
      <c r="AS25" s="120"/>
      <c r="AT25" s="120"/>
      <c r="AU25" s="120"/>
      <c r="AV25" s="120"/>
      <c r="AW25" s="120"/>
      <c r="AX25" s="120"/>
      <c r="AY25" s="120"/>
      <c r="AZ25" s="120"/>
      <c r="BA25" s="120"/>
      <c r="BB25" s="120"/>
      <c r="BC25" s="120"/>
      <c r="BD25" s="120"/>
      <c r="BE25" s="120"/>
      <c r="BF25" s="120"/>
      <c r="BG25" s="120"/>
      <c r="BH25" s="120"/>
      <c r="BI25" s="120"/>
      <c r="BJ25" s="120"/>
      <c r="BK25" s="120"/>
      <c r="BL25" s="120"/>
      <c r="BM25" s="120"/>
      <c r="BN25" s="120"/>
      <c r="BO25" s="120"/>
      <c r="BP25" s="120"/>
      <c r="BQ25" s="120"/>
      <c r="BR25" s="120"/>
      <c r="BS25" s="120"/>
      <c r="BT25" s="120"/>
      <c r="BU25" s="120"/>
      <c r="BV25" s="120"/>
      <c r="BW25" s="120"/>
      <c r="BX25" s="120"/>
      <c r="BY25" s="120"/>
      <c r="BZ25" s="120"/>
      <c r="CA25" s="120"/>
      <c r="CB25" s="120"/>
      <c r="CC25" s="120"/>
      <c r="CD25" s="120"/>
      <c r="CE25" s="120"/>
      <c r="CF25" s="120"/>
      <c r="CG25" s="120"/>
      <c r="CH25" s="165">
        <f>CH23/CH19</f>
        <v>0.43055555555555558</v>
      </c>
    </row>
    <row r="26" spans="1:86">
      <c r="A26" s="133"/>
      <c r="D26" s="118"/>
      <c r="E26" s="118"/>
    </row>
    <row r="27" spans="1:86">
      <c r="A27" s="193" t="s">
        <v>21</v>
      </c>
      <c r="B27" s="192" t="s">
        <v>46</v>
      </c>
      <c r="C27" s="203">
        <f>CH27</f>
        <v>280</v>
      </c>
      <c r="D27" s="120"/>
      <c r="E27" s="120"/>
      <c r="F27" s="120"/>
      <c r="G27" s="120"/>
      <c r="H27" s="120"/>
      <c r="I27" s="120"/>
      <c r="J27" s="120"/>
      <c r="K27" s="120"/>
      <c r="L27" s="120"/>
      <c r="M27" s="120"/>
      <c r="N27" s="120"/>
      <c r="O27" s="120"/>
      <c r="P27" s="120"/>
      <c r="Q27" s="120"/>
      <c r="R27" s="120"/>
      <c r="S27" s="120"/>
      <c r="T27" s="120"/>
      <c r="U27" s="120"/>
      <c r="V27" s="120"/>
      <c r="W27" s="120"/>
      <c r="X27" s="120"/>
      <c r="Y27" s="120"/>
      <c r="Z27" s="120"/>
      <c r="AA27" s="120"/>
      <c r="AB27" s="120"/>
      <c r="AC27" s="120"/>
      <c r="AD27" s="155">
        <v>10</v>
      </c>
      <c r="AE27" s="155">
        <v>10</v>
      </c>
      <c r="AF27" s="155">
        <v>10</v>
      </c>
      <c r="AG27" s="155">
        <v>10</v>
      </c>
      <c r="AH27" s="155">
        <v>10</v>
      </c>
      <c r="AI27" s="155">
        <v>10</v>
      </c>
      <c r="AJ27" s="155">
        <v>10</v>
      </c>
      <c r="AK27" s="155">
        <v>10</v>
      </c>
      <c r="AL27" s="155">
        <v>10</v>
      </c>
      <c r="AM27" s="155">
        <v>10</v>
      </c>
      <c r="AN27" s="155">
        <v>10</v>
      </c>
      <c r="AO27" s="155">
        <v>10</v>
      </c>
      <c r="AP27" s="155">
        <v>10</v>
      </c>
      <c r="AQ27" s="155">
        <v>10</v>
      </c>
      <c r="AR27" s="155">
        <v>10</v>
      </c>
      <c r="AS27" s="155">
        <v>10</v>
      </c>
      <c r="AT27" s="155">
        <v>10</v>
      </c>
      <c r="AU27" s="155">
        <v>10</v>
      </c>
      <c r="AV27" s="155">
        <v>10</v>
      </c>
      <c r="AW27" s="155">
        <v>10</v>
      </c>
      <c r="AX27" s="155">
        <v>10</v>
      </c>
      <c r="AY27" s="155">
        <v>10</v>
      </c>
      <c r="AZ27" s="155">
        <v>10</v>
      </c>
      <c r="BA27" s="155">
        <v>10</v>
      </c>
      <c r="BB27" s="155">
        <v>10</v>
      </c>
      <c r="BC27" s="155">
        <v>10</v>
      </c>
      <c r="BD27" s="155">
        <v>10</v>
      </c>
      <c r="BE27" s="155">
        <v>10</v>
      </c>
      <c r="BF27" s="120"/>
      <c r="BG27" s="120"/>
      <c r="BH27" s="120"/>
      <c r="BI27" s="120"/>
      <c r="BJ27" s="120"/>
      <c r="BK27" s="120"/>
      <c r="BL27" s="120"/>
      <c r="BM27" s="120"/>
      <c r="BN27" s="120"/>
      <c r="BO27" s="120"/>
      <c r="BP27" s="120"/>
      <c r="BQ27" s="120"/>
      <c r="BR27" s="120"/>
      <c r="BS27" s="120"/>
      <c r="BT27" s="120"/>
      <c r="BU27" s="120"/>
      <c r="BV27" s="120"/>
      <c r="BW27" s="120"/>
      <c r="BX27" s="120"/>
      <c r="BY27" s="120"/>
      <c r="BZ27" s="120"/>
      <c r="CA27" s="120"/>
      <c r="CB27" s="120"/>
      <c r="CC27" s="120"/>
      <c r="CD27" s="120"/>
      <c r="CE27" s="120"/>
      <c r="CF27" s="120"/>
      <c r="CG27" s="120"/>
      <c r="CH27" s="164">
        <f>SUM(F27:BE27)</f>
        <v>280</v>
      </c>
    </row>
    <row r="28" spans="1:86">
      <c r="A28" s="194"/>
      <c r="B28" s="192" t="s">
        <v>29</v>
      </c>
      <c r="C28" s="198"/>
      <c r="D28" s="120"/>
      <c r="E28" s="120"/>
      <c r="F28" s="120"/>
      <c r="G28" s="120"/>
      <c r="H28" s="120"/>
      <c r="I28" s="120"/>
      <c r="J28" s="120"/>
      <c r="K28" s="120"/>
      <c r="L28" s="120"/>
      <c r="M28" s="120"/>
      <c r="N28" s="120"/>
      <c r="O28" s="120"/>
      <c r="P28" s="120"/>
      <c r="Q28" s="120"/>
      <c r="R28" s="120"/>
      <c r="S28" s="120"/>
      <c r="T28" s="120"/>
      <c r="U28" s="120"/>
      <c r="V28" s="120"/>
      <c r="W28" s="120"/>
      <c r="X28" s="120"/>
      <c r="Y28" s="120"/>
      <c r="Z28" s="120"/>
      <c r="AA28" s="120"/>
      <c r="AB28" s="120"/>
      <c r="AC28" s="120"/>
      <c r="AD28" s="155">
        <v>10</v>
      </c>
      <c r="AE28" s="155">
        <v>10</v>
      </c>
      <c r="AF28" s="155">
        <v>10</v>
      </c>
      <c r="AG28" s="155">
        <v>10</v>
      </c>
      <c r="AH28" s="155">
        <v>10</v>
      </c>
      <c r="AI28" s="155">
        <v>10</v>
      </c>
      <c r="AJ28" s="120"/>
      <c r="AK28" s="120"/>
      <c r="AL28" s="120"/>
      <c r="AM28" s="120"/>
      <c r="AN28" s="120"/>
      <c r="AO28" s="120"/>
      <c r="AP28" s="120"/>
      <c r="AQ28" s="120"/>
      <c r="AR28" s="120"/>
      <c r="AS28" s="120"/>
      <c r="AT28" s="120"/>
      <c r="AU28" s="120"/>
      <c r="AV28" s="120"/>
      <c r="AW28" s="120"/>
      <c r="AX28" s="120"/>
      <c r="AY28" s="120"/>
      <c r="AZ28" s="120"/>
      <c r="BA28" s="120"/>
      <c r="BB28" s="120"/>
      <c r="BC28" s="120"/>
      <c r="BD28" s="120"/>
      <c r="BE28" s="120"/>
      <c r="BF28" s="120"/>
      <c r="BG28" s="120"/>
      <c r="BH28" s="120"/>
      <c r="BI28" s="120"/>
      <c r="BJ28" s="120"/>
      <c r="BK28" s="120"/>
      <c r="BL28" s="120"/>
      <c r="BM28" s="120"/>
      <c r="BN28" s="120"/>
      <c r="BO28" s="120"/>
      <c r="BP28" s="120"/>
      <c r="BQ28" s="120"/>
      <c r="BR28" s="120"/>
      <c r="BS28" s="120"/>
      <c r="BT28" s="120"/>
      <c r="BU28" s="120"/>
      <c r="BV28" s="120"/>
      <c r="BW28" s="120"/>
      <c r="BX28" s="120"/>
      <c r="BY28" s="120"/>
      <c r="BZ28" s="120"/>
      <c r="CA28" s="120"/>
      <c r="CB28" s="120"/>
      <c r="CC28" s="120"/>
      <c r="CD28" s="120"/>
      <c r="CE28" s="120"/>
      <c r="CF28" s="120"/>
      <c r="CG28" s="120"/>
      <c r="CH28" s="164">
        <f>SUM(F28:BE28)</f>
        <v>60</v>
      </c>
    </row>
    <row r="29" spans="1:86">
      <c r="A29" s="194"/>
      <c r="B29" s="192" t="s">
        <v>27</v>
      </c>
      <c r="C29" s="198"/>
      <c r="D29" s="120"/>
      <c r="E29" s="120"/>
      <c r="F29" s="120"/>
      <c r="G29" s="120"/>
      <c r="H29" s="120"/>
      <c r="I29" s="120"/>
      <c r="J29" s="120"/>
      <c r="K29" s="120"/>
      <c r="L29" s="120"/>
      <c r="M29" s="120"/>
      <c r="N29" s="120"/>
      <c r="O29" s="120"/>
      <c r="P29" s="120"/>
      <c r="Q29" s="120"/>
      <c r="R29" s="120"/>
      <c r="S29" s="120"/>
      <c r="T29" s="120"/>
      <c r="U29" s="120"/>
      <c r="V29" s="120"/>
      <c r="W29" s="120"/>
      <c r="X29" s="120"/>
      <c r="Y29" s="120"/>
      <c r="Z29" s="120"/>
      <c r="AA29" s="120"/>
      <c r="AB29" s="120"/>
      <c r="AC29" s="120"/>
      <c r="AD29" s="155">
        <f t="shared" ref="AD29:AI29" si="29">AD28+AC29</f>
        <v>10</v>
      </c>
      <c r="AE29" s="155">
        <f t="shared" si="29"/>
        <v>20</v>
      </c>
      <c r="AF29" s="155">
        <f t="shared" si="29"/>
        <v>30</v>
      </c>
      <c r="AG29" s="155">
        <f t="shared" si="29"/>
        <v>40</v>
      </c>
      <c r="AH29" s="155">
        <f t="shared" si="29"/>
        <v>50</v>
      </c>
      <c r="AI29" s="155">
        <f t="shared" si="29"/>
        <v>60</v>
      </c>
      <c r="AJ29" s="120"/>
      <c r="AK29" s="120"/>
      <c r="AL29" s="120"/>
      <c r="AM29" s="120"/>
      <c r="AN29" s="120"/>
      <c r="AO29" s="120"/>
      <c r="AP29" s="120"/>
      <c r="AQ29" s="120"/>
      <c r="AR29" s="120"/>
      <c r="AS29" s="120"/>
      <c r="AT29" s="120"/>
      <c r="AU29" s="120"/>
      <c r="AV29" s="120"/>
      <c r="AW29" s="120"/>
      <c r="AX29" s="120"/>
      <c r="AY29" s="120"/>
      <c r="AZ29" s="120"/>
      <c r="BA29" s="120"/>
      <c r="BB29" s="120"/>
      <c r="BC29" s="120"/>
      <c r="BD29" s="120"/>
      <c r="BE29" s="120"/>
      <c r="BF29" s="120"/>
      <c r="BG29" s="120"/>
      <c r="BH29" s="120"/>
      <c r="BI29" s="120"/>
      <c r="BJ29" s="120"/>
      <c r="BK29" s="120"/>
      <c r="BL29" s="120"/>
      <c r="BM29" s="120"/>
      <c r="BN29" s="120"/>
      <c r="BO29" s="120"/>
      <c r="BP29" s="120"/>
      <c r="BQ29" s="120"/>
      <c r="BR29" s="120"/>
      <c r="BS29" s="120"/>
      <c r="BT29" s="120"/>
      <c r="BU29" s="120"/>
      <c r="BV29" s="120"/>
      <c r="BW29" s="120"/>
      <c r="BX29" s="120"/>
      <c r="BY29" s="120"/>
      <c r="BZ29" s="120"/>
      <c r="CA29" s="120"/>
      <c r="CB29" s="120"/>
      <c r="CC29" s="120"/>
      <c r="CD29" s="120"/>
      <c r="CE29" s="120"/>
      <c r="CF29" s="120"/>
      <c r="CG29" s="120"/>
      <c r="CH29" s="164"/>
    </row>
    <row r="30" spans="1:86">
      <c r="A30" s="194"/>
      <c r="B30" s="192" t="s">
        <v>35</v>
      </c>
      <c r="C30" s="198">
        <f>CH30</f>
        <v>0.21428571428571427</v>
      </c>
      <c r="D30" s="120"/>
      <c r="E30" s="120"/>
      <c r="F30" s="120"/>
      <c r="G30" s="120"/>
      <c r="H30" s="120"/>
      <c r="I30" s="120"/>
      <c r="J30" s="120"/>
      <c r="K30" s="120"/>
      <c r="L30" s="120"/>
      <c r="M30" s="120"/>
      <c r="N30" s="120"/>
      <c r="O30" s="120"/>
      <c r="P30" s="120"/>
      <c r="Q30" s="120"/>
      <c r="R30" s="120"/>
      <c r="S30" s="120"/>
      <c r="T30" s="120"/>
      <c r="U30" s="120"/>
      <c r="V30" s="120"/>
      <c r="W30" s="120"/>
      <c r="X30" s="120"/>
      <c r="Y30" s="120"/>
      <c r="Z30" s="120"/>
      <c r="AA30" s="120"/>
      <c r="AB30" s="120"/>
      <c r="AC30" s="120"/>
      <c r="AD30" s="167">
        <f>AD29/$C$27</f>
        <v>3.5714285714285712E-2</v>
      </c>
      <c r="AE30" s="167">
        <f t="shared" ref="AE30:AI30" si="30">AE29/$C$27</f>
        <v>7.1428571428571425E-2</v>
      </c>
      <c r="AF30" s="167">
        <f t="shared" si="30"/>
        <v>0.10714285714285714</v>
      </c>
      <c r="AG30" s="167">
        <f t="shared" si="30"/>
        <v>0.14285714285714285</v>
      </c>
      <c r="AH30" s="167">
        <f t="shared" si="30"/>
        <v>0.17857142857142858</v>
      </c>
      <c r="AI30" s="167">
        <f t="shared" si="30"/>
        <v>0.21428571428571427</v>
      </c>
      <c r="AJ30" s="120"/>
      <c r="AK30" s="120"/>
      <c r="AL30" s="120"/>
      <c r="AM30" s="120"/>
      <c r="AN30" s="120"/>
      <c r="AO30" s="120"/>
      <c r="AP30" s="120"/>
      <c r="AQ30" s="120"/>
      <c r="AR30" s="120"/>
      <c r="AS30" s="120"/>
      <c r="AT30" s="120"/>
      <c r="AU30" s="120"/>
      <c r="AV30" s="120"/>
      <c r="AW30" s="120"/>
      <c r="AX30" s="120"/>
      <c r="AY30" s="120"/>
      <c r="AZ30" s="120"/>
      <c r="BA30" s="120"/>
      <c r="BB30" s="120"/>
      <c r="BC30" s="120"/>
      <c r="BD30" s="120"/>
      <c r="BE30" s="120"/>
      <c r="BF30" s="120"/>
      <c r="BG30" s="120"/>
      <c r="BH30" s="120"/>
      <c r="BI30" s="120"/>
      <c r="BJ30" s="120"/>
      <c r="BK30" s="120"/>
      <c r="BL30" s="120"/>
      <c r="BM30" s="120"/>
      <c r="BN30" s="120"/>
      <c r="BO30" s="120"/>
      <c r="BP30" s="120"/>
      <c r="BQ30" s="120"/>
      <c r="BR30" s="120"/>
      <c r="BS30" s="120"/>
      <c r="BT30" s="120"/>
      <c r="BU30" s="120"/>
      <c r="BV30" s="120"/>
      <c r="BW30" s="120"/>
      <c r="BX30" s="120"/>
      <c r="BY30" s="120"/>
      <c r="BZ30" s="120"/>
      <c r="CA30" s="120"/>
      <c r="CB30" s="120"/>
      <c r="CC30" s="120"/>
      <c r="CD30" s="120"/>
      <c r="CE30" s="120"/>
      <c r="CF30" s="120"/>
      <c r="CG30" s="120"/>
      <c r="CH30" s="165">
        <f>CH28/CH27</f>
        <v>0.21428571428571427</v>
      </c>
    </row>
    <row r="31" spans="1:86">
      <c r="A31" s="194"/>
      <c r="B31" s="149" t="s">
        <v>30</v>
      </c>
      <c r="C31" s="204"/>
      <c r="D31" s="120"/>
      <c r="E31" s="120"/>
      <c r="F31" s="120"/>
      <c r="G31" s="120"/>
      <c r="H31" s="120"/>
      <c r="I31" s="120"/>
      <c r="J31" s="120"/>
      <c r="K31" s="120"/>
      <c r="L31" s="120"/>
      <c r="M31" s="120"/>
      <c r="N31" s="120"/>
      <c r="O31" s="120"/>
      <c r="P31" s="120"/>
      <c r="Q31" s="120"/>
      <c r="R31" s="120"/>
      <c r="S31" s="120"/>
      <c r="T31" s="120"/>
      <c r="U31" s="120"/>
      <c r="V31" s="120"/>
      <c r="W31" s="120"/>
      <c r="X31" s="120"/>
      <c r="Y31" s="120"/>
      <c r="Z31" s="120"/>
      <c r="AA31" s="120"/>
      <c r="AB31" s="120"/>
      <c r="AC31" s="120"/>
      <c r="AD31" s="155">
        <v>10</v>
      </c>
      <c r="AE31" s="155">
        <v>7</v>
      </c>
      <c r="AF31" s="155">
        <v>5</v>
      </c>
      <c r="AG31" s="155">
        <v>3</v>
      </c>
      <c r="AH31" s="155">
        <v>5</v>
      </c>
      <c r="AI31" s="155">
        <v>7</v>
      </c>
      <c r="AJ31" s="120"/>
      <c r="AK31" s="120"/>
      <c r="AL31" s="120"/>
      <c r="AM31" s="120"/>
      <c r="AN31" s="120"/>
      <c r="AO31" s="120"/>
      <c r="AP31" s="120"/>
      <c r="AQ31" s="120"/>
      <c r="AR31" s="120"/>
      <c r="AS31" s="120"/>
      <c r="AT31" s="120"/>
      <c r="AU31" s="120"/>
      <c r="AV31" s="120"/>
      <c r="AW31" s="120"/>
      <c r="AX31" s="120"/>
      <c r="AY31" s="120"/>
      <c r="AZ31" s="120"/>
      <c r="BA31" s="120"/>
      <c r="BB31" s="120"/>
      <c r="BC31" s="120"/>
      <c r="BD31" s="120"/>
      <c r="BE31" s="120"/>
      <c r="BF31" s="120"/>
      <c r="BG31" s="120"/>
      <c r="BH31" s="120"/>
      <c r="BI31" s="120"/>
      <c r="BJ31" s="120"/>
      <c r="BK31" s="120"/>
      <c r="BL31" s="120"/>
      <c r="BM31" s="120"/>
      <c r="BN31" s="120"/>
      <c r="BO31" s="120"/>
      <c r="BP31" s="120"/>
      <c r="BQ31" s="120"/>
      <c r="BR31" s="120"/>
      <c r="BS31" s="120"/>
      <c r="BT31" s="120"/>
      <c r="BU31" s="120"/>
      <c r="BV31" s="120"/>
      <c r="BW31" s="120"/>
      <c r="BX31" s="120"/>
      <c r="BY31" s="120"/>
      <c r="BZ31" s="120"/>
      <c r="CA31" s="120"/>
      <c r="CB31" s="120"/>
      <c r="CC31" s="120"/>
      <c r="CD31" s="120"/>
      <c r="CE31" s="120"/>
      <c r="CF31" s="120"/>
      <c r="CG31" s="120"/>
      <c r="CH31" s="164">
        <f>SUM(F31:BE31)</f>
        <v>37</v>
      </c>
    </row>
    <row r="32" spans="1:86">
      <c r="A32" s="194"/>
      <c r="B32" s="149" t="s">
        <v>28</v>
      </c>
      <c r="C32" s="204"/>
      <c r="D32" s="120"/>
      <c r="E32" s="120"/>
      <c r="F32" s="120"/>
      <c r="G32" s="120"/>
      <c r="H32" s="120"/>
      <c r="I32" s="120"/>
      <c r="J32" s="120"/>
      <c r="K32" s="120"/>
      <c r="L32" s="120"/>
      <c r="M32" s="120"/>
      <c r="N32" s="120"/>
      <c r="O32" s="120"/>
      <c r="P32" s="120"/>
      <c r="Q32" s="120"/>
      <c r="R32" s="120"/>
      <c r="S32" s="120"/>
      <c r="T32" s="120"/>
      <c r="U32" s="120"/>
      <c r="V32" s="120"/>
      <c r="W32" s="120"/>
      <c r="X32" s="120"/>
      <c r="Y32" s="120"/>
      <c r="Z32" s="120"/>
      <c r="AA32" s="120"/>
      <c r="AB32" s="120"/>
      <c r="AC32" s="120"/>
      <c r="AD32" s="155">
        <f t="shared" ref="AD32:AI32" si="31">AD31+AC32</f>
        <v>10</v>
      </c>
      <c r="AE32" s="155">
        <f t="shared" si="31"/>
        <v>17</v>
      </c>
      <c r="AF32" s="155">
        <f t="shared" si="31"/>
        <v>22</v>
      </c>
      <c r="AG32" s="155">
        <f t="shared" si="31"/>
        <v>25</v>
      </c>
      <c r="AH32" s="155">
        <f t="shared" si="31"/>
        <v>30</v>
      </c>
      <c r="AI32" s="155">
        <f t="shared" si="31"/>
        <v>37</v>
      </c>
      <c r="AJ32" s="120"/>
      <c r="AK32" s="120"/>
      <c r="AL32" s="120"/>
      <c r="AM32" s="120"/>
      <c r="AN32" s="120"/>
      <c r="AO32" s="120"/>
      <c r="AP32" s="120"/>
      <c r="AQ32" s="120"/>
      <c r="AR32" s="120"/>
      <c r="AS32" s="120"/>
      <c r="AT32" s="120"/>
      <c r="AU32" s="120"/>
      <c r="AV32" s="120"/>
      <c r="AW32" s="120"/>
      <c r="AX32" s="120"/>
      <c r="AY32" s="120"/>
      <c r="AZ32" s="120"/>
      <c r="BA32" s="120"/>
      <c r="BB32" s="120"/>
      <c r="BC32" s="120"/>
      <c r="BD32" s="120"/>
      <c r="BE32" s="120"/>
      <c r="BF32" s="120"/>
      <c r="BG32" s="120"/>
      <c r="BH32" s="120"/>
      <c r="BI32" s="120"/>
      <c r="BJ32" s="120"/>
      <c r="BK32" s="120"/>
      <c r="BL32" s="120"/>
      <c r="BM32" s="120"/>
      <c r="BN32" s="120"/>
      <c r="BO32" s="120"/>
      <c r="BP32" s="120"/>
      <c r="BQ32" s="120"/>
      <c r="BR32" s="120"/>
      <c r="BS32" s="120"/>
      <c r="BT32" s="120"/>
      <c r="BU32" s="120"/>
      <c r="BV32" s="120"/>
      <c r="BW32" s="120"/>
      <c r="BX32" s="120"/>
      <c r="BY32" s="120"/>
      <c r="BZ32" s="120"/>
      <c r="CA32" s="120"/>
      <c r="CB32" s="120"/>
      <c r="CC32" s="120"/>
      <c r="CD32" s="120"/>
      <c r="CE32" s="120"/>
      <c r="CF32" s="120"/>
      <c r="CG32" s="120"/>
      <c r="CH32" s="164"/>
    </row>
    <row r="33" spans="1:99">
      <c r="A33" s="207"/>
      <c r="B33" s="149" t="s">
        <v>34</v>
      </c>
      <c r="C33" s="204">
        <f>CH33</f>
        <v>0.13214285714285715</v>
      </c>
      <c r="D33" s="120"/>
      <c r="E33" s="120"/>
      <c r="F33" s="120"/>
      <c r="G33" s="120"/>
      <c r="H33" s="120"/>
      <c r="I33" s="120"/>
      <c r="J33" s="120"/>
      <c r="K33" s="120"/>
      <c r="L33" s="120"/>
      <c r="M33" s="120"/>
      <c r="N33" s="120"/>
      <c r="O33" s="120"/>
      <c r="P33" s="120"/>
      <c r="Q33" s="120"/>
      <c r="R33" s="120"/>
      <c r="S33" s="120"/>
      <c r="T33" s="120"/>
      <c r="U33" s="120"/>
      <c r="V33" s="120"/>
      <c r="W33" s="120"/>
      <c r="X33" s="120"/>
      <c r="Y33" s="120"/>
      <c r="Z33" s="120"/>
      <c r="AA33" s="120"/>
      <c r="AB33" s="120"/>
      <c r="AC33" s="120"/>
      <c r="AD33" s="167">
        <f>AD32/$C$27</f>
        <v>3.5714285714285712E-2</v>
      </c>
      <c r="AE33" s="167">
        <f t="shared" ref="AE33:AI33" si="32">AE32/$C$27</f>
        <v>6.0714285714285714E-2</v>
      </c>
      <c r="AF33" s="167">
        <f t="shared" si="32"/>
        <v>7.857142857142857E-2</v>
      </c>
      <c r="AG33" s="167">
        <f t="shared" si="32"/>
        <v>8.9285714285714288E-2</v>
      </c>
      <c r="AH33" s="167">
        <f t="shared" si="32"/>
        <v>0.10714285714285714</v>
      </c>
      <c r="AI33" s="167">
        <f t="shared" si="32"/>
        <v>0.13214285714285715</v>
      </c>
      <c r="AJ33" s="120"/>
      <c r="AK33" s="120"/>
      <c r="AL33" s="120"/>
      <c r="AM33" s="120"/>
      <c r="AN33" s="120"/>
      <c r="AO33" s="120"/>
      <c r="AP33" s="120"/>
      <c r="AQ33" s="120"/>
      <c r="AR33" s="120"/>
      <c r="AS33" s="120"/>
      <c r="AT33" s="120"/>
      <c r="AU33" s="120"/>
      <c r="AV33" s="120"/>
      <c r="AW33" s="120"/>
      <c r="AX33" s="120"/>
      <c r="AY33" s="120"/>
      <c r="AZ33" s="120"/>
      <c r="BA33" s="120"/>
      <c r="BB33" s="120"/>
      <c r="BC33" s="120"/>
      <c r="BD33" s="120"/>
      <c r="BE33" s="120"/>
      <c r="BF33" s="120"/>
      <c r="BG33" s="120"/>
      <c r="BH33" s="120"/>
      <c r="BI33" s="120"/>
      <c r="BJ33" s="120"/>
      <c r="BK33" s="120"/>
      <c r="BL33" s="120"/>
      <c r="BM33" s="120"/>
      <c r="BN33" s="120"/>
      <c r="BO33" s="120"/>
      <c r="BP33" s="120"/>
      <c r="BQ33" s="120"/>
      <c r="BR33" s="120"/>
      <c r="BS33" s="120"/>
      <c r="BT33" s="120"/>
      <c r="BU33" s="120"/>
      <c r="BV33" s="120"/>
      <c r="BW33" s="120"/>
      <c r="BX33" s="120"/>
      <c r="BY33" s="120"/>
      <c r="BZ33" s="120"/>
      <c r="CA33" s="120"/>
      <c r="CB33" s="120"/>
      <c r="CC33" s="120"/>
      <c r="CD33" s="120"/>
      <c r="CE33" s="120"/>
      <c r="CF33" s="120"/>
      <c r="CG33" s="120"/>
      <c r="CH33" s="165">
        <f>CH31/CH27</f>
        <v>0.13214285714285715</v>
      </c>
    </row>
    <row r="34" spans="1:99">
      <c r="A34" s="117"/>
      <c r="B34" s="117"/>
      <c r="C34" s="169"/>
      <c r="D34" s="117"/>
      <c r="E34" s="117"/>
      <c r="F34" s="117"/>
      <c r="G34" s="117"/>
      <c r="H34" s="117"/>
      <c r="I34" s="117"/>
      <c r="J34" s="117"/>
      <c r="K34" s="117"/>
      <c r="L34" s="117"/>
      <c r="M34" s="117"/>
      <c r="N34" s="117"/>
      <c r="O34" s="117"/>
      <c r="P34" s="117"/>
      <c r="Q34" s="117"/>
      <c r="R34" s="117"/>
      <c r="S34" s="117"/>
      <c r="T34" s="117"/>
      <c r="U34" s="117"/>
      <c r="V34" s="117"/>
      <c r="W34" s="117"/>
      <c r="X34" s="117"/>
      <c r="Y34" s="117"/>
      <c r="Z34" s="117"/>
      <c r="AA34" s="117"/>
      <c r="AB34" s="117"/>
      <c r="AC34" s="117"/>
      <c r="AD34" s="146"/>
      <c r="AE34" s="146"/>
      <c r="AF34" s="146"/>
      <c r="AG34" s="146"/>
      <c r="AH34" s="146"/>
      <c r="AI34" s="146"/>
      <c r="AJ34" s="117"/>
      <c r="AK34" s="117"/>
      <c r="AL34" s="117"/>
      <c r="AM34" s="117"/>
      <c r="AN34" s="117"/>
      <c r="AO34" s="117"/>
      <c r="AP34" s="117"/>
      <c r="AQ34" s="117"/>
      <c r="AR34" s="117"/>
      <c r="AS34" s="117"/>
      <c r="AT34" s="117"/>
      <c r="AU34" s="117"/>
      <c r="AV34" s="117"/>
      <c r="AW34" s="117"/>
      <c r="AX34" s="117"/>
      <c r="AY34" s="117"/>
      <c r="AZ34" s="117"/>
      <c r="BA34" s="117"/>
      <c r="BB34" s="117"/>
      <c r="BC34" s="117"/>
      <c r="BD34" s="117"/>
      <c r="BE34" s="117"/>
      <c r="BF34" s="117"/>
      <c r="BG34" s="117"/>
      <c r="BH34" s="117"/>
      <c r="BI34" s="117"/>
      <c r="BJ34" s="117"/>
      <c r="BK34" s="117"/>
      <c r="BL34" s="117"/>
      <c r="BM34" s="117"/>
      <c r="BN34" s="117"/>
      <c r="BO34" s="117"/>
      <c r="BP34" s="117"/>
      <c r="BQ34" s="117"/>
      <c r="BR34" s="117"/>
      <c r="BS34" s="117"/>
      <c r="BT34" s="117"/>
      <c r="BU34" s="117"/>
      <c r="BV34" s="117"/>
      <c r="BW34" s="117"/>
      <c r="BX34" s="117"/>
      <c r="BY34" s="117"/>
      <c r="BZ34" s="117"/>
      <c r="CA34" s="117"/>
      <c r="CB34" s="117"/>
      <c r="CC34" s="117"/>
      <c r="CD34" s="117"/>
      <c r="CE34" s="117"/>
      <c r="CF34" s="117"/>
      <c r="CG34" s="117"/>
      <c r="CH34" s="168"/>
    </row>
    <row r="35" spans="1:99">
      <c r="A35" s="118"/>
      <c r="B35" s="118"/>
    </row>
    <row r="36" spans="1:99" s="145" customFormat="1" ht="54.75" customHeight="1">
      <c r="A36" s="360" t="s">
        <v>192</v>
      </c>
      <c r="B36" s="360"/>
      <c r="C36" s="174" t="s">
        <v>25</v>
      </c>
      <c r="D36" s="174" t="s">
        <v>26</v>
      </c>
      <c r="E36" s="175" t="s">
        <v>31</v>
      </c>
      <c r="F36" s="176">
        <v>40909</v>
      </c>
      <c r="G36" s="176">
        <v>40916</v>
      </c>
      <c r="H36" s="176">
        <v>40923</v>
      </c>
      <c r="I36" s="176">
        <v>40930</v>
      </c>
      <c r="J36" s="176">
        <v>40937</v>
      </c>
      <c r="K36" s="176">
        <v>40944</v>
      </c>
      <c r="L36" s="176">
        <v>40951</v>
      </c>
      <c r="M36" s="176">
        <v>40958</v>
      </c>
      <c r="N36" s="176">
        <v>40965</v>
      </c>
      <c r="O36" s="176">
        <v>40972</v>
      </c>
      <c r="P36" s="176">
        <v>40979</v>
      </c>
      <c r="Q36" s="176">
        <v>40986</v>
      </c>
      <c r="R36" s="176">
        <v>40993</v>
      </c>
      <c r="S36" s="176">
        <v>41000</v>
      </c>
      <c r="T36" s="176">
        <v>41007</v>
      </c>
      <c r="U36" s="176">
        <v>41014</v>
      </c>
      <c r="V36" s="176">
        <v>41021</v>
      </c>
      <c r="W36" s="176">
        <v>41028</v>
      </c>
      <c r="X36" s="176">
        <v>41035</v>
      </c>
      <c r="Y36" s="176">
        <v>41042</v>
      </c>
      <c r="Z36" s="176">
        <v>41049</v>
      </c>
      <c r="AA36" s="176">
        <v>41056</v>
      </c>
      <c r="AB36" s="176">
        <v>41063</v>
      </c>
      <c r="AC36" s="176">
        <v>41070</v>
      </c>
      <c r="AD36" s="176">
        <v>41077</v>
      </c>
      <c r="AE36" s="176">
        <v>41084</v>
      </c>
      <c r="AF36" s="176">
        <v>41091</v>
      </c>
      <c r="AG36" s="176">
        <v>41098</v>
      </c>
      <c r="AH36" s="176">
        <v>41105</v>
      </c>
      <c r="AI36" s="176">
        <v>41112</v>
      </c>
      <c r="AJ36" s="176">
        <v>41119</v>
      </c>
      <c r="AK36" s="176">
        <v>41126</v>
      </c>
      <c r="AL36" s="176">
        <v>41133</v>
      </c>
      <c r="AM36" s="176">
        <v>41140</v>
      </c>
      <c r="AN36" s="176">
        <v>41147</v>
      </c>
      <c r="AO36" s="176">
        <v>41154</v>
      </c>
      <c r="AP36" s="176">
        <v>41161</v>
      </c>
      <c r="AQ36" s="176">
        <v>41168</v>
      </c>
      <c r="AR36" s="176">
        <v>41175</v>
      </c>
      <c r="AS36" s="176">
        <v>41182</v>
      </c>
      <c r="AT36" s="176">
        <v>41189</v>
      </c>
      <c r="AU36" s="176">
        <v>41196</v>
      </c>
      <c r="AV36" s="176">
        <v>41203</v>
      </c>
      <c r="AW36" s="176">
        <v>41210</v>
      </c>
      <c r="AX36" s="176">
        <v>41217</v>
      </c>
      <c r="AY36" s="176">
        <v>41224</v>
      </c>
      <c r="AZ36" s="176">
        <v>41231</v>
      </c>
      <c r="BA36" s="176">
        <v>41238</v>
      </c>
      <c r="BB36" s="176">
        <v>41245</v>
      </c>
      <c r="BC36" s="176">
        <v>41252</v>
      </c>
      <c r="BD36" s="176">
        <v>41259</v>
      </c>
      <c r="BE36" s="176">
        <v>41266</v>
      </c>
      <c r="BF36" s="176">
        <v>41273</v>
      </c>
      <c r="BG36" s="176">
        <v>41280</v>
      </c>
      <c r="BH36" s="176">
        <v>41287</v>
      </c>
      <c r="BI36" s="176">
        <v>41294</v>
      </c>
      <c r="BJ36" s="176">
        <v>41301</v>
      </c>
      <c r="BK36" s="176">
        <v>41308</v>
      </c>
      <c r="BL36" s="176">
        <v>41315</v>
      </c>
      <c r="BM36" s="176">
        <v>41322</v>
      </c>
      <c r="BN36" s="176">
        <v>41329</v>
      </c>
      <c r="BO36" s="176">
        <v>41336</v>
      </c>
      <c r="BP36" s="176">
        <v>41343</v>
      </c>
      <c r="BQ36" s="176">
        <v>41350</v>
      </c>
      <c r="BR36" s="176">
        <v>41357</v>
      </c>
      <c r="BS36" s="176">
        <v>41364</v>
      </c>
      <c r="BT36" s="176">
        <v>41371</v>
      </c>
      <c r="BU36" s="176">
        <v>41378</v>
      </c>
      <c r="BV36" s="176">
        <v>41385</v>
      </c>
      <c r="BW36" s="176">
        <v>41392</v>
      </c>
      <c r="BX36" s="176">
        <v>41399</v>
      </c>
      <c r="BY36" s="176">
        <v>41406</v>
      </c>
      <c r="BZ36" s="176">
        <v>41413</v>
      </c>
      <c r="CA36" s="176">
        <v>41420</v>
      </c>
      <c r="CB36" s="176">
        <v>41427</v>
      </c>
      <c r="CC36" s="176">
        <v>41434</v>
      </c>
      <c r="CD36" s="176">
        <v>41441</v>
      </c>
      <c r="CE36" s="176">
        <v>41448</v>
      </c>
      <c r="CF36" s="176">
        <v>41455</v>
      </c>
      <c r="CG36" s="176">
        <v>41462</v>
      </c>
      <c r="CH36" s="177" t="s">
        <v>24</v>
      </c>
      <c r="CI36" s="178"/>
      <c r="CJ36" s="178"/>
      <c r="CK36" s="178"/>
      <c r="CL36" s="178"/>
      <c r="CM36" s="178"/>
      <c r="CN36" s="178"/>
      <c r="CO36" s="178"/>
      <c r="CP36" s="178"/>
      <c r="CQ36" s="178"/>
      <c r="CR36" s="178"/>
      <c r="CS36" s="178"/>
      <c r="CT36" s="178"/>
      <c r="CU36" s="178"/>
    </row>
    <row r="37" spans="1:99">
      <c r="A37" s="361" t="s">
        <v>193</v>
      </c>
      <c r="B37" s="192" t="s">
        <v>33</v>
      </c>
      <c r="C37" s="203">
        <f>CH37</f>
        <v>1050</v>
      </c>
      <c r="D37" s="116"/>
      <c r="E37" s="116"/>
      <c r="F37" s="116">
        <f t="shared" ref="F37:AK37" si="33">F3+F11+F19+F27</f>
        <v>10</v>
      </c>
      <c r="G37" s="116">
        <f t="shared" si="33"/>
        <v>10</v>
      </c>
      <c r="H37" s="116">
        <f t="shared" si="33"/>
        <v>10</v>
      </c>
      <c r="I37" s="116">
        <f t="shared" si="33"/>
        <v>10</v>
      </c>
      <c r="J37" s="116">
        <f t="shared" si="33"/>
        <v>10</v>
      </c>
      <c r="K37" s="116">
        <f t="shared" si="33"/>
        <v>10</v>
      </c>
      <c r="L37" s="116">
        <f t="shared" si="33"/>
        <v>10</v>
      </c>
      <c r="M37" s="116">
        <f t="shared" si="33"/>
        <v>10</v>
      </c>
      <c r="N37" s="116">
        <f t="shared" si="33"/>
        <v>10</v>
      </c>
      <c r="O37" s="116">
        <f t="shared" si="33"/>
        <v>30</v>
      </c>
      <c r="P37" s="116">
        <f t="shared" si="33"/>
        <v>30</v>
      </c>
      <c r="Q37" s="116">
        <f t="shared" si="33"/>
        <v>30</v>
      </c>
      <c r="R37" s="116">
        <f t="shared" si="33"/>
        <v>30</v>
      </c>
      <c r="S37" s="116">
        <f t="shared" si="33"/>
        <v>30</v>
      </c>
      <c r="T37" s="116">
        <f t="shared" si="33"/>
        <v>30</v>
      </c>
      <c r="U37" s="116">
        <f t="shared" si="33"/>
        <v>20</v>
      </c>
      <c r="V37" s="116">
        <f t="shared" si="33"/>
        <v>20</v>
      </c>
      <c r="W37" s="116">
        <f t="shared" si="33"/>
        <v>20</v>
      </c>
      <c r="X37" s="116">
        <f t="shared" si="33"/>
        <v>20</v>
      </c>
      <c r="Y37" s="116">
        <f t="shared" si="33"/>
        <v>20</v>
      </c>
      <c r="Z37" s="116">
        <f t="shared" si="33"/>
        <v>20</v>
      </c>
      <c r="AA37" s="116">
        <f t="shared" si="33"/>
        <v>20</v>
      </c>
      <c r="AB37" s="116">
        <f t="shared" si="33"/>
        <v>20</v>
      </c>
      <c r="AC37" s="116">
        <f t="shared" si="33"/>
        <v>20</v>
      </c>
      <c r="AD37" s="116">
        <f t="shared" si="33"/>
        <v>30</v>
      </c>
      <c r="AE37" s="116">
        <f t="shared" si="33"/>
        <v>30</v>
      </c>
      <c r="AF37" s="116">
        <f t="shared" si="33"/>
        <v>30</v>
      </c>
      <c r="AG37" s="116">
        <f t="shared" si="33"/>
        <v>30</v>
      </c>
      <c r="AH37" s="116">
        <f t="shared" si="33"/>
        <v>30</v>
      </c>
      <c r="AI37" s="116">
        <f t="shared" si="33"/>
        <v>30</v>
      </c>
      <c r="AJ37" s="116">
        <f t="shared" si="33"/>
        <v>30</v>
      </c>
      <c r="AK37" s="116">
        <f t="shared" si="33"/>
        <v>30</v>
      </c>
      <c r="AL37" s="116">
        <f t="shared" ref="AL37:BE37" si="34">AL3+AL11+AL19+AL27</f>
        <v>30</v>
      </c>
      <c r="AM37" s="116">
        <f t="shared" si="34"/>
        <v>30</v>
      </c>
      <c r="AN37" s="116">
        <f t="shared" si="34"/>
        <v>30</v>
      </c>
      <c r="AO37" s="116">
        <f t="shared" si="34"/>
        <v>20</v>
      </c>
      <c r="AP37" s="116">
        <f t="shared" si="34"/>
        <v>20</v>
      </c>
      <c r="AQ37" s="116">
        <f t="shared" si="34"/>
        <v>20</v>
      </c>
      <c r="AR37" s="116">
        <f t="shared" si="34"/>
        <v>20</v>
      </c>
      <c r="AS37" s="116">
        <f t="shared" si="34"/>
        <v>20</v>
      </c>
      <c r="AT37" s="116">
        <f t="shared" si="34"/>
        <v>20</v>
      </c>
      <c r="AU37" s="116">
        <f t="shared" si="34"/>
        <v>20</v>
      </c>
      <c r="AV37" s="116">
        <f t="shared" si="34"/>
        <v>20</v>
      </c>
      <c r="AW37" s="116">
        <f t="shared" si="34"/>
        <v>20</v>
      </c>
      <c r="AX37" s="116">
        <f t="shared" si="34"/>
        <v>20</v>
      </c>
      <c r="AY37" s="116">
        <f t="shared" si="34"/>
        <v>10</v>
      </c>
      <c r="AZ37" s="116">
        <f t="shared" si="34"/>
        <v>10</v>
      </c>
      <c r="BA37" s="116">
        <f t="shared" si="34"/>
        <v>10</v>
      </c>
      <c r="BB37" s="116">
        <f t="shared" si="34"/>
        <v>10</v>
      </c>
      <c r="BC37" s="116">
        <f t="shared" si="34"/>
        <v>10</v>
      </c>
      <c r="BD37" s="116">
        <f t="shared" si="34"/>
        <v>10</v>
      </c>
      <c r="BE37" s="116">
        <f t="shared" si="34"/>
        <v>10</v>
      </c>
      <c r="BF37" s="116"/>
      <c r="BG37" s="116"/>
      <c r="BH37" s="116"/>
      <c r="BI37" s="116"/>
      <c r="BJ37" s="116"/>
      <c r="BK37" s="116"/>
      <c r="BL37" s="116"/>
      <c r="BM37" s="116"/>
      <c r="BN37" s="116"/>
      <c r="BO37" s="116"/>
      <c r="BP37" s="116"/>
      <c r="BQ37" s="116"/>
      <c r="BR37" s="116"/>
      <c r="BS37" s="116"/>
      <c r="BT37" s="116"/>
      <c r="BU37" s="116"/>
      <c r="BV37" s="116"/>
      <c r="BW37" s="116"/>
      <c r="BX37" s="116"/>
      <c r="BY37" s="116"/>
      <c r="BZ37" s="116"/>
      <c r="CA37" s="116"/>
      <c r="CB37" s="116"/>
      <c r="CC37" s="116"/>
      <c r="CD37" s="116"/>
      <c r="CE37" s="116"/>
      <c r="CF37" s="116"/>
      <c r="CG37" s="116"/>
      <c r="CH37" s="119">
        <f>SUM(F37:BE37)</f>
        <v>1050</v>
      </c>
    </row>
    <row r="38" spans="1:99" ht="14.25" customHeight="1">
      <c r="A38" s="362"/>
      <c r="B38" s="192" t="s">
        <v>32</v>
      </c>
      <c r="C38" s="203"/>
      <c r="D38" s="116"/>
      <c r="E38" s="116"/>
      <c r="F38" s="116">
        <f>F37+E38</f>
        <v>10</v>
      </c>
      <c r="G38" s="116">
        <f t="shared" ref="G38:BE38" si="35">G37+F38</f>
        <v>20</v>
      </c>
      <c r="H38" s="116">
        <f t="shared" si="35"/>
        <v>30</v>
      </c>
      <c r="I38" s="116">
        <f t="shared" si="35"/>
        <v>40</v>
      </c>
      <c r="J38" s="116">
        <f t="shared" si="35"/>
        <v>50</v>
      </c>
      <c r="K38" s="116">
        <f t="shared" si="35"/>
        <v>60</v>
      </c>
      <c r="L38" s="116">
        <f t="shared" si="35"/>
        <v>70</v>
      </c>
      <c r="M38" s="116">
        <f t="shared" si="35"/>
        <v>80</v>
      </c>
      <c r="N38" s="116">
        <f t="shared" si="35"/>
        <v>90</v>
      </c>
      <c r="O38" s="116">
        <f t="shared" si="35"/>
        <v>120</v>
      </c>
      <c r="P38" s="116">
        <f t="shared" si="35"/>
        <v>150</v>
      </c>
      <c r="Q38" s="116">
        <f t="shared" si="35"/>
        <v>180</v>
      </c>
      <c r="R38" s="116">
        <f t="shared" si="35"/>
        <v>210</v>
      </c>
      <c r="S38" s="116">
        <f t="shared" si="35"/>
        <v>240</v>
      </c>
      <c r="T38" s="116">
        <f t="shared" si="35"/>
        <v>270</v>
      </c>
      <c r="U38" s="116">
        <f t="shared" si="35"/>
        <v>290</v>
      </c>
      <c r="V38" s="116">
        <f t="shared" si="35"/>
        <v>310</v>
      </c>
      <c r="W38" s="116">
        <f t="shared" si="35"/>
        <v>330</v>
      </c>
      <c r="X38" s="116">
        <f t="shared" si="35"/>
        <v>350</v>
      </c>
      <c r="Y38" s="116">
        <f t="shared" si="35"/>
        <v>370</v>
      </c>
      <c r="Z38" s="116">
        <f t="shared" si="35"/>
        <v>390</v>
      </c>
      <c r="AA38" s="116">
        <f t="shared" si="35"/>
        <v>410</v>
      </c>
      <c r="AB38" s="116">
        <f t="shared" si="35"/>
        <v>430</v>
      </c>
      <c r="AC38" s="116">
        <f t="shared" si="35"/>
        <v>450</v>
      </c>
      <c r="AD38" s="116">
        <f t="shared" si="35"/>
        <v>480</v>
      </c>
      <c r="AE38" s="116">
        <f t="shared" si="35"/>
        <v>510</v>
      </c>
      <c r="AF38" s="116">
        <f t="shared" si="35"/>
        <v>540</v>
      </c>
      <c r="AG38" s="116">
        <f t="shared" si="35"/>
        <v>570</v>
      </c>
      <c r="AH38" s="116">
        <f t="shared" si="35"/>
        <v>600</v>
      </c>
      <c r="AI38" s="116">
        <f t="shared" si="35"/>
        <v>630</v>
      </c>
      <c r="AJ38" s="116">
        <f t="shared" si="35"/>
        <v>660</v>
      </c>
      <c r="AK38" s="116">
        <f t="shared" si="35"/>
        <v>690</v>
      </c>
      <c r="AL38" s="116">
        <f t="shared" si="35"/>
        <v>720</v>
      </c>
      <c r="AM38" s="116">
        <f t="shared" si="35"/>
        <v>750</v>
      </c>
      <c r="AN38" s="116">
        <f t="shared" si="35"/>
        <v>780</v>
      </c>
      <c r="AO38" s="116">
        <f t="shared" si="35"/>
        <v>800</v>
      </c>
      <c r="AP38" s="116">
        <f t="shared" si="35"/>
        <v>820</v>
      </c>
      <c r="AQ38" s="116">
        <f t="shared" si="35"/>
        <v>840</v>
      </c>
      <c r="AR38" s="116">
        <f t="shared" si="35"/>
        <v>860</v>
      </c>
      <c r="AS38" s="116">
        <f t="shared" si="35"/>
        <v>880</v>
      </c>
      <c r="AT38" s="116">
        <f t="shared" si="35"/>
        <v>900</v>
      </c>
      <c r="AU38" s="116">
        <f t="shared" si="35"/>
        <v>920</v>
      </c>
      <c r="AV38" s="116">
        <f t="shared" si="35"/>
        <v>940</v>
      </c>
      <c r="AW38" s="116">
        <f t="shared" si="35"/>
        <v>960</v>
      </c>
      <c r="AX38" s="116">
        <f t="shared" si="35"/>
        <v>980</v>
      </c>
      <c r="AY38" s="116">
        <f t="shared" si="35"/>
        <v>990</v>
      </c>
      <c r="AZ38" s="116">
        <f t="shared" si="35"/>
        <v>1000</v>
      </c>
      <c r="BA38" s="116">
        <f t="shared" si="35"/>
        <v>1010</v>
      </c>
      <c r="BB38" s="116">
        <f t="shared" si="35"/>
        <v>1020</v>
      </c>
      <c r="BC38" s="116">
        <f t="shared" si="35"/>
        <v>1030</v>
      </c>
      <c r="BD38" s="116">
        <f t="shared" si="35"/>
        <v>1040</v>
      </c>
      <c r="BE38" s="116">
        <f t="shared" si="35"/>
        <v>1050</v>
      </c>
      <c r="BF38" s="116"/>
      <c r="BG38" s="116"/>
      <c r="BH38" s="116"/>
      <c r="BI38" s="116"/>
      <c r="BJ38" s="116"/>
      <c r="BK38" s="116"/>
      <c r="BL38" s="116"/>
      <c r="BM38" s="116"/>
      <c r="BN38" s="116"/>
      <c r="BO38" s="116"/>
      <c r="BP38" s="116"/>
      <c r="BQ38" s="116"/>
      <c r="BR38" s="116"/>
      <c r="BS38" s="116"/>
      <c r="BT38" s="116"/>
      <c r="BU38" s="116"/>
      <c r="BV38" s="116"/>
      <c r="BW38" s="116"/>
      <c r="BX38" s="116"/>
      <c r="BY38" s="116"/>
      <c r="BZ38" s="116"/>
      <c r="CA38" s="116"/>
      <c r="CB38" s="116"/>
      <c r="CC38" s="116"/>
      <c r="CD38" s="116"/>
      <c r="CE38" s="116"/>
      <c r="CF38" s="116"/>
      <c r="CG38" s="116"/>
      <c r="CH38" s="119"/>
    </row>
    <row r="39" spans="1:99" ht="14.25" customHeight="1">
      <c r="A39" s="363"/>
      <c r="B39" s="192" t="s">
        <v>36</v>
      </c>
      <c r="C39" s="203"/>
      <c r="D39" s="116"/>
      <c r="E39" s="116"/>
      <c r="F39" s="158">
        <f>F38/$C$37</f>
        <v>9.5238095238095247E-3</v>
      </c>
      <c r="G39" s="158">
        <f>G38/$C$37</f>
        <v>1.9047619047619049E-2</v>
      </c>
      <c r="H39" s="158">
        <f t="shared" ref="H39:BE39" si="36">H38/$C$37</f>
        <v>2.8571428571428571E-2</v>
      </c>
      <c r="I39" s="158">
        <f t="shared" si="36"/>
        <v>3.8095238095238099E-2</v>
      </c>
      <c r="J39" s="158">
        <f t="shared" si="36"/>
        <v>4.7619047619047616E-2</v>
      </c>
      <c r="K39" s="158">
        <f t="shared" si="36"/>
        <v>5.7142857142857141E-2</v>
      </c>
      <c r="L39" s="158">
        <f t="shared" si="36"/>
        <v>6.6666666666666666E-2</v>
      </c>
      <c r="M39" s="158">
        <f t="shared" si="36"/>
        <v>7.6190476190476197E-2</v>
      </c>
      <c r="N39" s="158">
        <f t="shared" si="36"/>
        <v>8.5714285714285715E-2</v>
      </c>
      <c r="O39" s="158">
        <f t="shared" si="36"/>
        <v>0.11428571428571428</v>
      </c>
      <c r="P39" s="158">
        <f t="shared" si="36"/>
        <v>0.14285714285714285</v>
      </c>
      <c r="Q39" s="158">
        <f t="shared" si="36"/>
        <v>0.17142857142857143</v>
      </c>
      <c r="R39" s="158">
        <f t="shared" si="36"/>
        <v>0.2</v>
      </c>
      <c r="S39" s="158">
        <f t="shared" si="36"/>
        <v>0.22857142857142856</v>
      </c>
      <c r="T39" s="158">
        <f t="shared" si="36"/>
        <v>0.25714285714285712</v>
      </c>
      <c r="U39" s="158">
        <f t="shared" si="36"/>
        <v>0.27619047619047621</v>
      </c>
      <c r="V39" s="158">
        <f t="shared" si="36"/>
        <v>0.29523809523809524</v>
      </c>
      <c r="W39" s="158">
        <f t="shared" si="36"/>
        <v>0.31428571428571428</v>
      </c>
      <c r="X39" s="158">
        <f t="shared" si="36"/>
        <v>0.33333333333333331</v>
      </c>
      <c r="Y39" s="158">
        <f t="shared" si="36"/>
        <v>0.35238095238095241</v>
      </c>
      <c r="Z39" s="158">
        <f t="shared" si="36"/>
        <v>0.37142857142857144</v>
      </c>
      <c r="AA39" s="158">
        <f t="shared" si="36"/>
        <v>0.39047619047619048</v>
      </c>
      <c r="AB39" s="158">
        <f t="shared" si="36"/>
        <v>0.40952380952380951</v>
      </c>
      <c r="AC39" s="158">
        <f t="shared" si="36"/>
        <v>0.42857142857142855</v>
      </c>
      <c r="AD39" s="158">
        <f t="shared" si="36"/>
        <v>0.45714285714285713</v>
      </c>
      <c r="AE39" s="158">
        <f t="shared" si="36"/>
        <v>0.48571428571428571</v>
      </c>
      <c r="AF39" s="158">
        <f t="shared" si="36"/>
        <v>0.51428571428571423</v>
      </c>
      <c r="AG39" s="158">
        <f t="shared" si="36"/>
        <v>0.54285714285714282</v>
      </c>
      <c r="AH39" s="158">
        <f t="shared" si="36"/>
        <v>0.5714285714285714</v>
      </c>
      <c r="AI39" s="158">
        <f t="shared" si="36"/>
        <v>0.6</v>
      </c>
      <c r="AJ39" s="158">
        <f t="shared" si="36"/>
        <v>0.62857142857142856</v>
      </c>
      <c r="AK39" s="158">
        <f t="shared" si="36"/>
        <v>0.65714285714285714</v>
      </c>
      <c r="AL39" s="158">
        <f t="shared" si="36"/>
        <v>0.68571428571428572</v>
      </c>
      <c r="AM39" s="158">
        <f t="shared" si="36"/>
        <v>0.7142857142857143</v>
      </c>
      <c r="AN39" s="158">
        <f t="shared" si="36"/>
        <v>0.74285714285714288</v>
      </c>
      <c r="AO39" s="158">
        <f t="shared" si="36"/>
        <v>0.76190476190476186</v>
      </c>
      <c r="AP39" s="158">
        <f t="shared" si="36"/>
        <v>0.78095238095238095</v>
      </c>
      <c r="AQ39" s="158">
        <f t="shared" si="36"/>
        <v>0.8</v>
      </c>
      <c r="AR39" s="158">
        <f t="shared" si="36"/>
        <v>0.81904761904761902</v>
      </c>
      <c r="AS39" s="158">
        <f t="shared" si="36"/>
        <v>0.83809523809523812</v>
      </c>
      <c r="AT39" s="158">
        <f t="shared" si="36"/>
        <v>0.8571428571428571</v>
      </c>
      <c r="AU39" s="158">
        <f t="shared" si="36"/>
        <v>0.87619047619047619</v>
      </c>
      <c r="AV39" s="158">
        <f t="shared" si="36"/>
        <v>0.89523809523809528</v>
      </c>
      <c r="AW39" s="158">
        <f t="shared" si="36"/>
        <v>0.91428571428571426</v>
      </c>
      <c r="AX39" s="158">
        <f t="shared" si="36"/>
        <v>0.93333333333333335</v>
      </c>
      <c r="AY39" s="158">
        <f t="shared" si="36"/>
        <v>0.94285714285714284</v>
      </c>
      <c r="AZ39" s="158">
        <f t="shared" si="36"/>
        <v>0.95238095238095233</v>
      </c>
      <c r="BA39" s="158">
        <f t="shared" si="36"/>
        <v>0.96190476190476193</v>
      </c>
      <c r="BB39" s="158">
        <f t="shared" si="36"/>
        <v>0.97142857142857142</v>
      </c>
      <c r="BC39" s="158">
        <f t="shared" si="36"/>
        <v>0.98095238095238091</v>
      </c>
      <c r="BD39" s="158">
        <f t="shared" si="36"/>
        <v>0.99047619047619051</v>
      </c>
      <c r="BE39" s="158">
        <f t="shared" si="36"/>
        <v>1</v>
      </c>
      <c r="BF39" s="116"/>
      <c r="BG39" s="116"/>
      <c r="BH39" s="116"/>
      <c r="BI39" s="116"/>
      <c r="BJ39" s="116"/>
      <c r="BK39" s="116"/>
      <c r="BL39" s="116"/>
      <c r="BM39" s="116"/>
      <c r="BN39" s="116"/>
      <c r="BO39" s="116"/>
      <c r="BP39" s="116"/>
      <c r="BQ39" s="116"/>
      <c r="BR39" s="116"/>
      <c r="BS39" s="116"/>
      <c r="BT39" s="116"/>
      <c r="BU39" s="116"/>
      <c r="BV39" s="116"/>
      <c r="BW39" s="116"/>
      <c r="BX39" s="116"/>
      <c r="BY39" s="116"/>
      <c r="BZ39" s="116"/>
      <c r="CA39" s="116"/>
      <c r="CB39" s="116"/>
      <c r="CC39" s="116"/>
      <c r="CD39" s="116"/>
      <c r="CE39" s="116"/>
      <c r="CF39" s="116"/>
      <c r="CG39" s="116"/>
      <c r="CH39" s="119"/>
    </row>
    <row r="40" spans="1:99" s="156" customFormat="1">
      <c r="A40" s="364" t="s">
        <v>194</v>
      </c>
      <c r="B40" s="148" t="s">
        <v>56</v>
      </c>
      <c r="C40" s="171"/>
      <c r="D40" s="148"/>
      <c r="E40" s="148"/>
      <c r="F40" s="196">
        <v>1</v>
      </c>
      <c r="G40" s="148"/>
      <c r="H40" s="148"/>
      <c r="I40" s="148"/>
      <c r="J40" s="196"/>
      <c r="K40" s="148"/>
      <c r="L40" s="148"/>
      <c r="M40" s="148"/>
      <c r="N40" s="148"/>
      <c r="O40" s="148"/>
      <c r="P40" s="196">
        <v>1</v>
      </c>
      <c r="Q40" s="148"/>
      <c r="R40" s="148"/>
      <c r="S40" s="148"/>
      <c r="T40" s="148"/>
      <c r="U40" s="148"/>
      <c r="V40" s="148"/>
      <c r="W40" s="148"/>
      <c r="X40" s="148"/>
      <c r="Y40" s="148"/>
      <c r="Z40" s="148"/>
      <c r="AA40" s="148"/>
      <c r="AB40" s="148"/>
      <c r="AC40" s="148"/>
      <c r="AD40" s="196">
        <v>1</v>
      </c>
      <c r="AE40" s="196"/>
      <c r="AF40" s="196"/>
      <c r="AG40" s="148"/>
      <c r="AH40" s="148"/>
      <c r="AI40" s="148"/>
      <c r="AJ40" s="148"/>
      <c r="AK40" s="148"/>
      <c r="AL40" s="196"/>
      <c r="AM40" s="148"/>
      <c r="AN40" s="148"/>
      <c r="AO40" s="148"/>
      <c r="AP40" s="148"/>
      <c r="AQ40" s="148"/>
      <c r="AR40" s="148"/>
      <c r="AS40" s="148"/>
      <c r="AT40" s="148"/>
      <c r="AU40" s="148"/>
      <c r="AV40" s="148"/>
      <c r="AW40" s="148"/>
      <c r="AX40" s="148"/>
      <c r="AY40" s="196"/>
      <c r="AZ40" s="148"/>
      <c r="BA40" s="148"/>
      <c r="BB40" s="148"/>
      <c r="BC40" s="148"/>
      <c r="BD40" s="148"/>
      <c r="BE40" s="196">
        <v>1</v>
      </c>
      <c r="BF40" s="148"/>
      <c r="BG40" s="148"/>
      <c r="BH40" s="148"/>
      <c r="BI40" s="148"/>
      <c r="BJ40" s="148"/>
      <c r="BK40" s="148"/>
      <c r="BL40" s="148"/>
      <c r="BM40" s="148"/>
      <c r="BN40" s="148"/>
      <c r="BO40" s="148"/>
      <c r="BP40" s="148"/>
      <c r="BQ40" s="148"/>
      <c r="BR40" s="148"/>
      <c r="BS40" s="148"/>
      <c r="BT40" s="148"/>
      <c r="BU40" s="148"/>
      <c r="BV40" s="148"/>
      <c r="BW40" s="148"/>
      <c r="BX40" s="148"/>
      <c r="BY40" s="148"/>
      <c r="BZ40" s="148"/>
      <c r="CA40" s="148"/>
      <c r="CB40" s="148"/>
      <c r="CC40" s="148"/>
      <c r="CD40" s="148"/>
      <c r="CE40" s="148"/>
      <c r="CF40" s="148"/>
      <c r="CG40" s="148"/>
      <c r="CH40" s="171"/>
    </row>
    <row r="41" spans="1:99" s="156" customFormat="1">
      <c r="A41" s="365"/>
      <c r="B41" s="148" t="s">
        <v>56</v>
      </c>
      <c r="C41" s="171"/>
      <c r="D41" s="148"/>
      <c r="E41" s="148"/>
      <c r="F41" s="148" t="s">
        <v>72</v>
      </c>
      <c r="G41" s="148"/>
      <c r="H41" s="148"/>
      <c r="I41" s="148"/>
      <c r="J41" s="148"/>
      <c r="K41" s="148"/>
      <c r="L41" s="148"/>
      <c r="M41" s="148"/>
      <c r="N41" s="148"/>
      <c r="O41" s="148"/>
      <c r="P41" s="148" t="s">
        <v>80</v>
      </c>
      <c r="Q41" s="148"/>
      <c r="R41" s="148"/>
      <c r="S41" s="148"/>
      <c r="T41" s="148"/>
      <c r="U41" s="148"/>
      <c r="V41" s="148"/>
      <c r="W41" s="148"/>
      <c r="X41" s="148"/>
      <c r="Y41" s="148"/>
      <c r="Z41" s="148"/>
      <c r="AA41" s="148"/>
      <c r="AB41" s="148"/>
      <c r="AC41" s="148"/>
      <c r="AD41" s="148" t="s">
        <v>81</v>
      </c>
      <c r="AE41" s="148"/>
      <c r="AF41" s="148"/>
      <c r="AG41" s="148"/>
      <c r="AH41" s="148"/>
      <c r="AI41" s="148"/>
      <c r="AJ41" s="148"/>
      <c r="AK41" s="148"/>
      <c r="AL41" s="148"/>
      <c r="AM41" s="148"/>
      <c r="AN41" s="148"/>
      <c r="AO41" s="148"/>
      <c r="AP41" s="148"/>
      <c r="AQ41" s="148"/>
      <c r="AR41" s="148"/>
      <c r="AS41" s="148"/>
      <c r="AT41" s="148"/>
      <c r="AU41" s="148"/>
      <c r="AV41" s="148"/>
      <c r="AW41" s="148"/>
      <c r="AX41" s="148"/>
      <c r="AY41" s="148"/>
      <c r="AZ41" s="148"/>
      <c r="BA41" s="148"/>
      <c r="BB41" s="148"/>
      <c r="BC41" s="148"/>
      <c r="BD41" s="148"/>
      <c r="BE41" s="148" t="s">
        <v>55</v>
      </c>
      <c r="BF41" s="148"/>
      <c r="BG41" s="148"/>
      <c r="BH41" s="148"/>
      <c r="BI41" s="148"/>
      <c r="BJ41" s="148"/>
      <c r="BK41" s="148"/>
      <c r="BL41" s="148"/>
      <c r="BM41" s="148"/>
      <c r="BN41" s="148"/>
      <c r="BO41" s="148"/>
      <c r="BP41" s="148"/>
      <c r="BQ41" s="148"/>
      <c r="BR41" s="148"/>
      <c r="BS41" s="148"/>
      <c r="BT41" s="148"/>
      <c r="BU41" s="148"/>
      <c r="BV41" s="148"/>
      <c r="BW41" s="148"/>
      <c r="BX41" s="148"/>
      <c r="BY41" s="148"/>
      <c r="BZ41" s="148"/>
      <c r="CA41" s="148"/>
      <c r="CB41" s="148"/>
      <c r="CC41" s="148"/>
      <c r="CD41" s="148"/>
      <c r="CE41" s="148"/>
      <c r="CF41" s="148"/>
      <c r="CG41" s="148"/>
      <c r="CH41" s="171"/>
    </row>
    <row r="42" spans="1:99">
      <c r="A42" s="366" t="s">
        <v>195</v>
      </c>
      <c r="B42" s="192" t="s">
        <v>29</v>
      </c>
      <c r="C42" s="198"/>
      <c r="D42" s="116"/>
      <c r="E42" s="116"/>
      <c r="F42" s="116">
        <f t="shared" ref="F42:AI42" si="37">F4+F12+F20+F28</f>
        <v>10</v>
      </c>
      <c r="G42" s="116">
        <f t="shared" si="37"/>
        <v>10</v>
      </c>
      <c r="H42" s="116">
        <f t="shared" si="37"/>
        <v>10</v>
      </c>
      <c r="I42" s="116">
        <f t="shared" si="37"/>
        <v>10</v>
      </c>
      <c r="J42" s="116">
        <f t="shared" si="37"/>
        <v>10</v>
      </c>
      <c r="K42" s="116">
        <f t="shared" si="37"/>
        <v>10</v>
      </c>
      <c r="L42" s="116">
        <f t="shared" si="37"/>
        <v>10</v>
      </c>
      <c r="M42" s="116">
        <f t="shared" si="37"/>
        <v>10</v>
      </c>
      <c r="N42" s="116">
        <f t="shared" si="37"/>
        <v>10</v>
      </c>
      <c r="O42" s="116">
        <f t="shared" si="37"/>
        <v>30</v>
      </c>
      <c r="P42" s="116">
        <f t="shared" si="37"/>
        <v>30</v>
      </c>
      <c r="Q42" s="116">
        <f t="shared" si="37"/>
        <v>30</v>
      </c>
      <c r="R42" s="116">
        <f t="shared" si="37"/>
        <v>30</v>
      </c>
      <c r="S42" s="116">
        <f t="shared" si="37"/>
        <v>30</v>
      </c>
      <c r="T42" s="116">
        <f t="shared" si="37"/>
        <v>30</v>
      </c>
      <c r="U42" s="116">
        <f t="shared" si="37"/>
        <v>20</v>
      </c>
      <c r="V42" s="116">
        <f t="shared" si="37"/>
        <v>20</v>
      </c>
      <c r="W42" s="116">
        <f t="shared" si="37"/>
        <v>20</v>
      </c>
      <c r="X42" s="116">
        <f t="shared" si="37"/>
        <v>20</v>
      </c>
      <c r="Y42" s="116">
        <f t="shared" si="37"/>
        <v>20</v>
      </c>
      <c r="Z42" s="116">
        <f t="shared" si="37"/>
        <v>20</v>
      </c>
      <c r="AA42" s="116">
        <f t="shared" si="37"/>
        <v>20</v>
      </c>
      <c r="AB42" s="116">
        <f t="shared" si="37"/>
        <v>20</v>
      </c>
      <c r="AC42" s="116">
        <f t="shared" si="37"/>
        <v>20</v>
      </c>
      <c r="AD42" s="116">
        <f t="shared" si="37"/>
        <v>30</v>
      </c>
      <c r="AE42" s="116">
        <f t="shared" si="37"/>
        <v>30</v>
      </c>
      <c r="AF42" s="116">
        <f t="shared" si="37"/>
        <v>30</v>
      </c>
      <c r="AG42" s="116">
        <f t="shared" si="37"/>
        <v>30</v>
      </c>
      <c r="AH42" s="116">
        <f t="shared" si="37"/>
        <v>30</v>
      </c>
      <c r="AI42" s="116">
        <f t="shared" si="37"/>
        <v>30</v>
      </c>
      <c r="AJ42" s="116"/>
      <c r="AK42" s="116"/>
      <c r="AL42" s="116"/>
      <c r="AM42" s="116"/>
      <c r="AN42" s="116"/>
      <c r="AO42" s="116"/>
      <c r="AP42" s="116"/>
      <c r="AQ42" s="116"/>
      <c r="AR42" s="116"/>
      <c r="AS42" s="116"/>
      <c r="AT42" s="116"/>
      <c r="AU42" s="116"/>
      <c r="AV42" s="116"/>
      <c r="AW42" s="116"/>
      <c r="AX42" s="116"/>
      <c r="AY42" s="116"/>
      <c r="AZ42" s="116"/>
      <c r="BA42" s="116"/>
      <c r="BB42" s="116"/>
      <c r="BC42" s="116"/>
      <c r="BD42" s="116"/>
      <c r="BE42" s="116"/>
      <c r="BF42" s="116"/>
      <c r="BG42" s="116"/>
      <c r="BH42" s="116"/>
      <c r="BI42" s="116"/>
      <c r="BJ42" s="116"/>
      <c r="BK42" s="116"/>
      <c r="BL42" s="116"/>
      <c r="BM42" s="116"/>
      <c r="BN42" s="116"/>
      <c r="BO42" s="116"/>
      <c r="BP42" s="116"/>
      <c r="BQ42" s="116"/>
      <c r="BR42" s="116"/>
      <c r="BS42" s="116"/>
      <c r="BT42" s="116"/>
      <c r="BU42" s="116"/>
      <c r="BV42" s="116"/>
      <c r="BW42" s="116"/>
      <c r="BX42" s="116"/>
      <c r="BY42" s="116"/>
      <c r="BZ42" s="116"/>
      <c r="CA42" s="116"/>
      <c r="CB42" s="116"/>
      <c r="CC42" s="116"/>
      <c r="CD42" s="116"/>
      <c r="CE42" s="116"/>
      <c r="CF42" s="116"/>
      <c r="CG42" s="116"/>
      <c r="CH42" s="119">
        <f>SUM(F42:BE42)</f>
        <v>630</v>
      </c>
    </row>
    <row r="43" spans="1:99">
      <c r="A43" s="367"/>
      <c r="B43" s="192" t="s">
        <v>27</v>
      </c>
      <c r="C43" s="198"/>
      <c r="D43" s="116"/>
      <c r="E43" s="116"/>
      <c r="F43" s="116">
        <f>F42+E43</f>
        <v>10</v>
      </c>
      <c r="G43" s="116">
        <f t="shared" ref="G43:AI43" si="38">G42+F43</f>
        <v>20</v>
      </c>
      <c r="H43" s="116">
        <f t="shared" si="38"/>
        <v>30</v>
      </c>
      <c r="I43" s="116">
        <f t="shared" si="38"/>
        <v>40</v>
      </c>
      <c r="J43" s="116">
        <f t="shared" si="38"/>
        <v>50</v>
      </c>
      <c r="K43" s="116">
        <f t="shared" si="38"/>
        <v>60</v>
      </c>
      <c r="L43" s="116">
        <f t="shared" si="38"/>
        <v>70</v>
      </c>
      <c r="M43" s="116">
        <f t="shared" si="38"/>
        <v>80</v>
      </c>
      <c r="N43" s="116">
        <f t="shared" si="38"/>
        <v>90</v>
      </c>
      <c r="O43" s="116">
        <f t="shared" si="38"/>
        <v>120</v>
      </c>
      <c r="P43" s="116">
        <f t="shared" si="38"/>
        <v>150</v>
      </c>
      <c r="Q43" s="116">
        <f t="shared" si="38"/>
        <v>180</v>
      </c>
      <c r="R43" s="116">
        <f t="shared" si="38"/>
        <v>210</v>
      </c>
      <c r="S43" s="116">
        <f t="shared" si="38"/>
        <v>240</v>
      </c>
      <c r="T43" s="116">
        <f t="shared" si="38"/>
        <v>270</v>
      </c>
      <c r="U43" s="116">
        <f t="shared" si="38"/>
        <v>290</v>
      </c>
      <c r="V43" s="116">
        <f t="shared" si="38"/>
        <v>310</v>
      </c>
      <c r="W43" s="116">
        <f t="shared" si="38"/>
        <v>330</v>
      </c>
      <c r="X43" s="116">
        <f t="shared" si="38"/>
        <v>350</v>
      </c>
      <c r="Y43" s="116">
        <f t="shared" si="38"/>
        <v>370</v>
      </c>
      <c r="Z43" s="116">
        <f t="shared" si="38"/>
        <v>390</v>
      </c>
      <c r="AA43" s="116">
        <f t="shared" si="38"/>
        <v>410</v>
      </c>
      <c r="AB43" s="116">
        <f t="shared" si="38"/>
        <v>430</v>
      </c>
      <c r="AC43" s="116">
        <f t="shared" si="38"/>
        <v>450</v>
      </c>
      <c r="AD43" s="116">
        <f t="shared" si="38"/>
        <v>480</v>
      </c>
      <c r="AE43" s="116">
        <f t="shared" si="38"/>
        <v>510</v>
      </c>
      <c r="AF43" s="116">
        <f t="shared" si="38"/>
        <v>540</v>
      </c>
      <c r="AG43" s="116">
        <f t="shared" si="38"/>
        <v>570</v>
      </c>
      <c r="AH43" s="116">
        <f t="shared" si="38"/>
        <v>600</v>
      </c>
      <c r="AI43" s="116">
        <f t="shared" si="38"/>
        <v>630</v>
      </c>
      <c r="AJ43" s="116"/>
      <c r="AK43" s="116"/>
      <c r="AL43" s="116"/>
      <c r="AM43" s="116"/>
      <c r="AN43" s="116"/>
      <c r="AO43" s="116"/>
      <c r="AP43" s="116"/>
      <c r="AQ43" s="116"/>
      <c r="AR43" s="116"/>
      <c r="AS43" s="116"/>
      <c r="AT43" s="116"/>
      <c r="AU43" s="116"/>
      <c r="AV43" s="116"/>
      <c r="AW43" s="116"/>
      <c r="AX43" s="116"/>
      <c r="AY43" s="116"/>
      <c r="AZ43" s="116"/>
      <c r="BA43" s="116"/>
      <c r="BB43" s="116"/>
      <c r="BC43" s="116"/>
      <c r="BD43" s="116"/>
      <c r="BE43" s="116"/>
      <c r="BF43" s="116"/>
      <c r="BG43" s="116"/>
      <c r="BH43" s="116"/>
      <c r="BI43" s="116"/>
      <c r="BJ43" s="116"/>
      <c r="BK43" s="116"/>
      <c r="BL43" s="116"/>
      <c r="BM43" s="116"/>
      <c r="BN43" s="116"/>
      <c r="BO43" s="116"/>
      <c r="BP43" s="116"/>
      <c r="BQ43" s="116"/>
      <c r="BR43" s="116"/>
      <c r="BS43" s="116"/>
      <c r="BT43" s="116"/>
      <c r="BU43" s="116"/>
      <c r="BV43" s="116"/>
      <c r="BW43" s="116"/>
      <c r="BX43" s="116"/>
      <c r="BY43" s="116"/>
      <c r="BZ43" s="116"/>
      <c r="CA43" s="116"/>
      <c r="CB43" s="116"/>
      <c r="CC43" s="116"/>
      <c r="CD43" s="116"/>
      <c r="CE43" s="116"/>
      <c r="CF43" s="116"/>
      <c r="CG43" s="116"/>
      <c r="CH43" s="119"/>
    </row>
    <row r="44" spans="1:99">
      <c r="A44" s="368"/>
      <c r="B44" s="192" t="s">
        <v>35</v>
      </c>
      <c r="C44" s="198">
        <f>CH44</f>
        <v>0.6</v>
      </c>
      <c r="D44" s="116"/>
      <c r="E44" s="116"/>
      <c r="F44" s="158">
        <f>F43/$C$37</f>
        <v>9.5238095238095247E-3</v>
      </c>
      <c r="G44" s="158">
        <f t="shared" ref="G44:AI44" si="39">G43/$C$37</f>
        <v>1.9047619047619049E-2</v>
      </c>
      <c r="H44" s="158">
        <f t="shared" si="39"/>
        <v>2.8571428571428571E-2</v>
      </c>
      <c r="I44" s="158">
        <f t="shared" si="39"/>
        <v>3.8095238095238099E-2</v>
      </c>
      <c r="J44" s="158">
        <f t="shared" si="39"/>
        <v>4.7619047619047616E-2</v>
      </c>
      <c r="K44" s="158">
        <f t="shared" si="39"/>
        <v>5.7142857142857141E-2</v>
      </c>
      <c r="L44" s="158">
        <f t="shared" si="39"/>
        <v>6.6666666666666666E-2</v>
      </c>
      <c r="M44" s="158">
        <f t="shared" si="39"/>
        <v>7.6190476190476197E-2</v>
      </c>
      <c r="N44" s="158">
        <f t="shared" si="39"/>
        <v>8.5714285714285715E-2</v>
      </c>
      <c r="O44" s="158">
        <f t="shared" si="39"/>
        <v>0.11428571428571428</v>
      </c>
      <c r="P44" s="158">
        <f t="shared" si="39"/>
        <v>0.14285714285714285</v>
      </c>
      <c r="Q44" s="158">
        <f t="shared" si="39"/>
        <v>0.17142857142857143</v>
      </c>
      <c r="R44" s="158">
        <f t="shared" si="39"/>
        <v>0.2</v>
      </c>
      <c r="S44" s="158">
        <f t="shared" si="39"/>
        <v>0.22857142857142856</v>
      </c>
      <c r="T44" s="158">
        <f t="shared" si="39"/>
        <v>0.25714285714285712</v>
      </c>
      <c r="U44" s="158">
        <f t="shared" si="39"/>
        <v>0.27619047619047621</v>
      </c>
      <c r="V44" s="158">
        <f t="shared" si="39"/>
        <v>0.29523809523809524</v>
      </c>
      <c r="W44" s="158">
        <f t="shared" si="39"/>
        <v>0.31428571428571428</v>
      </c>
      <c r="X44" s="158">
        <f t="shared" si="39"/>
        <v>0.33333333333333331</v>
      </c>
      <c r="Y44" s="158">
        <f t="shared" si="39"/>
        <v>0.35238095238095241</v>
      </c>
      <c r="Z44" s="158">
        <f t="shared" si="39"/>
        <v>0.37142857142857144</v>
      </c>
      <c r="AA44" s="158">
        <f t="shared" si="39"/>
        <v>0.39047619047619048</v>
      </c>
      <c r="AB44" s="158">
        <f t="shared" si="39"/>
        <v>0.40952380952380951</v>
      </c>
      <c r="AC44" s="158">
        <f t="shared" si="39"/>
        <v>0.42857142857142855</v>
      </c>
      <c r="AD44" s="158">
        <f t="shared" si="39"/>
        <v>0.45714285714285713</v>
      </c>
      <c r="AE44" s="158">
        <f t="shared" si="39"/>
        <v>0.48571428571428571</v>
      </c>
      <c r="AF44" s="158">
        <f t="shared" si="39"/>
        <v>0.51428571428571423</v>
      </c>
      <c r="AG44" s="158">
        <f t="shared" si="39"/>
        <v>0.54285714285714282</v>
      </c>
      <c r="AH44" s="158">
        <f t="shared" si="39"/>
        <v>0.5714285714285714</v>
      </c>
      <c r="AI44" s="158">
        <f t="shared" si="39"/>
        <v>0.6</v>
      </c>
      <c r="AJ44" s="116"/>
      <c r="AK44" s="116"/>
      <c r="AL44" s="116"/>
      <c r="AM44" s="116"/>
      <c r="AN44" s="116"/>
      <c r="AO44" s="116"/>
      <c r="AP44" s="116"/>
      <c r="AQ44" s="116"/>
      <c r="AR44" s="116"/>
      <c r="AS44" s="116"/>
      <c r="AT44" s="116"/>
      <c r="AU44" s="116"/>
      <c r="AV44" s="116"/>
      <c r="AW44" s="116"/>
      <c r="AX44" s="116"/>
      <c r="AY44" s="116"/>
      <c r="AZ44" s="116"/>
      <c r="BA44" s="116"/>
      <c r="BB44" s="116"/>
      <c r="BC44" s="116"/>
      <c r="BD44" s="116"/>
      <c r="BE44" s="116"/>
      <c r="BF44" s="116"/>
      <c r="BG44" s="116"/>
      <c r="BH44" s="116"/>
      <c r="BI44" s="116"/>
      <c r="BJ44" s="116"/>
      <c r="BK44" s="116"/>
      <c r="BL44" s="116"/>
      <c r="BM44" s="116"/>
      <c r="BN44" s="116"/>
      <c r="BO44" s="116"/>
      <c r="BP44" s="116"/>
      <c r="BQ44" s="116"/>
      <c r="BR44" s="116"/>
      <c r="BS44" s="116"/>
      <c r="BT44" s="116"/>
      <c r="BU44" s="116"/>
      <c r="BV44" s="116"/>
      <c r="BW44" s="116"/>
      <c r="BX44" s="116"/>
      <c r="BY44" s="116"/>
      <c r="BZ44" s="116"/>
      <c r="CA44" s="116"/>
      <c r="CB44" s="116"/>
      <c r="CC44" s="116"/>
      <c r="CD44" s="116"/>
      <c r="CE44" s="116"/>
      <c r="CF44" s="116"/>
      <c r="CG44" s="116"/>
      <c r="CH44" s="170">
        <f>CH42/CH37</f>
        <v>0.6</v>
      </c>
    </row>
    <row r="45" spans="1:99">
      <c r="A45" s="355" t="s">
        <v>196</v>
      </c>
      <c r="B45" s="208" t="s">
        <v>30</v>
      </c>
      <c r="C45" s="195"/>
      <c r="D45" s="116"/>
      <c r="E45" s="116"/>
      <c r="F45" s="116">
        <f t="shared" ref="F45:AI45" si="40">F7+F15+F23+F31</f>
        <v>0</v>
      </c>
      <c r="G45" s="116">
        <f t="shared" si="40"/>
        <v>0</v>
      </c>
      <c r="H45" s="116">
        <f t="shared" si="40"/>
        <v>10</v>
      </c>
      <c r="I45" s="116">
        <f t="shared" si="40"/>
        <v>10</v>
      </c>
      <c r="J45" s="116">
        <f t="shared" si="40"/>
        <v>10</v>
      </c>
      <c r="K45" s="116">
        <f t="shared" si="40"/>
        <v>10</v>
      </c>
      <c r="L45" s="116">
        <f t="shared" si="40"/>
        <v>10</v>
      </c>
      <c r="M45" s="116">
        <f t="shared" si="40"/>
        <v>10</v>
      </c>
      <c r="N45" s="116">
        <f t="shared" si="40"/>
        <v>10</v>
      </c>
      <c r="O45" s="116">
        <f t="shared" si="40"/>
        <v>15</v>
      </c>
      <c r="P45" s="116">
        <f t="shared" si="40"/>
        <v>15</v>
      </c>
      <c r="Q45" s="116">
        <f t="shared" si="40"/>
        <v>25</v>
      </c>
      <c r="R45" s="116">
        <f t="shared" si="40"/>
        <v>25</v>
      </c>
      <c r="S45" s="116">
        <f t="shared" si="40"/>
        <v>25</v>
      </c>
      <c r="T45" s="116">
        <f t="shared" si="40"/>
        <v>25</v>
      </c>
      <c r="U45" s="116">
        <f t="shared" si="40"/>
        <v>25</v>
      </c>
      <c r="V45" s="116">
        <f t="shared" si="40"/>
        <v>25</v>
      </c>
      <c r="W45" s="116">
        <f t="shared" si="40"/>
        <v>15</v>
      </c>
      <c r="X45" s="116">
        <f t="shared" si="40"/>
        <v>15</v>
      </c>
      <c r="Y45" s="116">
        <f t="shared" si="40"/>
        <v>10</v>
      </c>
      <c r="Z45" s="116">
        <f t="shared" si="40"/>
        <v>15</v>
      </c>
      <c r="AA45" s="116">
        <f t="shared" si="40"/>
        <v>15</v>
      </c>
      <c r="AB45" s="116">
        <f t="shared" si="40"/>
        <v>15</v>
      </c>
      <c r="AC45" s="116">
        <f t="shared" si="40"/>
        <v>15</v>
      </c>
      <c r="AD45" s="116">
        <f t="shared" si="40"/>
        <v>25</v>
      </c>
      <c r="AE45" s="116">
        <f t="shared" si="40"/>
        <v>22</v>
      </c>
      <c r="AF45" s="116">
        <f t="shared" si="40"/>
        <v>20</v>
      </c>
      <c r="AG45" s="116">
        <f t="shared" si="40"/>
        <v>18</v>
      </c>
      <c r="AH45" s="116">
        <f t="shared" si="40"/>
        <v>20</v>
      </c>
      <c r="AI45" s="116">
        <f t="shared" si="40"/>
        <v>22</v>
      </c>
      <c r="AJ45" s="116"/>
      <c r="AK45" s="116"/>
      <c r="AL45" s="116"/>
      <c r="AM45" s="116"/>
      <c r="AN45" s="116"/>
      <c r="AO45" s="116"/>
      <c r="AP45" s="116"/>
      <c r="AQ45" s="116"/>
      <c r="AR45" s="116"/>
      <c r="AS45" s="116"/>
      <c r="AT45" s="116"/>
      <c r="AU45" s="116"/>
      <c r="AV45" s="116"/>
      <c r="AW45" s="116"/>
      <c r="AX45" s="116"/>
      <c r="AY45" s="116"/>
      <c r="AZ45" s="116"/>
      <c r="BA45" s="116"/>
      <c r="BB45" s="116"/>
      <c r="BC45" s="116"/>
      <c r="BD45" s="116"/>
      <c r="BE45" s="116"/>
      <c r="BF45" s="116"/>
      <c r="BG45" s="116"/>
      <c r="BH45" s="116"/>
      <c r="BI45" s="116"/>
      <c r="BJ45" s="116"/>
      <c r="BK45" s="116"/>
      <c r="BL45" s="116"/>
      <c r="BM45" s="116"/>
      <c r="BN45" s="116"/>
      <c r="BO45" s="116"/>
      <c r="BP45" s="116"/>
      <c r="BQ45" s="116"/>
      <c r="BR45" s="116"/>
      <c r="BS45" s="116"/>
      <c r="BT45" s="116"/>
      <c r="BU45" s="116"/>
      <c r="BV45" s="116"/>
      <c r="BW45" s="116"/>
      <c r="BX45" s="116"/>
      <c r="BY45" s="116"/>
      <c r="BZ45" s="116"/>
      <c r="CA45" s="116"/>
      <c r="CB45" s="116"/>
      <c r="CC45" s="116"/>
      <c r="CD45" s="116"/>
      <c r="CE45" s="116"/>
      <c r="CF45" s="116"/>
      <c r="CG45" s="116"/>
      <c r="CH45" s="119">
        <f>SUM(F45:BE45)</f>
        <v>477</v>
      </c>
    </row>
    <row r="46" spans="1:99">
      <c r="A46" s="356"/>
      <c r="B46" s="208" t="s">
        <v>28</v>
      </c>
      <c r="C46" s="195"/>
      <c r="D46" s="116"/>
      <c r="E46" s="116"/>
      <c r="F46" s="116">
        <f>F45+E46</f>
        <v>0</v>
      </c>
      <c r="G46" s="116">
        <f t="shared" ref="G46:AI46" si="41">G45+F46</f>
        <v>0</v>
      </c>
      <c r="H46" s="116">
        <f t="shared" si="41"/>
        <v>10</v>
      </c>
      <c r="I46" s="116">
        <f t="shared" si="41"/>
        <v>20</v>
      </c>
      <c r="J46" s="116">
        <f t="shared" si="41"/>
        <v>30</v>
      </c>
      <c r="K46" s="116">
        <f t="shared" si="41"/>
        <v>40</v>
      </c>
      <c r="L46" s="116">
        <f t="shared" si="41"/>
        <v>50</v>
      </c>
      <c r="M46" s="116">
        <f t="shared" si="41"/>
        <v>60</v>
      </c>
      <c r="N46" s="116">
        <f t="shared" si="41"/>
        <v>70</v>
      </c>
      <c r="O46" s="116">
        <f t="shared" si="41"/>
        <v>85</v>
      </c>
      <c r="P46" s="116">
        <f t="shared" si="41"/>
        <v>100</v>
      </c>
      <c r="Q46" s="116">
        <f t="shared" si="41"/>
        <v>125</v>
      </c>
      <c r="R46" s="116">
        <f t="shared" si="41"/>
        <v>150</v>
      </c>
      <c r="S46" s="116">
        <f t="shared" si="41"/>
        <v>175</v>
      </c>
      <c r="T46" s="116">
        <f t="shared" si="41"/>
        <v>200</v>
      </c>
      <c r="U46" s="116">
        <f t="shared" si="41"/>
        <v>225</v>
      </c>
      <c r="V46" s="116">
        <f t="shared" si="41"/>
        <v>250</v>
      </c>
      <c r="W46" s="116">
        <f t="shared" si="41"/>
        <v>265</v>
      </c>
      <c r="X46" s="116">
        <f t="shared" si="41"/>
        <v>280</v>
      </c>
      <c r="Y46" s="116">
        <f t="shared" si="41"/>
        <v>290</v>
      </c>
      <c r="Z46" s="116">
        <f t="shared" si="41"/>
        <v>305</v>
      </c>
      <c r="AA46" s="116">
        <f t="shared" si="41"/>
        <v>320</v>
      </c>
      <c r="AB46" s="116">
        <f t="shared" si="41"/>
        <v>335</v>
      </c>
      <c r="AC46" s="116">
        <f t="shared" si="41"/>
        <v>350</v>
      </c>
      <c r="AD46" s="116">
        <f t="shared" si="41"/>
        <v>375</v>
      </c>
      <c r="AE46" s="116">
        <f t="shared" si="41"/>
        <v>397</v>
      </c>
      <c r="AF46" s="116">
        <f t="shared" si="41"/>
        <v>417</v>
      </c>
      <c r="AG46" s="116">
        <f t="shared" si="41"/>
        <v>435</v>
      </c>
      <c r="AH46" s="116">
        <f t="shared" si="41"/>
        <v>455</v>
      </c>
      <c r="AI46" s="116">
        <f t="shared" si="41"/>
        <v>477</v>
      </c>
      <c r="AJ46" s="116"/>
      <c r="AK46" s="116"/>
      <c r="AL46" s="116"/>
      <c r="AM46" s="116"/>
      <c r="AN46" s="116"/>
      <c r="AO46" s="116"/>
      <c r="AP46" s="116"/>
      <c r="AQ46" s="116"/>
      <c r="AR46" s="116"/>
      <c r="AS46" s="116"/>
      <c r="AT46" s="116"/>
      <c r="AU46" s="116"/>
      <c r="AV46" s="116"/>
      <c r="AW46" s="116"/>
      <c r="AX46" s="116"/>
      <c r="AY46" s="116"/>
      <c r="AZ46" s="116"/>
      <c r="BA46" s="116"/>
      <c r="BB46" s="116"/>
      <c r="BC46" s="116"/>
      <c r="BD46" s="116"/>
      <c r="BE46" s="116"/>
      <c r="BF46" s="116"/>
      <c r="BG46" s="116"/>
      <c r="BH46" s="116"/>
      <c r="BI46" s="116"/>
      <c r="BJ46" s="116"/>
      <c r="BK46" s="116"/>
      <c r="BL46" s="116"/>
      <c r="BM46" s="116"/>
      <c r="BN46" s="116"/>
      <c r="BO46" s="116"/>
      <c r="BP46" s="116"/>
      <c r="BQ46" s="116"/>
      <c r="BR46" s="116"/>
      <c r="BS46" s="116"/>
      <c r="BT46" s="116"/>
      <c r="BU46" s="116"/>
      <c r="BV46" s="116"/>
      <c r="BW46" s="116"/>
      <c r="BX46" s="116"/>
      <c r="BY46" s="116"/>
      <c r="BZ46" s="116"/>
      <c r="CA46" s="116"/>
      <c r="CB46" s="116"/>
      <c r="CC46" s="116"/>
      <c r="CD46" s="116"/>
      <c r="CE46" s="116"/>
      <c r="CF46" s="116"/>
      <c r="CG46" s="116"/>
      <c r="CH46" s="119"/>
    </row>
    <row r="47" spans="1:99">
      <c r="A47" s="357"/>
      <c r="B47" s="208" t="s">
        <v>34</v>
      </c>
      <c r="C47" s="195">
        <f>CH47</f>
        <v>0.45428571428571429</v>
      </c>
      <c r="D47" s="116"/>
      <c r="E47" s="116"/>
      <c r="F47" s="158">
        <f>F46/$C$37</f>
        <v>0</v>
      </c>
      <c r="G47" s="158">
        <f t="shared" ref="G47:AI47" si="42">G46/$C$37</f>
        <v>0</v>
      </c>
      <c r="H47" s="158">
        <f t="shared" si="42"/>
        <v>9.5238095238095247E-3</v>
      </c>
      <c r="I47" s="158">
        <f t="shared" si="42"/>
        <v>1.9047619047619049E-2</v>
      </c>
      <c r="J47" s="158">
        <f t="shared" si="42"/>
        <v>2.8571428571428571E-2</v>
      </c>
      <c r="K47" s="158">
        <f t="shared" si="42"/>
        <v>3.8095238095238099E-2</v>
      </c>
      <c r="L47" s="158">
        <f t="shared" si="42"/>
        <v>4.7619047619047616E-2</v>
      </c>
      <c r="M47" s="158">
        <f t="shared" si="42"/>
        <v>5.7142857142857141E-2</v>
      </c>
      <c r="N47" s="158">
        <f t="shared" si="42"/>
        <v>6.6666666666666666E-2</v>
      </c>
      <c r="O47" s="158">
        <f t="shared" si="42"/>
        <v>8.0952380952380956E-2</v>
      </c>
      <c r="P47" s="158">
        <f t="shared" si="42"/>
        <v>9.5238095238095233E-2</v>
      </c>
      <c r="Q47" s="158">
        <f t="shared" si="42"/>
        <v>0.11904761904761904</v>
      </c>
      <c r="R47" s="158">
        <f t="shared" si="42"/>
        <v>0.14285714285714285</v>
      </c>
      <c r="S47" s="158">
        <f t="shared" si="42"/>
        <v>0.16666666666666666</v>
      </c>
      <c r="T47" s="158">
        <f t="shared" si="42"/>
        <v>0.19047619047619047</v>
      </c>
      <c r="U47" s="158">
        <f t="shared" si="42"/>
        <v>0.21428571428571427</v>
      </c>
      <c r="V47" s="158">
        <f t="shared" si="42"/>
        <v>0.23809523809523808</v>
      </c>
      <c r="W47" s="158">
        <f t="shared" si="42"/>
        <v>0.25238095238095237</v>
      </c>
      <c r="X47" s="158">
        <f t="shared" si="42"/>
        <v>0.26666666666666666</v>
      </c>
      <c r="Y47" s="158">
        <f t="shared" si="42"/>
        <v>0.27619047619047621</v>
      </c>
      <c r="Z47" s="158">
        <f t="shared" si="42"/>
        <v>0.2904761904761905</v>
      </c>
      <c r="AA47" s="158">
        <f t="shared" si="42"/>
        <v>0.30476190476190479</v>
      </c>
      <c r="AB47" s="158">
        <f t="shared" si="42"/>
        <v>0.31904761904761902</v>
      </c>
      <c r="AC47" s="158">
        <f t="shared" si="42"/>
        <v>0.33333333333333331</v>
      </c>
      <c r="AD47" s="158">
        <f t="shared" si="42"/>
        <v>0.35714285714285715</v>
      </c>
      <c r="AE47" s="158">
        <f t="shared" si="42"/>
        <v>0.3780952380952381</v>
      </c>
      <c r="AF47" s="158">
        <f t="shared" si="42"/>
        <v>0.39714285714285713</v>
      </c>
      <c r="AG47" s="158">
        <f t="shared" si="42"/>
        <v>0.41428571428571431</v>
      </c>
      <c r="AH47" s="158">
        <f t="shared" si="42"/>
        <v>0.43333333333333335</v>
      </c>
      <c r="AI47" s="158">
        <f t="shared" si="42"/>
        <v>0.45428571428571429</v>
      </c>
      <c r="AJ47" s="116"/>
      <c r="AK47" s="116"/>
      <c r="AL47" s="116"/>
      <c r="AM47" s="116"/>
      <c r="AN47" s="116"/>
      <c r="AO47" s="116"/>
      <c r="AP47" s="116"/>
      <c r="AQ47" s="116"/>
      <c r="AR47" s="116"/>
      <c r="AS47" s="116"/>
      <c r="AT47" s="116"/>
      <c r="AU47" s="116"/>
      <c r="AV47" s="116"/>
      <c r="AW47" s="116"/>
      <c r="AX47" s="116"/>
      <c r="AY47" s="116"/>
      <c r="AZ47" s="116"/>
      <c r="BA47" s="116"/>
      <c r="BB47" s="116"/>
      <c r="BC47" s="116"/>
      <c r="BD47" s="116"/>
      <c r="BE47" s="116"/>
      <c r="BF47" s="116"/>
      <c r="BG47" s="116"/>
      <c r="BH47" s="116"/>
      <c r="BI47" s="116"/>
      <c r="BJ47" s="116"/>
      <c r="BK47" s="116"/>
      <c r="BL47" s="116"/>
      <c r="BM47" s="116"/>
      <c r="BN47" s="116"/>
      <c r="BO47" s="116"/>
      <c r="BP47" s="116"/>
      <c r="BQ47" s="116"/>
      <c r="BR47" s="116"/>
      <c r="BS47" s="116"/>
      <c r="BT47" s="116"/>
      <c r="BU47" s="116"/>
      <c r="BV47" s="116"/>
      <c r="BW47" s="116"/>
      <c r="BX47" s="116"/>
      <c r="BY47" s="116"/>
      <c r="BZ47" s="116"/>
      <c r="CA47" s="116"/>
      <c r="CB47" s="116"/>
      <c r="CC47" s="116"/>
      <c r="CD47" s="116"/>
      <c r="CE47" s="116"/>
      <c r="CF47" s="116"/>
      <c r="CG47" s="116"/>
      <c r="CH47" s="170">
        <f>CH45/CH37</f>
        <v>0.45428571428571429</v>
      </c>
    </row>
    <row r="48" spans="1:99" s="209" customFormat="1">
      <c r="A48" s="358" t="s">
        <v>197</v>
      </c>
      <c r="B48" s="172" t="s">
        <v>57</v>
      </c>
      <c r="C48" s="173"/>
      <c r="D48" s="150"/>
      <c r="E48" s="150"/>
      <c r="F48" s="205">
        <v>1</v>
      </c>
      <c r="G48" s="150"/>
      <c r="H48" s="150"/>
      <c r="I48" s="150"/>
      <c r="J48" s="150"/>
      <c r="K48" s="150"/>
      <c r="L48" s="150"/>
      <c r="M48" s="150"/>
      <c r="N48" s="150"/>
      <c r="O48" s="150"/>
      <c r="P48" s="150"/>
      <c r="Q48" s="150"/>
      <c r="R48" s="205">
        <v>1</v>
      </c>
      <c r="S48" s="150"/>
      <c r="T48" s="150"/>
      <c r="U48" s="150"/>
      <c r="V48" s="150"/>
      <c r="W48" s="150"/>
      <c r="X48" s="150"/>
      <c r="Y48" s="150"/>
      <c r="Z48" s="150"/>
      <c r="AA48" s="150"/>
      <c r="AB48" s="150"/>
      <c r="AC48" s="150"/>
      <c r="AD48" s="150"/>
      <c r="AE48" s="150"/>
      <c r="AF48" s="150"/>
      <c r="AG48" s="150"/>
      <c r="AH48" s="150"/>
      <c r="AI48" s="205">
        <v>1</v>
      </c>
      <c r="AJ48" s="150"/>
      <c r="AK48" s="150"/>
      <c r="AL48" s="150"/>
      <c r="AM48" s="150"/>
      <c r="AN48" s="150"/>
      <c r="AO48" s="150"/>
      <c r="AP48" s="150"/>
      <c r="AQ48" s="150"/>
      <c r="AR48" s="150"/>
      <c r="AS48" s="150"/>
      <c r="AT48" s="150"/>
      <c r="AU48" s="150"/>
      <c r="AV48" s="150"/>
      <c r="AW48" s="150"/>
      <c r="AX48" s="150"/>
      <c r="AY48" s="150"/>
      <c r="AZ48" s="150"/>
      <c r="BA48" s="150"/>
      <c r="BB48" s="150"/>
      <c r="BC48" s="150"/>
      <c r="BD48" s="150"/>
      <c r="BE48" s="150"/>
      <c r="BF48" s="150"/>
      <c r="BG48" s="150"/>
      <c r="BH48" s="150"/>
      <c r="BI48" s="150"/>
      <c r="BJ48" s="150"/>
      <c r="BK48" s="150"/>
      <c r="BL48" s="150"/>
      <c r="BM48" s="150"/>
      <c r="BN48" s="150"/>
      <c r="BO48" s="150"/>
      <c r="BP48" s="150"/>
      <c r="BQ48" s="150"/>
      <c r="BR48" s="150"/>
      <c r="BS48" s="150"/>
      <c r="BT48" s="150"/>
      <c r="BU48" s="150"/>
      <c r="BV48" s="150"/>
      <c r="BW48" s="150"/>
      <c r="BX48" s="150"/>
      <c r="BY48" s="150"/>
      <c r="BZ48" s="150"/>
      <c r="CA48" s="150"/>
      <c r="CB48" s="150"/>
      <c r="CC48" s="150"/>
      <c r="CD48" s="150"/>
      <c r="CE48" s="150"/>
      <c r="CF48" s="150"/>
      <c r="CG48" s="150"/>
      <c r="CH48" s="206"/>
    </row>
    <row r="49" spans="1:86" s="147" customFormat="1">
      <c r="A49" s="359"/>
      <c r="B49" s="172" t="s">
        <v>58</v>
      </c>
      <c r="C49" s="173"/>
      <c r="D49" s="150"/>
      <c r="E49" s="150"/>
      <c r="F49" s="150" t="s">
        <v>72</v>
      </c>
      <c r="G49" s="150"/>
      <c r="H49" s="150"/>
      <c r="I49" s="150"/>
      <c r="J49" s="150"/>
      <c r="K49" s="150"/>
      <c r="L49" s="150"/>
      <c r="M49" s="150"/>
      <c r="N49" s="150"/>
      <c r="O49" s="150"/>
      <c r="P49" s="150"/>
      <c r="Q49" s="150"/>
      <c r="R49" s="150" t="s">
        <v>80</v>
      </c>
      <c r="S49" s="150"/>
      <c r="T49" s="150"/>
      <c r="U49" s="150"/>
      <c r="V49" s="150"/>
      <c r="W49" s="150"/>
      <c r="X49" s="150"/>
      <c r="Y49" s="150"/>
      <c r="Z49" s="150"/>
      <c r="AA49" s="150"/>
      <c r="AB49" s="150"/>
      <c r="AC49" s="150"/>
      <c r="AD49" s="150"/>
      <c r="AE49" s="150"/>
      <c r="AF49" s="150"/>
      <c r="AG49" s="150"/>
      <c r="AH49" s="150"/>
      <c r="AI49" s="150" t="s">
        <v>81</v>
      </c>
      <c r="AJ49" s="150"/>
      <c r="AK49" s="150"/>
      <c r="AL49" s="150"/>
      <c r="AM49" s="150"/>
      <c r="AN49" s="150"/>
      <c r="AO49" s="150"/>
      <c r="AP49" s="150"/>
      <c r="AQ49" s="150"/>
      <c r="AR49" s="150"/>
      <c r="AS49" s="150"/>
      <c r="AT49" s="150"/>
      <c r="AU49" s="150"/>
      <c r="AV49" s="150"/>
      <c r="AW49" s="150"/>
      <c r="AX49" s="150"/>
      <c r="AY49" s="150"/>
      <c r="AZ49" s="150"/>
      <c r="BA49" s="150"/>
      <c r="BB49" s="150"/>
      <c r="BC49" s="150"/>
      <c r="BD49" s="150"/>
      <c r="BE49" s="150"/>
      <c r="BF49" s="150"/>
      <c r="BG49" s="150"/>
      <c r="BH49" s="150"/>
      <c r="BI49" s="150"/>
      <c r="BJ49" s="150"/>
      <c r="BK49" s="150"/>
      <c r="BL49" s="150"/>
      <c r="BM49" s="150"/>
      <c r="BN49" s="150"/>
      <c r="BO49" s="150"/>
      <c r="BP49" s="150"/>
      <c r="BQ49" s="150"/>
      <c r="BR49" s="150"/>
      <c r="BS49" s="150"/>
      <c r="BT49" s="150"/>
      <c r="BU49" s="150"/>
      <c r="BV49" s="150"/>
      <c r="BW49" s="150"/>
      <c r="BX49" s="150"/>
      <c r="BY49" s="150"/>
      <c r="BZ49" s="150"/>
      <c r="CA49" s="150"/>
      <c r="CB49" s="150"/>
      <c r="CC49" s="150"/>
      <c r="CD49" s="150"/>
      <c r="CE49" s="150"/>
      <c r="CF49" s="150"/>
      <c r="CG49" s="150"/>
      <c r="CH49" s="206"/>
    </row>
    <row r="50" spans="1:86" s="110" customFormat="1">
      <c r="C50" s="115"/>
      <c r="CH50" s="115"/>
    </row>
    <row r="51" spans="1:86" s="110" customFormat="1">
      <c r="C51" s="115"/>
      <c r="CH51" s="115"/>
    </row>
    <row r="52" spans="1:86" s="110" customFormat="1">
      <c r="C52" s="115"/>
      <c r="CH52" s="115"/>
    </row>
    <row r="53" spans="1:86" s="110" customFormat="1">
      <c r="C53" s="115"/>
      <c r="CH53" s="115"/>
    </row>
    <row r="54" spans="1:86" s="110" customFormat="1">
      <c r="C54" s="115"/>
      <c r="CH54" s="115"/>
    </row>
    <row r="55" spans="1:86" s="110" customFormat="1">
      <c r="C55" s="115"/>
      <c r="CH55" s="115"/>
    </row>
    <row r="56" spans="1:86" s="110" customFormat="1">
      <c r="C56" s="115"/>
      <c r="CH56" s="115"/>
    </row>
  </sheetData>
  <mergeCells count="7">
    <mergeCell ref="A45:A47"/>
    <mergeCell ref="A48:A49"/>
    <mergeCell ref="A1:B1"/>
    <mergeCell ref="A36:B36"/>
    <mergeCell ref="A37:A39"/>
    <mergeCell ref="A40:A41"/>
    <mergeCell ref="A42:A44"/>
  </mergeCells>
  <dataValidations count="1">
    <dataValidation allowBlank="1" showInputMessage="1" showErrorMessage="1" prompt="This section will be filled automatically based on data entered in &quot;Work progress to date&quot; section above. " sqref="A36:B36"/>
  </dataValidations>
  <pageMargins left="0.70866141732283472" right="0.70866141732283472" top="0.94488188976377963" bottom="0.74803149606299213" header="0.31496062992125984" footer="0.31496062992125984"/>
  <pageSetup orientation="landscape" r:id="rId1"/>
  <headerFooter>
    <oddHeader>&amp;L&amp;G&amp;C[Project Name]&amp;R[Work Progress]</oddHeader>
  </headerFooter>
  <legacyDrawingHF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4"/>
  <dimension ref="A1:AA73"/>
  <sheetViews>
    <sheetView view="pageLayout" topLeftCell="A37" zoomScale="85" zoomScalePageLayoutView="85" workbookViewId="0">
      <selection activeCell="J6" sqref="J6:K6"/>
    </sheetView>
  </sheetViews>
  <sheetFormatPr baseColWidth="10" defaultColWidth="8.7109375" defaultRowHeight="15"/>
  <cols>
    <col min="1" max="1" width="2.42578125" customWidth="1"/>
    <col min="2" max="2" width="3.7109375" customWidth="1"/>
    <col min="3" max="3" width="14.140625" customWidth="1"/>
    <col min="4" max="4" width="6.42578125" customWidth="1"/>
    <col min="5" max="5" width="1" customWidth="1"/>
    <col min="6" max="6" width="4.7109375" customWidth="1"/>
    <col min="7" max="7" width="6.140625" customWidth="1"/>
    <col min="8" max="8" width="10.42578125" customWidth="1"/>
    <col min="9" max="9" width="1" customWidth="1"/>
    <col min="10" max="10" width="7.42578125" customWidth="1"/>
    <col min="11" max="11" width="9.42578125" customWidth="1"/>
    <col min="12" max="12" width="1" customWidth="1"/>
    <col min="13" max="13" width="6.140625" customWidth="1"/>
    <col min="14" max="14" width="1" customWidth="1"/>
    <col min="15" max="15" width="6" customWidth="1"/>
    <col min="16" max="16" width="4.7109375" customWidth="1"/>
    <col min="17" max="17" width="1" customWidth="1"/>
    <col min="18" max="18" width="6.28515625" customWidth="1"/>
    <col min="19" max="19" width="6" customWidth="1"/>
    <col min="20" max="20" width="4.7109375" customWidth="1"/>
    <col min="21" max="21" width="6.140625" customWidth="1"/>
    <col min="22" max="22" width="5.42578125" customWidth="1"/>
    <col min="23" max="23" width="4.7109375" customWidth="1"/>
    <col min="24" max="24" width="6" customWidth="1"/>
    <col min="25" max="26" width="5.42578125" customWidth="1"/>
    <col min="27" max="27" width="3.7109375" style="2" customWidth="1"/>
  </cols>
  <sheetData>
    <row r="1" spans="1:26" ht="15.75" thickBot="1">
      <c r="A1" s="2"/>
      <c r="B1" s="406" t="s">
        <v>10</v>
      </c>
      <c r="C1" s="407"/>
      <c r="D1" s="407"/>
      <c r="E1" s="32"/>
      <c r="F1" s="32" t="s">
        <v>0</v>
      </c>
      <c r="G1" s="33"/>
      <c r="H1" s="34"/>
      <c r="I1" s="34"/>
      <c r="J1" s="32" t="s">
        <v>61</v>
      </c>
      <c r="K1" s="35" t="s">
        <v>62</v>
      </c>
      <c r="L1" s="2"/>
      <c r="M1" s="6" t="s">
        <v>181</v>
      </c>
      <c r="N1" s="11"/>
      <c r="O1" s="11"/>
      <c r="P1" s="7"/>
      <c r="Q1" s="2"/>
      <c r="R1" s="394" t="s">
        <v>180</v>
      </c>
      <c r="S1" s="395"/>
      <c r="T1" s="395"/>
      <c r="U1" s="395"/>
      <c r="V1" s="395"/>
      <c r="W1" s="396"/>
      <c r="X1" s="36" t="s">
        <v>41</v>
      </c>
      <c r="Y1" s="386" t="s">
        <v>42</v>
      </c>
      <c r="Z1" s="387"/>
    </row>
    <row r="2" spans="1:26" ht="5.25" customHeight="1">
      <c r="A2" s="2"/>
      <c r="B2" s="8"/>
      <c r="C2" s="8"/>
      <c r="D2" s="8"/>
      <c r="E2" s="8"/>
      <c r="F2" s="9"/>
      <c r="G2" s="9"/>
      <c r="H2" s="8"/>
      <c r="I2" s="8"/>
      <c r="J2" s="8"/>
      <c r="K2" s="8"/>
      <c r="L2" s="2"/>
      <c r="M2" s="377" t="s">
        <v>11</v>
      </c>
      <c r="N2" s="41"/>
      <c r="O2" s="30"/>
      <c r="P2" s="10"/>
      <c r="Q2" s="2"/>
      <c r="R2" s="37"/>
      <c r="S2" s="38"/>
      <c r="T2" s="38"/>
      <c r="U2" s="38"/>
      <c r="V2" s="38"/>
      <c r="W2" s="38"/>
      <c r="X2" s="38"/>
      <c r="Y2" s="38"/>
      <c r="Z2" s="39"/>
    </row>
    <row r="3" spans="1:26" ht="12.75" customHeight="1">
      <c r="A3" s="2"/>
      <c r="B3" s="54"/>
      <c r="C3" s="20"/>
      <c r="D3" s="382" t="s">
        <v>118</v>
      </c>
      <c r="E3" s="382"/>
      <c r="F3" s="382"/>
      <c r="G3" s="382"/>
      <c r="H3" s="376" t="s">
        <v>185</v>
      </c>
      <c r="I3" s="376"/>
      <c r="J3" s="409" t="s">
        <v>3</v>
      </c>
      <c r="K3" s="410"/>
      <c r="L3" s="2"/>
      <c r="M3" s="377"/>
      <c r="N3" s="41"/>
      <c r="O3" s="30"/>
      <c r="P3" s="10"/>
      <c r="Q3" s="2"/>
      <c r="R3" s="397" t="str">
        <f>'2-Progress'!B3</f>
        <v>Near Miss (in #)</v>
      </c>
      <c r="S3" s="398"/>
      <c r="T3" s="398"/>
      <c r="U3" s="398"/>
      <c r="V3" s="398"/>
      <c r="W3" s="399"/>
      <c r="X3" s="25">
        <f>'2-Progress'!E3</f>
        <v>4</v>
      </c>
      <c r="Y3" s="391">
        <f>'2-Progress'!F3</f>
        <v>14</v>
      </c>
      <c r="Z3" s="392"/>
    </row>
    <row r="4" spans="1:26" ht="12.75" customHeight="1">
      <c r="A4" s="2"/>
      <c r="B4" s="21"/>
      <c r="C4" s="22"/>
      <c r="D4" s="383"/>
      <c r="E4" s="383"/>
      <c r="F4" s="383"/>
      <c r="G4" s="383"/>
      <c r="H4" s="41" t="s">
        <v>1</v>
      </c>
      <c r="I4" s="15"/>
      <c r="J4" s="380" t="s">
        <v>4</v>
      </c>
      <c r="K4" s="384"/>
      <c r="L4" s="2"/>
      <c r="M4" s="393" t="s">
        <v>13</v>
      </c>
      <c r="N4" s="42"/>
      <c r="O4" s="42"/>
      <c r="P4" s="10"/>
      <c r="Q4" s="2"/>
      <c r="R4" s="397" t="str">
        <f>'2-Progress'!B4</f>
        <v>Recordable injury (in #)</v>
      </c>
      <c r="S4" s="398"/>
      <c r="T4" s="398"/>
      <c r="U4" s="398"/>
      <c r="V4" s="398"/>
      <c r="W4" s="399"/>
      <c r="X4" s="25">
        <f>'2-Progress'!E4</f>
        <v>3</v>
      </c>
      <c r="Y4" s="391">
        <f>'2-Progress'!F4</f>
        <v>11</v>
      </c>
      <c r="Z4" s="392"/>
    </row>
    <row r="5" spans="1:26" ht="12.75" customHeight="1">
      <c r="A5" s="2"/>
      <c r="B5" s="377" t="s">
        <v>59</v>
      </c>
      <c r="C5" s="378"/>
      <c r="D5" s="380" t="s">
        <v>7</v>
      </c>
      <c r="E5" s="380"/>
      <c r="F5" s="380"/>
      <c r="G5" s="28"/>
      <c r="H5" s="41" t="s">
        <v>2</v>
      </c>
      <c r="I5" s="15"/>
      <c r="J5" s="380" t="s">
        <v>5</v>
      </c>
      <c r="K5" s="384"/>
      <c r="L5" s="2"/>
      <c r="M5" s="393"/>
      <c r="N5" s="42"/>
      <c r="O5" s="42"/>
      <c r="P5" s="10"/>
      <c r="Q5" s="2"/>
      <c r="R5" s="397" t="str">
        <f>'2-Progress'!B5</f>
        <v>Lost time (in #)</v>
      </c>
      <c r="S5" s="398"/>
      <c r="T5" s="398"/>
      <c r="U5" s="398"/>
      <c r="V5" s="398"/>
      <c r="W5" s="399"/>
      <c r="X5" s="25">
        <f>'2-Progress'!E5</f>
        <v>2</v>
      </c>
      <c r="Y5" s="391">
        <f>'2-Progress'!F5</f>
        <v>8</v>
      </c>
      <c r="Z5" s="392"/>
    </row>
    <row r="6" spans="1:26" ht="12.75" customHeight="1">
      <c r="A6" s="2"/>
      <c r="B6" s="377" t="s">
        <v>63</v>
      </c>
      <c r="C6" s="378"/>
      <c r="D6" s="380" t="s">
        <v>6</v>
      </c>
      <c r="E6" s="380"/>
      <c r="F6" s="380"/>
      <c r="G6" s="28"/>
      <c r="H6" s="41" t="s">
        <v>66</v>
      </c>
      <c r="I6" s="15"/>
      <c r="J6" s="380" t="s">
        <v>67</v>
      </c>
      <c r="K6" s="384"/>
      <c r="L6" s="2"/>
      <c r="M6" s="44" t="s">
        <v>12</v>
      </c>
      <c r="N6" s="55"/>
      <c r="O6" s="42"/>
      <c r="P6" s="10"/>
      <c r="Q6" s="2"/>
      <c r="R6" s="397" t="str">
        <f>'2-Progress'!B6</f>
        <v>Environ. accidents (in #)</v>
      </c>
      <c r="S6" s="398"/>
      <c r="T6" s="398"/>
      <c r="U6" s="398"/>
      <c r="V6" s="398"/>
      <c r="W6" s="399"/>
      <c r="X6" s="25">
        <f>'2-Progress'!E6</f>
        <v>1</v>
      </c>
      <c r="Y6" s="391">
        <f>'2-Progress'!F6</f>
        <v>5</v>
      </c>
      <c r="Z6" s="392"/>
    </row>
    <row r="7" spans="1:26" ht="12.75" customHeight="1">
      <c r="A7" s="2"/>
      <c r="B7" s="408" t="s">
        <v>64</v>
      </c>
      <c r="C7" s="381"/>
      <c r="D7" s="29" t="s">
        <v>6</v>
      </c>
      <c r="E7" s="31"/>
      <c r="F7" s="17"/>
      <c r="G7" s="29"/>
      <c r="H7" s="381" t="s">
        <v>9</v>
      </c>
      <c r="I7" s="381"/>
      <c r="J7" s="404" t="s">
        <v>8</v>
      </c>
      <c r="K7" s="405"/>
      <c r="L7" s="2"/>
      <c r="M7" s="16"/>
      <c r="N7" s="17"/>
      <c r="O7" s="43"/>
      <c r="P7" s="19"/>
      <c r="Q7" s="2"/>
      <c r="R7" s="397" t="s">
        <v>79</v>
      </c>
      <c r="S7" s="398"/>
      <c r="T7" s="398"/>
      <c r="U7" s="398"/>
      <c r="V7" s="398"/>
      <c r="W7" s="398"/>
      <c r="X7" s="398"/>
      <c r="Y7" s="398"/>
      <c r="Z7" s="399"/>
    </row>
    <row r="8" spans="1:26" ht="5.25" customHeight="1">
      <c r="A8" s="2"/>
      <c r="B8" s="2"/>
      <c r="C8" s="2"/>
      <c r="D8" s="2"/>
      <c r="E8" s="2"/>
      <c r="F8" s="2"/>
      <c r="G8" s="2"/>
      <c r="H8" s="2"/>
      <c r="I8" s="2"/>
      <c r="J8" s="2"/>
      <c r="K8" s="2"/>
      <c r="L8" s="2"/>
      <c r="M8" s="2"/>
      <c r="N8" s="2"/>
      <c r="O8" s="2"/>
      <c r="P8" s="2"/>
      <c r="Q8" s="2"/>
      <c r="R8" s="2"/>
      <c r="S8" s="2"/>
      <c r="T8" s="2"/>
      <c r="U8" s="2"/>
      <c r="V8" s="2"/>
      <c r="W8" s="2"/>
      <c r="X8" s="2"/>
      <c r="Y8" s="2"/>
      <c r="Z8" s="2"/>
    </row>
    <row r="9" spans="1:26" ht="38.25" customHeight="1">
      <c r="A9" s="2"/>
      <c r="B9" s="400" t="s">
        <v>60</v>
      </c>
      <c r="C9" s="401"/>
      <c r="D9" s="402"/>
      <c r="E9" s="402"/>
      <c r="F9" s="402"/>
      <c r="G9" s="402"/>
      <c r="H9" s="402"/>
      <c r="I9" s="402"/>
      <c r="J9" s="402"/>
      <c r="K9" s="402"/>
      <c r="L9" s="402"/>
      <c r="M9" s="402"/>
      <c r="N9" s="402"/>
      <c r="O9" s="402"/>
      <c r="P9" s="402"/>
      <c r="Q9" s="402"/>
      <c r="R9" s="402"/>
      <c r="S9" s="402"/>
      <c r="T9" s="402"/>
      <c r="U9" s="402"/>
      <c r="V9" s="402"/>
      <c r="W9" s="402"/>
      <c r="X9" s="402"/>
      <c r="Y9" s="402"/>
      <c r="Z9" s="403"/>
    </row>
    <row r="10" spans="1:26" ht="5.25" customHeight="1">
      <c r="A10" s="2"/>
      <c r="B10" s="2"/>
      <c r="C10" s="2"/>
      <c r="D10" s="2"/>
      <c r="E10" s="2"/>
      <c r="F10" s="2"/>
      <c r="G10" s="2"/>
      <c r="H10" s="2"/>
      <c r="I10" s="2"/>
      <c r="J10" s="2"/>
      <c r="K10" s="2"/>
      <c r="L10" s="2"/>
      <c r="M10" s="2"/>
      <c r="N10" s="2"/>
      <c r="O10" s="2"/>
      <c r="P10" s="2"/>
      <c r="Q10" s="2"/>
      <c r="R10" s="2"/>
      <c r="S10" s="2"/>
      <c r="T10" s="2"/>
      <c r="U10" s="2"/>
      <c r="V10" s="2"/>
      <c r="W10" s="2"/>
      <c r="X10" s="2"/>
      <c r="Y10" s="2"/>
      <c r="Z10" s="2"/>
    </row>
    <row r="11" spans="1:26" ht="12.75" customHeight="1">
      <c r="A11" s="2"/>
      <c r="B11" s="6" t="s">
        <v>37</v>
      </c>
      <c r="C11" s="11"/>
      <c r="D11" s="11"/>
      <c r="E11" s="11"/>
      <c r="F11" s="20"/>
      <c r="G11" s="20"/>
      <c r="H11" s="20"/>
      <c r="I11" s="20"/>
      <c r="J11" s="6" t="s">
        <v>91</v>
      </c>
      <c r="K11" s="12"/>
      <c r="L11" s="13"/>
      <c r="M11" s="388" t="s">
        <v>105</v>
      </c>
      <c r="N11" s="389"/>
      <c r="O11" s="389"/>
      <c r="P11" s="390"/>
      <c r="Q11" s="12"/>
      <c r="R11" s="388" t="s">
        <v>85</v>
      </c>
      <c r="S11" s="389"/>
      <c r="T11" s="390"/>
      <c r="U11" s="388" t="s">
        <v>106</v>
      </c>
      <c r="V11" s="389"/>
      <c r="W11" s="390"/>
      <c r="X11" s="388" t="s">
        <v>107</v>
      </c>
      <c r="Y11" s="389"/>
      <c r="Z11" s="390"/>
    </row>
    <row r="12" spans="1:26" ht="12.75" customHeight="1">
      <c r="A12" s="2"/>
      <c r="B12" s="14" t="s">
        <v>65</v>
      </c>
      <c r="C12" s="15"/>
      <c r="D12" s="380" t="s">
        <v>78</v>
      </c>
      <c r="E12" s="380"/>
      <c r="F12" s="380"/>
      <c r="G12" s="22"/>
      <c r="H12" s="22"/>
      <c r="I12" s="22"/>
      <c r="J12" s="16" t="s">
        <v>92</v>
      </c>
      <c r="K12" s="17"/>
      <c r="L12" s="18"/>
      <c r="M12" s="448" t="str">
        <f>'3-Financials'!D5</f>
        <v>Rescom</v>
      </c>
      <c r="N12" s="449"/>
      <c r="O12" s="88" t="str">
        <f>'3-Financials'!E5</f>
        <v>Actual</v>
      </c>
      <c r="P12" s="50" t="str">
        <f>'3-Financials'!F5</f>
        <v>Δ%</v>
      </c>
      <c r="Q12" s="5">
        <f>'3-Financials'!G5</f>
        <v>0</v>
      </c>
      <c r="R12" s="106" t="str">
        <f>'3-Financials'!H5</f>
        <v>BUD/RFC</v>
      </c>
      <c r="S12" s="88" t="str">
        <f>'3-Financials'!I5</f>
        <v>Actual</v>
      </c>
      <c r="T12" s="50" t="str">
        <f>'3-Financials'!J5</f>
        <v>Δ%</v>
      </c>
      <c r="U12" s="106" t="str">
        <f>'3-Financials'!L5</f>
        <v>BUD/RFC</v>
      </c>
      <c r="V12" s="88" t="str">
        <f>'3-Financials'!M5</f>
        <v>Estim.</v>
      </c>
      <c r="W12" s="88" t="str">
        <f>'3-Financials'!N5</f>
        <v>Δ%</v>
      </c>
      <c r="X12" s="49" t="str">
        <f>'3-Financials'!P5</f>
        <v>Rescom</v>
      </c>
      <c r="Y12" s="88" t="str">
        <f>'3-Financials'!Q5</f>
        <v>Estim.</v>
      </c>
      <c r="Z12" s="50" t="str">
        <f>'3-Financials'!R5</f>
        <v>Δ%</v>
      </c>
    </row>
    <row r="13" spans="1:26" ht="12.75" customHeight="1">
      <c r="A13" s="2"/>
      <c r="B13" s="23" t="s">
        <v>43</v>
      </c>
      <c r="C13" s="23"/>
      <c r="D13" s="385" t="s">
        <v>44</v>
      </c>
      <c r="E13" s="385"/>
      <c r="F13" s="385"/>
      <c r="G13" s="385" t="s">
        <v>45</v>
      </c>
      <c r="H13" s="385"/>
      <c r="I13" s="26"/>
      <c r="J13" s="377" t="str">
        <f>'3-Financials'!B6</f>
        <v>[Level 1 WBS Name #1]</v>
      </c>
      <c r="K13" s="378"/>
      <c r="L13" s="379"/>
      <c r="M13" s="450">
        <f>'3-Financials'!D6</f>
        <v>500</v>
      </c>
      <c r="N13" s="451"/>
      <c r="O13" s="46">
        <f>'3-Financials'!E6</f>
        <v>400</v>
      </c>
      <c r="P13" s="45">
        <f>'3-Financials'!F6</f>
        <v>-0.2</v>
      </c>
      <c r="Q13" s="15">
        <f>'3-Financials'!G6</f>
        <v>0</v>
      </c>
      <c r="R13" s="48">
        <f>'3-Financials'!H6</f>
        <v>500</v>
      </c>
      <c r="S13" s="46">
        <f>'3-Financials'!I6</f>
        <v>400</v>
      </c>
      <c r="T13" s="45">
        <f>'3-Financials'!J6</f>
        <v>-0.2</v>
      </c>
      <c r="U13" s="48">
        <f>'3-Financials'!L6</f>
        <v>1500</v>
      </c>
      <c r="V13" s="46">
        <f>'3-Financials'!M6</f>
        <v>1400</v>
      </c>
      <c r="W13" s="47">
        <f>'3-Financials'!N6</f>
        <v>-6.6666666666666666E-2</v>
      </c>
      <c r="X13" s="48">
        <f>'3-Financials'!P6</f>
        <v>1500</v>
      </c>
      <c r="Y13" s="46">
        <f>'3-Financials'!Q6</f>
        <v>1700</v>
      </c>
      <c r="Z13" s="45">
        <f>'3-Financials'!R6</f>
        <v>0.13333333333333333</v>
      </c>
    </row>
    <row r="14" spans="1:26" ht="12.75" customHeight="1">
      <c r="A14" s="2"/>
      <c r="B14" s="24" t="str">
        <f>'2-Progress'!A10</f>
        <v>Engineering</v>
      </c>
      <c r="C14" s="24"/>
      <c r="D14" s="375">
        <f>'2-Progress'!D13</f>
        <v>1</v>
      </c>
      <c r="E14" s="375"/>
      <c r="F14" s="375"/>
      <c r="G14" s="375">
        <f>'2-Progress'!D16</f>
        <v>1</v>
      </c>
      <c r="H14" s="375"/>
      <c r="I14" s="40"/>
      <c r="J14" s="377" t="str">
        <f>'3-Financials'!B12</f>
        <v>[Level 1 WBS Name #2]</v>
      </c>
      <c r="K14" s="378"/>
      <c r="L14" s="379"/>
      <c r="M14" s="426">
        <f>'3-Financials'!D12</f>
        <v>1000</v>
      </c>
      <c r="N14" s="427"/>
      <c r="O14" s="46">
        <f>'3-Financials'!E12</f>
        <v>200</v>
      </c>
      <c r="P14" s="45">
        <f>'3-Financials'!F12</f>
        <v>-0.8</v>
      </c>
      <c r="Q14" s="15">
        <f>'3-Financials'!G12</f>
        <v>0</v>
      </c>
      <c r="R14" s="48">
        <f>'3-Financials'!H12</f>
        <v>1000</v>
      </c>
      <c r="S14" s="46">
        <f>'3-Financials'!I12</f>
        <v>200</v>
      </c>
      <c r="T14" s="45">
        <f>'3-Financials'!J12</f>
        <v>-0.8</v>
      </c>
      <c r="U14" s="48">
        <f>'3-Financials'!L12</f>
        <v>2000</v>
      </c>
      <c r="V14" s="46">
        <f>'3-Financials'!M12</f>
        <v>1200</v>
      </c>
      <c r="W14" s="47">
        <f>'3-Financials'!N12</f>
        <v>-0.4</v>
      </c>
      <c r="X14" s="48">
        <f>'3-Financials'!P12</f>
        <v>2000</v>
      </c>
      <c r="Y14" s="46">
        <f>'3-Financials'!Q12</f>
        <v>2000</v>
      </c>
      <c r="Z14" s="45">
        <f>'3-Financials'!R12</f>
        <v>0</v>
      </c>
    </row>
    <row r="15" spans="1:26" ht="12.75" customHeight="1">
      <c r="A15" s="2"/>
      <c r="B15" s="24" t="str">
        <f>'2-Progress'!A18</f>
        <v>Procurement</v>
      </c>
      <c r="C15" s="24"/>
      <c r="D15" s="375">
        <f>'2-Progress'!D21</f>
        <v>0.83606557377049184</v>
      </c>
      <c r="E15" s="375"/>
      <c r="F15" s="375"/>
      <c r="G15" s="375">
        <f>'2-Progress'!D24</f>
        <v>0.5901639344262295</v>
      </c>
      <c r="H15" s="375"/>
      <c r="I15" s="40"/>
      <c r="J15" s="377" t="str">
        <f>'3-Financials'!B18</f>
        <v>[Level 1 WBS Name #3]</v>
      </c>
      <c r="K15" s="378"/>
      <c r="L15" s="379"/>
      <c r="M15" s="426">
        <f>'3-Financials'!D18</f>
        <v>1000</v>
      </c>
      <c r="N15" s="427"/>
      <c r="O15" s="46">
        <f>'3-Financials'!E18</f>
        <v>500</v>
      </c>
      <c r="P15" s="45">
        <f>'3-Financials'!F18</f>
        <v>-0.5</v>
      </c>
      <c r="Q15" s="15">
        <f>'3-Financials'!G18</f>
        <v>0</v>
      </c>
      <c r="R15" s="48">
        <f>'3-Financials'!H18</f>
        <v>1000</v>
      </c>
      <c r="S15" s="46">
        <f>'3-Financials'!I18</f>
        <v>500</v>
      </c>
      <c r="T15" s="45">
        <f>'3-Financials'!J18</f>
        <v>-0.5</v>
      </c>
      <c r="U15" s="48">
        <f>'3-Financials'!L18</f>
        <v>2000</v>
      </c>
      <c r="V15" s="46">
        <f>'3-Financials'!M18</f>
        <v>1500</v>
      </c>
      <c r="W15" s="47">
        <f>'3-Financials'!N18</f>
        <v>-0.25</v>
      </c>
      <c r="X15" s="48">
        <f>'3-Financials'!P18</f>
        <v>2000</v>
      </c>
      <c r="Y15" s="46">
        <f>'3-Financials'!Q18</f>
        <v>2200</v>
      </c>
      <c r="Z15" s="45">
        <f>'3-Financials'!R18</f>
        <v>0.1</v>
      </c>
    </row>
    <row r="16" spans="1:26" ht="12.75" customHeight="1">
      <c r="A16" s="2"/>
      <c r="B16" s="24" t="str">
        <f>'2-Progress'!A26</f>
        <v>Construction</v>
      </c>
      <c r="C16" s="24"/>
      <c r="D16" s="375">
        <f>'2-Progress'!D29</f>
        <v>0.58333333333333337</v>
      </c>
      <c r="E16" s="375"/>
      <c r="F16" s="375"/>
      <c r="G16" s="375">
        <f>'2-Progress'!D32</f>
        <v>0.43055555555555558</v>
      </c>
      <c r="H16" s="375"/>
      <c r="I16" s="40"/>
      <c r="J16" s="377" t="str">
        <f>'3-Financials'!B24</f>
        <v>[Level 1 WBS Name #4]</v>
      </c>
      <c r="K16" s="378"/>
      <c r="L16" s="379"/>
      <c r="M16" s="426">
        <f>'3-Financials'!D24</f>
        <v>1000</v>
      </c>
      <c r="N16" s="427"/>
      <c r="O16" s="46">
        <f>'3-Financials'!E24</f>
        <v>600</v>
      </c>
      <c r="P16" s="45">
        <f>'3-Financials'!F24</f>
        <v>-0.4</v>
      </c>
      <c r="Q16" s="15">
        <f>'3-Financials'!G24</f>
        <v>0</v>
      </c>
      <c r="R16" s="48">
        <f>'3-Financials'!H24</f>
        <v>1000</v>
      </c>
      <c r="S16" s="46">
        <f>'3-Financials'!I24</f>
        <v>600</v>
      </c>
      <c r="T16" s="45">
        <f>'3-Financials'!J24</f>
        <v>-0.4</v>
      </c>
      <c r="U16" s="48">
        <f>'3-Financials'!L24</f>
        <v>2000</v>
      </c>
      <c r="V16" s="46">
        <f>'3-Financials'!M24</f>
        <v>1600</v>
      </c>
      <c r="W16" s="47">
        <f>'3-Financials'!N24</f>
        <v>-0.2</v>
      </c>
      <c r="X16" s="48">
        <f>'3-Financials'!P24</f>
        <v>2000</v>
      </c>
      <c r="Y16" s="46">
        <f>'3-Financials'!Q24</f>
        <v>1800</v>
      </c>
      <c r="Z16" s="45">
        <f>'3-Financials'!R24</f>
        <v>-0.1</v>
      </c>
    </row>
    <row r="17" spans="1:26" ht="12.75" customHeight="1">
      <c r="A17" s="2"/>
      <c r="B17" s="24" t="str">
        <f>'2-Progress'!A34</f>
        <v>Commissioning</v>
      </c>
      <c r="C17" s="24"/>
      <c r="D17" s="375">
        <f>'2-Progress'!D37</f>
        <v>0.21428571428571427</v>
      </c>
      <c r="E17" s="375"/>
      <c r="F17" s="375"/>
      <c r="G17" s="375">
        <f>'2-Progress'!D40</f>
        <v>0.13214285714285715</v>
      </c>
      <c r="H17" s="375"/>
      <c r="I17" s="40"/>
      <c r="J17" s="377" t="str">
        <f>'3-Financials'!B30</f>
        <v>[Level 1 WBS Name #5]</v>
      </c>
      <c r="K17" s="378"/>
      <c r="L17" s="379"/>
      <c r="M17" s="439">
        <f>'3-Financials'!D30</f>
        <v>1000</v>
      </c>
      <c r="N17" s="440"/>
      <c r="O17" s="46">
        <f>'3-Financials'!E30</f>
        <v>700</v>
      </c>
      <c r="P17" s="45">
        <f>'3-Financials'!F30</f>
        <v>-0.3</v>
      </c>
      <c r="Q17" s="15">
        <f>'3-Financials'!G30</f>
        <v>0</v>
      </c>
      <c r="R17" s="48">
        <f>'3-Financials'!H30</f>
        <v>1000</v>
      </c>
      <c r="S17" s="46">
        <f>'3-Financials'!I30</f>
        <v>700</v>
      </c>
      <c r="T17" s="45">
        <f>'3-Financials'!J30</f>
        <v>-0.3</v>
      </c>
      <c r="U17" s="48">
        <f>'3-Financials'!L30</f>
        <v>2000</v>
      </c>
      <c r="V17" s="46">
        <f>'3-Financials'!M30</f>
        <v>1700</v>
      </c>
      <c r="W17" s="47">
        <f>'3-Financials'!N30</f>
        <v>-0.15</v>
      </c>
      <c r="X17" s="48">
        <f>'3-Financials'!P30</f>
        <v>2000</v>
      </c>
      <c r="Y17" s="46">
        <f>'3-Financials'!Q30</f>
        <v>2100</v>
      </c>
      <c r="Z17" s="45">
        <f>'3-Financials'!R30</f>
        <v>0.05</v>
      </c>
    </row>
    <row r="18" spans="1:26" ht="12.75" customHeight="1">
      <c r="A18" s="2"/>
      <c r="B18" s="23" t="str">
        <f>'2-Progress'!A43</f>
        <v>TOTAL</v>
      </c>
      <c r="C18" s="23"/>
      <c r="D18" s="430">
        <f>'2-Progress'!D50</f>
        <v>0.6</v>
      </c>
      <c r="E18" s="430"/>
      <c r="F18" s="430"/>
      <c r="G18" s="430">
        <f>'2-Progress'!D53</f>
        <v>0.45428571428571429</v>
      </c>
      <c r="H18" s="430"/>
      <c r="I18" s="40"/>
      <c r="J18" s="3" t="str">
        <f>'3-Financials'!B37</f>
        <v>TOTAL</v>
      </c>
      <c r="K18" s="4"/>
      <c r="L18" s="4"/>
      <c r="M18" s="428">
        <f>'3-Financials'!D37</f>
        <v>4500</v>
      </c>
      <c r="N18" s="429"/>
      <c r="O18" s="23">
        <f>'3-Financials'!E37</f>
        <v>2400</v>
      </c>
      <c r="P18" s="52">
        <f>'3-Financials'!F37</f>
        <v>-0.46666666666666667</v>
      </c>
      <c r="Q18" s="4">
        <f>'3-Financials'!G37</f>
        <v>0</v>
      </c>
      <c r="R18" s="51">
        <f>'3-Financials'!H37</f>
        <v>4500</v>
      </c>
      <c r="S18" s="23">
        <f>'3-Financials'!I37</f>
        <v>2400</v>
      </c>
      <c r="T18" s="52">
        <f>'3-Financials'!J37</f>
        <v>-0.46666666666666667</v>
      </c>
      <c r="U18" s="51">
        <f>'3-Financials'!L37</f>
        <v>9500</v>
      </c>
      <c r="V18" s="23">
        <f>'3-Financials'!M37</f>
        <v>7400</v>
      </c>
      <c r="W18" s="53">
        <f>'3-Financials'!N37</f>
        <v>-0.22105263157894736</v>
      </c>
      <c r="X18" s="51">
        <f>'3-Financials'!P37</f>
        <v>9500</v>
      </c>
      <c r="Y18" s="23">
        <f>'3-Financials'!Q37</f>
        <v>9800</v>
      </c>
      <c r="Z18" s="52">
        <f>'3-Financials'!R37</f>
        <v>3.1578947368421054E-2</v>
      </c>
    </row>
    <row r="19" spans="1:26">
      <c r="A19" s="2"/>
      <c r="B19" s="21"/>
      <c r="C19" s="22"/>
      <c r="D19" s="22"/>
      <c r="E19" s="22"/>
      <c r="F19" s="22"/>
      <c r="G19" s="26"/>
      <c r="H19" s="22"/>
      <c r="I19" s="22"/>
      <c r="J19" s="22"/>
      <c r="K19" s="22"/>
      <c r="L19" s="22"/>
      <c r="M19" s="22"/>
      <c r="N19" s="22"/>
      <c r="O19" s="22"/>
      <c r="P19" s="22"/>
      <c r="Q19" s="22"/>
      <c r="R19" s="22"/>
      <c r="S19" s="22"/>
      <c r="T19" s="22"/>
      <c r="U19" s="22"/>
      <c r="V19" s="22"/>
      <c r="W19" s="22"/>
      <c r="X19" s="22"/>
      <c r="Y19" s="22"/>
      <c r="Z19" s="10"/>
    </row>
    <row r="20" spans="1:26">
      <c r="A20" s="2"/>
      <c r="B20" s="21"/>
      <c r="C20" s="22"/>
      <c r="D20" s="22"/>
      <c r="E20" s="22"/>
      <c r="F20" s="22"/>
      <c r="G20" s="27"/>
      <c r="H20" s="22"/>
      <c r="I20" s="22"/>
      <c r="J20" s="22"/>
      <c r="K20" s="22"/>
      <c r="L20" s="22"/>
      <c r="M20" s="22"/>
      <c r="N20" s="22"/>
      <c r="O20" s="22"/>
      <c r="P20" s="22"/>
      <c r="Q20" s="22"/>
      <c r="R20" s="22"/>
      <c r="S20" s="22"/>
      <c r="T20" s="22"/>
      <c r="U20" s="22"/>
      <c r="V20" s="22"/>
      <c r="W20" s="22"/>
      <c r="X20" s="22"/>
      <c r="Y20" s="22"/>
      <c r="Z20" s="10"/>
    </row>
    <row r="21" spans="1:26">
      <c r="A21" s="2"/>
      <c r="B21" s="21"/>
      <c r="C21" s="22"/>
      <c r="D21" s="22"/>
      <c r="E21" s="22"/>
      <c r="F21" s="22"/>
      <c r="G21" s="27"/>
      <c r="H21" s="22"/>
      <c r="I21" s="22"/>
      <c r="J21" s="22"/>
      <c r="K21" s="22"/>
      <c r="L21" s="22"/>
      <c r="M21" s="22"/>
      <c r="N21" s="22"/>
      <c r="O21" s="22"/>
      <c r="P21" s="22"/>
      <c r="Q21" s="22"/>
      <c r="R21" s="22"/>
      <c r="S21" s="22"/>
      <c r="T21" s="22"/>
      <c r="U21" s="22"/>
      <c r="V21" s="22"/>
      <c r="W21" s="22"/>
      <c r="X21" s="22"/>
      <c r="Y21" s="22"/>
      <c r="Z21" s="10"/>
    </row>
    <row r="22" spans="1:26">
      <c r="A22" s="2"/>
      <c r="B22" s="21"/>
      <c r="C22" s="22"/>
      <c r="D22" s="22"/>
      <c r="E22" s="22"/>
      <c r="F22" s="22"/>
      <c r="G22" s="27"/>
      <c r="H22" s="22"/>
      <c r="I22" s="22"/>
      <c r="J22" s="22"/>
      <c r="K22" s="22"/>
      <c r="L22" s="22"/>
      <c r="M22" s="22"/>
      <c r="N22" s="22"/>
      <c r="O22" s="22"/>
      <c r="P22" s="22"/>
      <c r="Q22" s="22"/>
      <c r="R22" s="22"/>
      <c r="S22" s="22"/>
      <c r="T22" s="22"/>
      <c r="U22" s="22"/>
      <c r="V22" s="22"/>
      <c r="W22" s="22"/>
      <c r="X22" s="22"/>
      <c r="Y22" s="22"/>
      <c r="Z22" s="10"/>
    </row>
    <row r="23" spans="1:26">
      <c r="A23" s="2"/>
      <c r="B23" s="21"/>
      <c r="C23" s="22"/>
      <c r="D23" s="22"/>
      <c r="E23" s="22"/>
      <c r="F23" s="22"/>
      <c r="G23" s="27"/>
      <c r="H23" s="22"/>
      <c r="I23" s="22"/>
      <c r="J23" s="22"/>
      <c r="K23" s="22"/>
      <c r="L23" s="22"/>
      <c r="M23" s="22"/>
      <c r="N23" s="22"/>
      <c r="O23" s="22"/>
      <c r="P23" s="22"/>
      <c r="Q23" s="22"/>
      <c r="R23" s="22"/>
      <c r="S23" s="22"/>
      <c r="T23" s="22"/>
      <c r="U23" s="22"/>
      <c r="V23" s="22"/>
      <c r="W23" s="22"/>
      <c r="X23" s="22"/>
      <c r="Y23" s="22"/>
      <c r="Z23" s="10"/>
    </row>
    <row r="24" spans="1:26" ht="21.75" customHeight="1">
      <c r="A24" s="2"/>
      <c r="B24" s="21"/>
      <c r="C24" s="22"/>
      <c r="D24" s="22"/>
      <c r="E24" s="22"/>
      <c r="F24" s="22"/>
      <c r="G24" s="27"/>
      <c r="H24" s="22"/>
      <c r="I24" s="22"/>
      <c r="J24" s="22"/>
      <c r="K24" s="22"/>
      <c r="L24" s="22"/>
      <c r="M24" s="22"/>
      <c r="N24" s="22"/>
      <c r="O24" s="22"/>
      <c r="P24" s="22"/>
      <c r="Q24" s="22"/>
      <c r="R24" s="22"/>
      <c r="S24" s="22"/>
      <c r="T24" s="22"/>
      <c r="U24" s="22"/>
      <c r="V24" s="22"/>
      <c r="W24" s="22"/>
      <c r="X24" s="22"/>
      <c r="Y24" s="22"/>
      <c r="Z24" s="10"/>
    </row>
    <row r="25" spans="1:26">
      <c r="A25" s="2"/>
      <c r="B25" s="21"/>
      <c r="C25" s="22"/>
      <c r="D25" s="22"/>
      <c r="E25" s="22"/>
      <c r="F25" s="22"/>
      <c r="G25" s="22"/>
      <c r="H25" s="22"/>
      <c r="I25" s="22"/>
      <c r="J25" s="22"/>
      <c r="K25" s="22"/>
      <c r="L25" s="22"/>
      <c r="M25" s="22"/>
      <c r="N25" s="22"/>
      <c r="O25" s="22"/>
      <c r="P25" s="22"/>
      <c r="Q25" s="22"/>
      <c r="R25" s="22"/>
      <c r="S25" s="22"/>
      <c r="T25" s="22"/>
      <c r="U25" s="22"/>
      <c r="V25" s="22"/>
      <c r="W25" s="22"/>
      <c r="X25" s="22"/>
      <c r="Y25" s="22"/>
      <c r="Z25" s="10"/>
    </row>
    <row r="26" spans="1:26">
      <c r="A26" s="2"/>
      <c r="B26" s="21"/>
      <c r="C26" s="22"/>
      <c r="D26" s="22"/>
      <c r="E26" s="22"/>
      <c r="F26" s="22"/>
      <c r="G26" s="22"/>
      <c r="H26" s="22"/>
      <c r="I26" s="22"/>
      <c r="J26" s="22"/>
      <c r="K26" s="22"/>
      <c r="L26" s="22"/>
      <c r="M26" s="22"/>
      <c r="N26" s="22"/>
      <c r="O26" s="22"/>
      <c r="P26" s="22"/>
      <c r="Q26" s="22"/>
      <c r="R26" s="22"/>
      <c r="S26" s="22"/>
      <c r="T26" s="22"/>
      <c r="U26" s="22"/>
      <c r="V26" s="22"/>
      <c r="W26" s="22"/>
      <c r="X26" s="22"/>
      <c r="Y26" s="22"/>
      <c r="Z26" s="10"/>
    </row>
    <row r="27" spans="1:26" ht="5.25" customHeight="1">
      <c r="A27" s="2"/>
      <c r="B27" s="21"/>
      <c r="C27" s="22"/>
      <c r="D27" s="22"/>
      <c r="E27" s="22"/>
      <c r="F27" s="22"/>
      <c r="G27" s="22"/>
      <c r="H27" s="22"/>
      <c r="I27" s="22"/>
      <c r="J27" s="22"/>
      <c r="K27" s="22"/>
      <c r="L27" s="22"/>
      <c r="M27" s="22"/>
      <c r="N27" s="22"/>
      <c r="O27" s="22"/>
      <c r="P27" s="22"/>
      <c r="Q27" s="22"/>
      <c r="R27" s="22"/>
      <c r="S27" s="22"/>
      <c r="T27" s="22"/>
      <c r="U27" s="22"/>
      <c r="V27" s="22"/>
      <c r="W27" s="22"/>
      <c r="X27" s="22"/>
      <c r="Y27" s="22"/>
      <c r="Z27" s="10"/>
    </row>
    <row r="28" spans="1:26">
      <c r="A28" s="2"/>
      <c r="B28" s="21"/>
      <c r="C28" s="22"/>
      <c r="D28" s="22"/>
      <c r="E28" s="22"/>
      <c r="F28" s="22"/>
      <c r="G28" s="22"/>
      <c r="H28" s="22"/>
      <c r="I28" s="22"/>
      <c r="J28" s="22"/>
      <c r="K28" s="22"/>
      <c r="L28" s="22"/>
      <c r="M28" s="22"/>
      <c r="N28" s="22"/>
      <c r="O28" s="22"/>
      <c r="P28" s="22"/>
      <c r="Q28" s="22"/>
      <c r="R28" s="22"/>
      <c r="S28" s="22"/>
      <c r="T28" s="22"/>
      <c r="U28" s="22"/>
      <c r="V28" s="22"/>
      <c r="W28" s="22"/>
      <c r="X28" s="22"/>
      <c r="Y28" s="22"/>
      <c r="Z28" s="10"/>
    </row>
    <row r="29" spans="1:26">
      <c r="A29" s="2"/>
      <c r="B29" s="21"/>
      <c r="C29" s="22"/>
      <c r="D29" s="22"/>
      <c r="E29" s="22"/>
      <c r="F29" s="22"/>
      <c r="G29" s="22"/>
      <c r="H29" s="22"/>
      <c r="I29" s="22"/>
      <c r="J29" s="22"/>
      <c r="K29" s="22"/>
      <c r="L29" s="22"/>
      <c r="M29" s="22"/>
      <c r="N29" s="22"/>
      <c r="O29" s="22"/>
      <c r="P29" s="22"/>
      <c r="Q29" s="22"/>
      <c r="R29" s="22"/>
      <c r="S29" s="22"/>
      <c r="T29" s="22"/>
      <c r="U29" s="22"/>
      <c r="V29" s="22"/>
      <c r="W29" s="22"/>
      <c r="X29" s="22"/>
      <c r="Y29" s="22"/>
      <c r="Z29" s="10"/>
    </row>
    <row r="30" spans="1:26">
      <c r="A30" s="2"/>
      <c r="B30" s="21"/>
      <c r="C30" s="22"/>
      <c r="D30" s="22"/>
      <c r="E30" s="22"/>
      <c r="F30" s="22"/>
      <c r="G30" s="22"/>
      <c r="H30" s="22"/>
      <c r="I30" s="22"/>
      <c r="J30" s="22"/>
      <c r="K30" s="22"/>
      <c r="L30" s="22"/>
      <c r="M30" s="22"/>
      <c r="N30" s="22"/>
      <c r="O30" s="22"/>
      <c r="P30" s="22"/>
      <c r="Q30" s="22"/>
      <c r="R30" s="22"/>
      <c r="S30" s="22"/>
      <c r="T30" s="22"/>
      <c r="U30" s="22"/>
      <c r="V30" s="22"/>
      <c r="W30" s="22"/>
      <c r="X30" s="22"/>
      <c r="Y30" s="22"/>
      <c r="Z30" s="10"/>
    </row>
    <row r="31" spans="1:26">
      <c r="A31" s="2"/>
      <c r="B31" s="21"/>
      <c r="C31" s="22"/>
      <c r="D31" s="22"/>
      <c r="E31" s="22"/>
      <c r="F31" s="22"/>
      <c r="G31" s="22"/>
      <c r="H31" s="22"/>
      <c r="I31" s="22"/>
      <c r="J31" s="22"/>
      <c r="K31" s="22"/>
      <c r="L31" s="22"/>
      <c r="M31" s="22"/>
      <c r="N31" s="22"/>
      <c r="O31" s="22"/>
      <c r="P31" s="22"/>
      <c r="Q31" s="22"/>
      <c r="R31" s="22"/>
      <c r="S31" s="22"/>
      <c r="T31" s="22"/>
      <c r="U31" s="22"/>
      <c r="V31" s="22"/>
      <c r="W31" s="22"/>
      <c r="X31" s="22"/>
      <c r="Y31" s="22"/>
      <c r="Z31" s="10"/>
    </row>
    <row r="32" spans="1:26">
      <c r="A32" s="2"/>
      <c r="B32" s="21"/>
      <c r="C32" s="22"/>
      <c r="D32" s="22"/>
      <c r="E32" s="22"/>
      <c r="F32" s="22"/>
      <c r="G32" s="22"/>
      <c r="H32" s="22"/>
      <c r="I32" s="22"/>
      <c r="J32" s="22"/>
      <c r="K32" s="22"/>
      <c r="L32" s="22"/>
      <c r="M32" s="22"/>
      <c r="N32" s="22"/>
      <c r="O32" s="22"/>
      <c r="P32" s="22"/>
      <c r="Q32" s="22"/>
      <c r="R32" s="22"/>
      <c r="S32" s="22"/>
      <c r="T32" s="22"/>
      <c r="U32" s="22"/>
      <c r="V32" s="22"/>
      <c r="W32" s="22"/>
      <c r="X32" s="22"/>
      <c r="Y32" s="22"/>
      <c r="Z32" s="10"/>
    </row>
    <row r="33" spans="1:26">
      <c r="A33" s="2"/>
      <c r="B33" s="21"/>
      <c r="C33" s="22"/>
      <c r="D33" s="22"/>
      <c r="E33" s="22"/>
      <c r="F33" s="22"/>
      <c r="G33" s="22"/>
      <c r="H33" s="22"/>
      <c r="I33" s="22"/>
      <c r="J33" s="22"/>
      <c r="K33" s="22"/>
      <c r="L33" s="22"/>
      <c r="M33" s="22"/>
      <c r="N33" s="22"/>
      <c r="O33" s="22"/>
      <c r="P33" s="22"/>
      <c r="Q33" s="22"/>
      <c r="R33" s="22"/>
      <c r="S33" s="22"/>
      <c r="T33" s="22"/>
      <c r="U33" s="22"/>
      <c r="V33" s="22"/>
      <c r="W33" s="22"/>
      <c r="X33" s="22"/>
      <c r="Y33" s="22"/>
      <c r="Z33" s="10"/>
    </row>
    <row r="34" spans="1:26">
      <c r="A34" s="2"/>
      <c r="B34" s="21"/>
      <c r="C34" s="22"/>
      <c r="D34" s="22"/>
      <c r="E34" s="22"/>
      <c r="F34" s="22"/>
      <c r="G34" s="22"/>
      <c r="H34" s="22"/>
      <c r="I34" s="22"/>
      <c r="J34" s="22"/>
      <c r="K34" s="22"/>
      <c r="L34" s="22"/>
      <c r="M34" s="22"/>
      <c r="N34" s="22"/>
      <c r="O34" s="22"/>
      <c r="P34" s="22"/>
      <c r="Q34" s="22"/>
      <c r="R34" s="22"/>
      <c r="S34" s="22"/>
      <c r="T34" s="22"/>
      <c r="U34" s="22"/>
      <c r="V34" s="22"/>
      <c r="W34" s="22"/>
      <c r="X34" s="22"/>
      <c r="Y34" s="22"/>
      <c r="Z34" s="10"/>
    </row>
    <row r="35" spans="1:26">
      <c r="A35" s="2"/>
      <c r="B35" s="21"/>
      <c r="C35" s="22"/>
      <c r="D35" s="22"/>
      <c r="E35" s="22"/>
      <c r="F35" s="22"/>
      <c r="G35" s="22"/>
      <c r="H35" s="22"/>
      <c r="I35" s="22"/>
      <c r="J35" s="22"/>
      <c r="K35" s="22"/>
      <c r="L35" s="22"/>
      <c r="M35" s="22"/>
      <c r="N35" s="22"/>
      <c r="O35" s="22"/>
      <c r="P35" s="22"/>
      <c r="Q35" s="22"/>
      <c r="R35" s="22"/>
      <c r="S35" s="22"/>
      <c r="T35" s="22"/>
      <c r="U35" s="22"/>
      <c r="V35" s="22"/>
      <c r="W35" s="22"/>
      <c r="X35" s="22"/>
      <c r="Y35" s="22"/>
      <c r="Z35" s="10"/>
    </row>
    <row r="36" spans="1:26">
      <c r="A36" s="2"/>
      <c r="B36" s="21"/>
      <c r="C36" s="22"/>
      <c r="D36" s="22"/>
      <c r="E36" s="22"/>
      <c r="F36" s="22"/>
      <c r="G36" s="22"/>
      <c r="H36" s="22"/>
      <c r="I36" s="22"/>
      <c r="J36" s="22"/>
      <c r="K36" s="22"/>
      <c r="L36" s="22"/>
      <c r="M36" s="22"/>
      <c r="N36" s="22"/>
      <c r="O36" s="22"/>
      <c r="P36" s="22"/>
      <c r="Q36" s="22"/>
      <c r="R36" s="22"/>
      <c r="S36" s="22"/>
      <c r="T36" s="22"/>
      <c r="U36" s="22"/>
      <c r="V36" s="22"/>
      <c r="W36" s="22"/>
      <c r="X36" s="22"/>
      <c r="Y36" s="22"/>
      <c r="Z36" s="10"/>
    </row>
    <row r="37" spans="1:26">
      <c r="A37" s="2"/>
      <c r="B37" s="96"/>
      <c r="C37" s="97"/>
      <c r="D37" s="97"/>
      <c r="E37" s="97"/>
      <c r="F37" s="97"/>
      <c r="G37" s="97"/>
      <c r="H37" s="97"/>
      <c r="I37" s="97"/>
      <c r="J37" s="97"/>
      <c r="K37" s="97"/>
      <c r="L37" s="97"/>
      <c r="M37" s="97"/>
      <c r="N37" s="97"/>
      <c r="O37" s="97"/>
      <c r="P37" s="97"/>
      <c r="Q37" s="97"/>
      <c r="R37" s="97"/>
      <c r="S37" s="97"/>
      <c r="T37" s="97"/>
      <c r="U37" s="97"/>
      <c r="V37" s="97"/>
      <c r="W37" s="97"/>
      <c r="X37" s="97"/>
      <c r="Y37" s="97"/>
      <c r="Z37" s="19"/>
    </row>
    <row r="38" spans="1:26" ht="15.75" thickBot="1">
      <c r="A38" s="2"/>
      <c r="B38" s="94" t="s">
        <v>157</v>
      </c>
      <c r="C38" s="95" t="str">
        <f>F1</f>
        <v>[PROJECT NAME]</v>
      </c>
      <c r="D38" s="95"/>
      <c r="E38" s="67"/>
      <c r="F38" s="90" t="s">
        <v>108</v>
      </c>
      <c r="G38" s="38"/>
      <c r="H38" s="38"/>
      <c r="I38" s="38"/>
      <c r="J38" s="38"/>
      <c r="K38" s="38"/>
      <c r="L38" s="38"/>
      <c r="M38" s="38"/>
      <c r="N38" s="38"/>
      <c r="O38" s="38"/>
      <c r="P38" s="38"/>
      <c r="Q38" s="38"/>
      <c r="R38" s="38"/>
      <c r="S38" s="38"/>
      <c r="T38" s="39"/>
      <c r="U38" s="90" t="s">
        <v>172</v>
      </c>
      <c r="V38" s="38"/>
      <c r="W38" s="38"/>
      <c r="X38" s="38"/>
      <c r="Y38" s="38"/>
      <c r="Z38" s="39"/>
    </row>
    <row r="39" spans="1:26" ht="5.25" customHeight="1">
      <c r="A39" s="2"/>
      <c r="B39" s="21"/>
      <c r="C39" s="22"/>
      <c r="D39" s="22"/>
      <c r="E39" s="22"/>
      <c r="F39" s="432"/>
      <c r="G39" s="433"/>
      <c r="H39" s="433"/>
      <c r="I39" s="433"/>
      <c r="J39" s="433"/>
      <c r="K39" s="433"/>
      <c r="L39" s="433"/>
      <c r="M39" s="433"/>
      <c r="N39" s="433"/>
      <c r="O39" s="433"/>
      <c r="P39" s="433"/>
      <c r="Q39" s="433"/>
      <c r="R39" s="433"/>
      <c r="S39" s="433"/>
      <c r="T39" s="434"/>
      <c r="U39" s="61"/>
      <c r="V39" s="55"/>
      <c r="W39" s="55"/>
      <c r="X39" s="55"/>
      <c r="Y39" s="55"/>
      <c r="Z39" s="62"/>
    </row>
    <row r="40" spans="1:26" ht="12.75" customHeight="1">
      <c r="A40" s="2"/>
      <c r="B40" s="423" t="s">
        <v>109</v>
      </c>
      <c r="C40" s="424"/>
      <c r="D40" s="425"/>
      <c r="E40" s="66"/>
      <c r="F40" s="435"/>
      <c r="G40" s="419"/>
      <c r="H40" s="419"/>
      <c r="I40" s="419"/>
      <c r="J40" s="419"/>
      <c r="K40" s="419"/>
      <c r="L40" s="419"/>
      <c r="M40" s="419"/>
      <c r="N40" s="419"/>
      <c r="O40" s="419"/>
      <c r="P40" s="419"/>
      <c r="Q40" s="419"/>
      <c r="R40" s="419"/>
      <c r="S40" s="419"/>
      <c r="T40" s="420"/>
      <c r="U40" s="61"/>
      <c r="V40" s="55"/>
      <c r="W40" s="55"/>
      <c r="X40" s="55"/>
      <c r="Y40" s="55"/>
      <c r="Z40" s="62"/>
    </row>
    <row r="41" spans="1:26" ht="12.75" customHeight="1">
      <c r="A41" s="2"/>
      <c r="B41" s="14" t="s">
        <v>115</v>
      </c>
      <c r="C41" s="14"/>
      <c r="D41" s="24" t="s">
        <v>110</v>
      </c>
      <c r="E41" s="66"/>
      <c r="F41" s="435"/>
      <c r="G41" s="419"/>
      <c r="H41" s="419"/>
      <c r="I41" s="419"/>
      <c r="J41" s="419"/>
      <c r="K41" s="419"/>
      <c r="L41" s="419"/>
      <c r="M41" s="419"/>
      <c r="N41" s="419"/>
      <c r="O41" s="419"/>
      <c r="P41" s="419"/>
      <c r="Q41" s="419"/>
      <c r="R41" s="419"/>
      <c r="S41" s="419"/>
      <c r="T41" s="420"/>
      <c r="U41" s="61"/>
      <c r="V41" s="55"/>
      <c r="W41" s="55"/>
      <c r="X41" s="55"/>
      <c r="Y41" s="55"/>
      <c r="Z41" s="62"/>
    </row>
    <row r="42" spans="1:26" ht="9" customHeight="1">
      <c r="A42" s="2"/>
      <c r="B42" s="371" t="s">
        <v>111</v>
      </c>
      <c r="C42" s="372"/>
      <c r="D42" s="369"/>
      <c r="E42" s="56"/>
      <c r="F42" s="435"/>
      <c r="G42" s="419"/>
      <c r="H42" s="419"/>
      <c r="I42" s="419"/>
      <c r="J42" s="419"/>
      <c r="K42" s="419"/>
      <c r="L42" s="419"/>
      <c r="M42" s="419"/>
      <c r="N42" s="419"/>
      <c r="O42" s="419"/>
      <c r="P42" s="419"/>
      <c r="Q42" s="419"/>
      <c r="R42" s="419"/>
      <c r="S42" s="419"/>
      <c r="T42" s="420"/>
      <c r="U42" s="61"/>
      <c r="V42" s="55"/>
      <c r="W42" s="55"/>
      <c r="X42" s="55"/>
      <c r="Y42" s="55"/>
      <c r="Z42" s="62"/>
    </row>
    <row r="43" spans="1:26" ht="9" customHeight="1">
      <c r="A43" s="2"/>
      <c r="B43" s="373"/>
      <c r="C43" s="374"/>
      <c r="D43" s="370"/>
      <c r="E43" s="56"/>
      <c r="F43" s="435"/>
      <c r="G43" s="419"/>
      <c r="H43" s="419"/>
      <c r="I43" s="419"/>
      <c r="J43" s="419"/>
      <c r="K43" s="419"/>
      <c r="L43" s="419"/>
      <c r="M43" s="419"/>
      <c r="N43" s="419"/>
      <c r="O43" s="419"/>
      <c r="P43" s="419"/>
      <c r="Q43" s="419"/>
      <c r="R43" s="419"/>
      <c r="S43" s="419"/>
      <c r="T43" s="420"/>
      <c r="U43" s="61"/>
      <c r="V43" s="55"/>
      <c r="W43" s="55"/>
      <c r="X43" s="55"/>
      <c r="Y43" s="55"/>
      <c r="Z43" s="62"/>
    </row>
    <row r="44" spans="1:26" ht="9" customHeight="1">
      <c r="A44" s="2"/>
      <c r="B44" s="371" t="s">
        <v>112</v>
      </c>
      <c r="C44" s="372"/>
      <c r="D44" s="369"/>
      <c r="E44" s="56"/>
      <c r="F44" s="435"/>
      <c r="G44" s="419"/>
      <c r="H44" s="419"/>
      <c r="I44" s="419"/>
      <c r="J44" s="419"/>
      <c r="K44" s="419"/>
      <c r="L44" s="419"/>
      <c r="M44" s="419"/>
      <c r="N44" s="419"/>
      <c r="O44" s="419"/>
      <c r="P44" s="419"/>
      <c r="Q44" s="419"/>
      <c r="R44" s="419"/>
      <c r="S44" s="419"/>
      <c r="T44" s="420"/>
      <c r="U44" s="61"/>
      <c r="V44" s="55"/>
      <c r="W44" s="55"/>
      <c r="X44" s="55"/>
      <c r="Y44" s="55"/>
      <c r="Z44" s="62"/>
    </row>
    <row r="45" spans="1:26" ht="9" customHeight="1">
      <c r="A45" s="2"/>
      <c r="B45" s="373"/>
      <c r="C45" s="374"/>
      <c r="D45" s="370"/>
      <c r="E45" s="56"/>
      <c r="F45" s="435"/>
      <c r="G45" s="419"/>
      <c r="H45" s="419"/>
      <c r="I45" s="419"/>
      <c r="J45" s="419"/>
      <c r="K45" s="419"/>
      <c r="L45" s="419"/>
      <c r="M45" s="419"/>
      <c r="N45" s="419"/>
      <c r="O45" s="419"/>
      <c r="P45" s="419"/>
      <c r="Q45" s="419"/>
      <c r="R45" s="419"/>
      <c r="S45" s="419"/>
      <c r="T45" s="420"/>
      <c r="U45" s="61"/>
      <c r="V45" s="55"/>
      <c r="W45" s="55"/>
      <c r="X45" s="55"/>
      <c r="Y45" s="55"/>
      <c r="Z45" s="62"/>
    </row>
    <row r="46" spans="1:26" ht="9" customHeight="1">
      <c r="A46" s="2"/>
      <c r="B46" s="371" t="s">
        <v>113</v>
      </c>
      <c r="C46" s="372"/>
      <c r="D46" s="369"/>
      <c r="E46" s="56"/>
      <c r="F46" s="435"/>
      <c r="G46" s="419"/>
      <c r="H46" s="419"/>
      <c r="I46" s="419"/>
      <c r="J46" s="419"/>
      <c r="K46" s="419"/>
      <c r="L46" s="419"/>
      <c r="M46" s="419"/>
      <c r="N46" s="419"/>
      <c r="O46" s="419"/>
      <c r="P46" s="419"/>
      <c r="Q46" s="419"/>
      <c r="R46" s="419"/>
      <c r="S46" s="419"/>
      <c r="T46" s="420"/>
      <c r="U46" s="61"/>
      <c r="V46" s="55"/>
      <c r="W46" s="55"/>
      <c r="X46" s="55"/>
      <c r="Y46" s="55"/>
      <c r="Z46" s="62"/>
    </row>
    <row r="47" spans="1:26" ht="9" customHeight="1">
      <c r="A47" s="2"/>
      <c r="B47" s="373"/>
      <c r="C47" s="374"/>
      <c r="D47" s="370"/>
      <c r="E47" s="56"/>
      <c r="F47" s="435"/>
      <c r="G47" s="419"/>
      <c r="H47" s="419"/>
      <c r="I47" s="419"/>
      <c r="J47" s="419"/>
      <c r="K47" s="419"/>
      <c r="L47" s="419"/>
      <c r="M47" s="419"/>
      <c r="N47" s="419"/>
      <c r="O47" s="419"/>
      <c r="P47" s="419"/>
      <c r="Q47" s="419"/>
      <c r="R47" s="419"/>
      <c r="S47" s="419"/>
      <c r="T47" s="420"/>
      <c r="U47" s="61"/>
      <c r="V47" s="55"/>
      <c r="W47" s="55"/>
      <c r="X47" s="55"/>
      <c r="Y47" s="55"/>
      <c r="Z47" s="62"/>
    </row>
    <row r="48" spans="1:26" ht="9" customHeight="1">
      <c r="A48" s="2"/>
      <c r="B48" s="371" t="s">
        <v>170</v>
      </c>
      <c r="C48" s="372"/>
      <c r="D48" s="369"/>
      <c r="E48" s="56"/>
      <c r="F48" s="435"/>
      <c r="G48" s="419"/>
      <c r="H48" s="419"/>
      <c r="I48" s="419"/>
      <c r="J48" s="419"/>
      <c r="K48" s="419"/>
      <c r="L48" s="419"/>
      <c r="M48" s="419"/>
      <c r="N48" s="419"/>
      <c r="O48" s="419"/>
      <c r="P48" s="419"/>
      <c r="Q48" s="419"/>
      <c r="R48" s="419"/>
      <c r="S48" s="419"/>
      <c r="T48" s="420"/>
      <c r="U48" s="61"/>
      <c r="V48" s="55"/>
      <c r="W48" s="55"/>
      <c r="X48" s="55"/>
      <c r="Y48" s="55"/>
      <c r="Z48" s="62"/>
    </row>
    <row r="49" spans="1:27" ht="9" customHeight="1">
      <c r="A49" s="2"/>
      <c r="B49" s="373"/>
      <c r="C49" s="374"/>
      <c r="D49" s="370"/>
      <c r="E49" s="56"/>
      <c r="F49" s="435"/>
      <c r="G49" s="419"/>
      <c r="H49" s="419"/>
      <c r="I49" s="419"/>
      <c r="J49" s="419"/>
      <c r="K49" s="419"/>
      <c r="L49" s="419"/>
      <c r="M49" s="419"/>
      <c r="N49" s="419"/>
      <c r="O49" s="419"/>
      <c r="P49" s="419"/>
      <c r="Q49" s="419"/>
      <c r="R49" s="419"/>
      <c r="S49" s="419"/>
      <c r="T49" s="420"/>
      <c r="U49" s="61"/>
      <c r="V49" s="55"/>
      <c r="W49" s="55"/>
      <c r="X49" s="55"/>
      <c r="Y49" s="55"/>
      <c r="Z49" s="62"/>
    </row>
    <row r="50" spans="1:27" ht="9" customHeight="1">
      <c r="A50" s="2"/>
      <c r="B50" s="371" t="s">
        <v>114</v>
      </c>
      <c r="C50" s="372"/>
      <c r="D50" s="369"/>
      <c r="E50" s="56"/>
      <c r="F50" s="435"/>
      <c r="G50" s="419"/>
      <c r="H50" s="419"/>
      <c r="I50" s="419"/>
      <c r="J50" s="419"/>
      <c r="K50" s="419"/>
      <c r="L50" s="419"/>
      <c r="M50" s="419"/>
      <c r="N50" s="419"/>
      <c r="O50" s="419"/>
      <c r="P50" s="419"/>
      <c r="Q50" s="419"/>
      <c r="R50" s="419"/>
      <c r="S50" s="419"/>
      <c r="T50" s="420"/>
      <c r="U50" s="61"/>
      <c r="V50" s="55"/>
      <c r="W50" s="55"/>
      <c r="X50" s="55"/>
      <c r="Y50" s="55"/>
      <c r="Z50" s="62"/>
    </row>
    <row r="51" spans="1:27" ht="9" customHeight="1">
      <c r="A51" s="2"/>
      <c r="B51" s="373"/>
      <c r="C51" s="374"/>
      <c r="D51" s="370"/>
      <c r="E51" s="56"/>
      <c r="F51" s="435"/>
      <c r="G51" s="419"/>
      <c r="H51" s="419"/>
      <c r="I51" s="419"/>
      <c r="J51" s="419"/>
      <c r="K51" s="419"/>
      <c r="L51" s="419"/>
      <c r="M51" s="419"/>
      <c r="N51" s="419"/>
      <c r="O51" s="419"/>
      <c r="P51" s="419"/>
      <c r="Q51" s="419"/>
      <c r="R51" s="419"/>
      <c r="S51" s="419"/>
      <c r="T51" s="420"/>
      <c r="U51" s="61"/>
      <c r="V51" s="55"/>
      <c r="W51" s="55"/>
      <c r="X51" s="55"/>
      <c r="Y51" s="55"/>
      <c r="Z51" s="62"/>
    </row>
    <row r="52" spans="1:27" ht="9" customHeight="1">
      <c r="A52" s="2"/>
      <c r="B52" s="371" t="s">
        <v>114</v>
      </c>
      <c r="C52" s="372"/>
      <c r="D52" s="369"/>
      <c r="E52" s="56"/>
      <c r="F52" s="435"/>
      <c r="G52" s="419"/>
      <c r="H52" s="419"/>
      <c r="I52" s="419"/>
      <c r="J52" s="419"/>
      <c r="K52" s="419"/>
      <c r="L52" s="419"/>
      <c r="M52" s="419"/>
      <c r="N52" s="419"/>
      <c r="O52" s="419"/>
      <c r="P52" s="419"/>
      <c r="Q52" s="419"/>
      <c r="R52" s="419"/>
      <c r="S52" s="419"/>
      <c r="T52" s="420"/>
      <c r="U52" s="61"/>
      <c r="V52" s="55"/>
      <c r="W52" s="55"/>
      <c r="X52" s="55"/>
      <c r="Y52" s="55"/>
      <c r="Z52" s="62"/>
    </row>
    <row r="53" spans="1:27" ht="9" customHeight="1">
      <c r="A53" s="2"/>
      <c r="B53" s="373"/>
      <c r="C53" s="374"/>
      <c r="D53" s="431"/>
      <c r="E53" s="56"/>
      <c r="F53" s="435"/>
      <c r="G53" s="419"/>
      <c r="H53" s="419"/>
      <c r="I53" s="419"/>
      <c r="J53" s="419"/>
      <c r="K53" s="419"/>
      <c r="L53" s="419"/>
      <c r="M53" s="419"/>
      <c r="N53" s="419"/>
      <c r="O53" s="419"/>
      <c r="P53" s="419"/>
      <c r="Q53" s="419"/>
      <c r="R53" s="419"/>
      <c r="S53" s="419"/>
      <c r="T53" s="420"/>
      <c r="U53" s="61"/>
      <c r="V53" s="55"/>
      <c r="W53" s="55"/>
      <c r="X53" s="55"/>
      <c r="Y53" s="55"/>
      <c r="Z53" s="62"/>
    </row>
    <row r="54" spans="1:27" ht="9" customHeight="1">
      <c r="A54" s="2"/>
      <c r="B54" s="57"/>
      <c r="C54" s="63"/>
      <c r="D54" s="58"/>
      <c r="E54" s="56"/>
      <c r="F54" s="435"/>
      <c r="G54" s="419"/>
      <c r="H54" s="419"/>
      <c r="I54" s="419"/>
      <c r="J54" s="419"/>
      <c r="K54" s="419"/>
      <c r="L54" s="419"/>
      <c r="M54" s="419"/>
      <c r="N54" s="419"/>
      <c r="O54" s="419"/>
      <c r="P54" s="419"/>
      <c r="Q54" s="419"/>
      <c r="R54" s="419"/>
      <c r="S54" s="419"/>
      <c r="T54" s="420"/>
      <c r="U54" s="61"/>
      <c r="V54" s="55"/>
      <c r="W54" s="55"/>
      <c r="X54" s="55"/>
      <c r="Y54" s="55"/>
      <c r="Z54" s="62"/>
    </row>
    <row r="55" spans="1:27" ht="9" customHeight="1">
      <c r="A55" s="2"/>
      <c r="B55" s="57"/>
      <c r="C55" s="63"/>
      <c r="D55" s="58"/>
      <c r="E55" s="56"/>
      <c r="F55" s="435"/>
      <c r="G55" s="419"/>
      <c r="H55" s="419"/>
      <c r="I55" s="419"/>
      <c r="J55" s="419"/>
      <c r="K55" s="419"/>
      <c r="L55" s="419"/>
      <c r="M55" s="419"/>
      <c r="N55" s="419"/>
      <c r="O55" s="419"/>
      <c r="P55" s="419"/>
      <c r="Q55" s="419"/>
      <c r="R55" s="419"/>
      <c r="S55" s="419"/>
      <c r="T55" s="420"/>
      <c r="U55" s="61"/>
      <c r="V55" s="55"/>
      <c r="W55" s="55"/>
      <c r="X55" s="55"/>
      <c r="Y55" s="55"/>
      <c r="Z55" s="62"/>
    </row>
    <row r="56" spans="1:27" ht="9" customHeight="1">
      <c r="A56" s="2"/>
      <c r="B56" s="371"/>
      <c r="C56" s="372"/>
      <c r="D56" s="369"/>
      <c r="E56" s="56"/>
      <c r="F56" s="435"/>
      <c r="G56" s="419"/>
      <c r="H56" s="419"/>
      <c r="I56" s="419"/>
      <c r="J56" s="419"/>
      <c r="K56" s="419"/>
      <c r="L56" s="419"/>
      <c r="M56" s="419"/>
      <c r="N56" s="419"/>
      <c r="O56" s="419"/>
      <c r="P56" s="419"/>
      <c r="Q56" s="419"/>
      <c r="R56" s="419"/>
      <c r="S56" s="419"/>
      <c r="T56" s="420"/>
      <c r="U56" s="61"/>
      <c r="V56" s="55"/>
      <c r="W56" s="55"/>
      <c r="X56" s="55"/>
      <c r="Y56" s="55"/>
      <c r="Z56" s="62"/>
    </row>
    <row r="57" spans="1:27" ht="9" customHeight="1">
      <c r="A57" s="2"/>
      <c r="B57" s="373"/>
      <c r="C57" s="374"/>
      <c r="D57" s="431"/>
      <c r="E57" s="56"/>
      <c r="F57" s="435"/>
      <c r="G57" s="419"/>
      <c r="H57" s="419"/>
      <c r="I57" s="419"/>
      <c r="J57" s="419"/>
      <c r="K57" s="419"/>
      <c r="L57" s="419"/>
      <c r="M57" s="419"/>
      <c r="N57" s="419"/>
      <c r="O57" s="419"/>
      <c r="P57" s="419"/>
      <c r="Q57" s="419"/>
      <c r="R57" s="419"/>
      <c r="S57" s="419"/>
      <c r="T57" s="420"/>
      <c r="U57" s="61"/>
      <c r="V57" s="55"/>
      <c r="W57" s="55"/>
      <c r="X57" s="55"/>
      <c r="Y57" s="55"/>
      <c r="Z57" s="62"/>
    </row>
    <row r="58" spans="1:27" ht="9" customHeight="1">
      <c r="A58" s="2"/>
      <c r="B58" s="371"/>
      <c r="C58" s="372"/>
      <c r="D58" s="369"/>
      <c r="E58" s="56"/>
      <c r="F58" s="435"/>
      <c r="G58" s="419"/>
      <c r="H58" s="419"/>
      <c r="I58" s="419"/>
      <c r="J58" s="419"/>
      <c r="K58" s="419"/>
      <c r="L58" s="419"/>
      <c r="M58" s="419"/>
      <c r="N58" s="419"/>
      <c r="O58" s="419"/>
      <c r="P58" s="419"/>
      <c r="Q58" s="419"/>
      <c r="R58" s="419"/>
      <c r="S58" s="419"/>
      <c r="T58" s="420"/>
      <c r="U58" s="61"/>
      <c r="V58" s="55"/>
      <c r="W58" s="55"/>
      <c r="X58" s="55"/>
      <c r="Y58" s="55"/>
      <c r="Z58" s="62"/>
    </row>
    <row r="59" spans="1:27" ht="9" customHeight="1">
      <c r="A59" s="2"/>
      <c r="B59" s="373"/>
      <c r="C59" s="374"/>
      <c r="D59" s="431"/>
      <c r="E59" s="56"/>
      <c r="F59" s="436"/>
      <c r="G59" s="437"/>
      <c r="H59" s="437"/>
      <c r="I59" s="437"/>
      <c r="J59" s="437"/>
      <c r="K59" s="437"/>
      <c r="L59" s="437"/>
      <c r="M59" s="437"/>
      <c r="N59" s="437"/>
      <c r="O59" s="437"/>
      <c r="P59" s="437"/>
      <c r="Q59" s="437"/>
      <c r="R59" s="437"/>
      <c r="S59" s="437"/>
      <c r="T59" s="438"/>
      <c r="U59" s="61"/>
      <c r="V59" s="55"/>
      <c r="W59" s="55"/>
      <c r="X59" s="55"/>
      <c r="Y59" s="55"/>
      <c r="Z59" s="62"/>
    </row>
    <row r="60" spans="1:27" ht="5.25" customHeight="1">
      <c r="A60" s="2"/>
      <c r="B60" s="85"/>
      <c r="C60" s="86"/>
      <c r="D60" s="86"/>
      <c r="E60" s="86"/>
      <c r="F60" s="86"/>
      <c r="G60" s="86"/>
      <c r="H60" s="86"/>
      <c r="I60" s="86"/>
      <c r="J60" s="86"/>
      <c r="K60" s="86"/>
      <c r="L60" s="86"/>
      <c r="M60" s="86"/>
      <c r="N60" s="86"/>
      <c r="O60" s="86"/>
      <c r="P60" s="86"/>
      <c r="Q60" s="86"/>
      <c r="R60" s="86"/>
      <c r="S60" s="86"/>
      <c r="T60" s="87"/>
      <c r="U60" s="69"/>
      <c r="V60" s="64"/>
      <c r="W60" s="64"/>
      <c r="X60" s="64"/>
      <c r="Y60" s="64"/>
      <c r="Z60" s="81"/>
    </row>
    <row r="61" spans="1:27" ht="12.75" customHeight="1">
      <c r="A61" s="2"/>
      <c r="B61" s="423" t="s">
        <v>116</v>
      </c>
      <c r="C61" s="424"/>
      <c r="D61" s="424"/>
      <c r="E61" s="424"/>
      <c r="F61" s="424"/>
      <c r="G61" s="424"/>
      <c r="H61" s="424"/>
      <c r="I61" s="424"/>
      <c r="J61" s="424"/>
      <c r="K61" s="424"/>
      <c r="L61" s="424"/>
      <c r="M61" s="424"/>
      <c r="N61" s="424"/>
      <c r="O61" s="424"/>
      <c r="P61" s="424"/>
      <c r="Q61" s="424"/>
      <c r="R61" s="424"/>
      <c r="S61" s="424"/>
      <c r="T61" s="425"/>
      <c r="U61" s="68"/>
      <c r="V61" s="66"/>
      <c r="W61" s="66"/>
      <c r="X61" s="66"/>
      <c r="Y61" s="66"/>
      <c r="Z61" s="78"/>
    </row>
    <row r="62" spans="1:27" ht="12.75" customHeight="1">
      <c r="A62" s="2"/>
      <c r="B62" s="89" t="s">
        <v>159</v>
      </c>
      <c r="C62" s="397" t="s">
        <v>175</v>
      </c>
      <c r="D62" s="398"/>
      <c r="E62" s="398"/>
      <c r="F62" s="398"/>
      <c r="G62" s="399"/>
      <c r="H62" s="92" t="s">
        <v>176</v>
      </c>
      <c r="I62" s="397" t="s">
        <v>173</v>
      </c>
      <c r="J62" s="398"/>
      <c r="K62" s="398"/>
      <c r="L62" s="398"/>
      <c r="M62" s="398"/>
      <c r="N62" s="398"/>
      <c r="O62" s="398"/>
      <c r="P62" s="399"/>
      <c r="Q62" s="421" t="s">
        <v>110</v>
      </c>
      <c r="R62" s="452"/>
      <c r="S62" s="421" t="s">
        <v>117</v>
      </c>
      <c r="T62" s="422"/>
      <c r="U62" s="69"/>
      <c r="V62" s="64"/>
      <c r="W62" s="64"/>
      <c r="X62" s="64"/>
      <c r="Y62" s="419"/>
      <c r="Z62" s="420"/>
    </row>
    <row r="63" spans="1:27" s="1" customFormat="1" ht="28.5" customHeight="1">
      <c r="A63" s="65"/>
      <c r="B63" s="59" t="s">
        <v>158</v>
      </c>
      <c r="C63" s="411" t="s">
        <v>169</v>
      </c>
      <c r="D63" s="413"/>
      <c r="E63" s="413"/>
      <c r="F63" s="413"/>
      <c r="G63" s="414"/>
      <c r="H63" s="105" t="s">
        <v>186</v>
      </c>
      <c r="I63" s="417" t="s">
        <v>174</v>
      </c>
      <c r="J63" s="412"/>
      <c r="K63" s="412"/>
      <c r="L63" s="412"/>
      <c r="M63" s="412"/>
      <c r="N63" s="412"/>
      <c r="O63" s="412"/>
      <c r="P63" s="418"/>
      <c r="Q63" s="415"/>
      <c r="R63" s="416"/>
      <c r="S63" s="411" t="s">
        <v>171</v>
      </c>
      <c r="T63" s="412"/>
      <c r="U63" s="82"/>
      <c r="V63" s="79"/>
      <c r="W63" s="79"/>
      <c r="X63" s="79"/>
      <c r="Y63" s="80"/>
      <c r="Z63" s="83"/>
      <c r="AA63" s="65"/>
    </row>
    <row r="64" spans="1:27" s="1" customFormat="1" ht="28.5" customHeight="1">
      <c r="A64" s="65"/>
      <c r="B64" s="59" t="s">
        <v>160</v>
      </c>
      <c r="C64" s="411" t="s">
        <v>169</v>
      </c>
      <c r="D64" s="413"/>
      <c r="E64" s="413"/>
      <c r="F64" s="413"/>
      <c r="G64" s="414"/>
      <c r="H64" s="91" t="s">
        <v>182</v>
      </c>
      <c r="I64" s="417" t="s">
        <v>174</v>
      </c>
      <c r="J64" s="412"/>
      <c r="K64" s="412"/>
      <c r="L64" s="412"/>
      <c r="M64" s="412"/>
      <c r="N64" s="412"/>
      <c r="O64" s="412"/>
      <c r="P64" s="418"/>
      <c r="Q64" s="415"/>
      <c r="R64" s="416"/>
      <c r="S64" s="411" t="s">
        <v>171</v>
      </c>
      <c r="T64" s="412"/>
      <c r="U64" s="82"/>
      <c r="V64" s="79"/>
      <c r="W64" s="79"/>
      <c r="X64" s="79"/>
      <c r="Y64" s="444"/>
      <c r="Z64" s="445"/>
      <c r="AA64" s="65"/>
    </row>
    <row r="65" spans="1:27" s="1" customFormat="1" ht="28.5" customHeight="1">
      <c r="A65" s="65"/>
      <c r="B65" s="59" t="s">
        <v>161</v>
      </c>
      <c r="C65" s="411" t="s">
        <v>169</v>
      </c>
      <c r="D65" s="413"/>
      <c r="E65" s="413"/>
      <c r="F65" s="413"/>
      <c r="G65" s="414"/>
      <c r="H65" s="91" t="s">
        <v>182</v>
      </c>
      <c r="I65" s="417" t="s">
        <v>174</v>
      </c>
      <c r="J65" s="412"/>
      <c r="K65" s="412"/>
      <c r="L65" s="412"/>
      <c r="M65" s="412"/>
      <c r="N65" s="412"/>
      <c r="O65" s="412"/>
      <c r="P65" s="418"/>
      <c r="Q65" s="415"/>
      <c r="R65" s="416"/>
      <c r="S65" s="411" t="s">
        <v>171</v>
      </c>
      <c r="T65" s="412"/>
      <c r="U65" s="82"/>
      <c r="V65" s="79"/>
      <c r="W65" s="79"/>
      <c r="X65" s="79"/>
      <c r="Y65" s="444"/>
      <c r="Z65" s="445"/>
      <c r="AA65" s="65"/>
    </row>
    <row r="66" spans="1:27" s="1" customFormat="1" ht="28.5" customHeight="1">
      <c r="A66" s="65"/>
      <c r="B66" s="59" t="s">
        <v>162</v>
      </c>
      <c r="C66" s="411" t="s">
        <v>169</v>
      </c>
      <c r="D66" s="413"/>
      <c r="E66" s="413"/>
      <c r="F66" s="413"/>
      <c r="G66" s="414"/>
      <c r="H66" s="91" t="s">
        <v>182</v>
      </c>
      <c r="I66" s="417" t="s">
        <v>174</v>
      </c>
      <c r="J66" s="412"/>
      <c r="K66" s="412"/>
      <c r="L66" s="412"/>
      <c r="M66" s="412"/>
      <c r="N66" s="412"/>
      <c r="O66" s="412"/>
      <c r="P66" s="418"/>
      <c r="Q66" s="415"/>
      <c r="R66" s="416"/>
      <c r="S66" s="411" t="s">
        <v>171</v>
      </c>
      <c r="T66" s="412"/>
      <c r="U66" s="82"/>
      <c r="V66" s="79"/>
      <c r="W66" s="79"/>
      <c r="X66" s="79"/>
      <c r="Y66" s="444"/>
      <c r="Z66" s="445"/>
      <c r="AA66" s="65"/>
    </row>
    <row r="67" spans="1:27" s="1" customFormat="1" ht="28.5" customHeight="1">
      <c r="A67" s="65"/>
      <c r="B67" s="59" t="s">
        <v>163</v>
      </c>
      <c r="C67" s="411" t="s">
        <v>169</v>
      </c>
      <c r="D67" s="413"/>
      <c r="E67" s="413"/>
      <c r="F67" s="413"/>
      <c r="G67" s="414"/>
      <c r="H67" s="91" t="s">
        <v>182</v>
      </c>
      <c r="I67" s="417" t="s">
        <v>174</v>
      </c>
      <c r="J67" s="412"/>
      <c r="K67" s="412"/>
      <c r="L67" s="412"/>
      <c r="M67" s="412"/>
      <c r="N67" s="412"/>
      <c r="O67" s="412"/>
      <c r="P67" s="418"/>
      <c r="Q67" s="415"/>
      <c r="R67" s="416"/>
      <c r="S67" s="411" t="s">
        <v>171</v>
      </c>
      <c r="T67" s="412"/>
      <c r="U67" s="82"/>
      <c r="V67" s="79"/>
      <c r="W67" s="79"/>
      <c r="X67" s="79"/>
      <c r="Y67" s="444"/>
      <c r="Z67" s="445"/>
      <c r="AA67" s="65"/>
    </row>
    <row r="68" spans="1:27" s="1" customFormat="1" ht="28.5" customHeight="1">
      <c r="A68" s="65"/>
      <c r="B68" s="59" t="s">
        <v>164</v>
      </c>
      <c r="C68" s="411" t="s">
        <v>169</v>
      </c>
      <c r="D68" s="413"/>
      <c r="E68" s="413"/>
      <c r="F68" s="413"/>
      <c r="G68" s="414"/>
      <c r="H68" s="91" t="s">
        <v>182</v>
      </c>
      <c r="I68" s="417" t="s">
        <v>174</v>
      </c>
      <c r="J68" s="412"/>
      <c r="K68" s="412"/>
      <c r="L68" s="412"/>
      <c r="M68" s="412"/>
      <c r="N68" s="412"/>
      <c r="O68" s="412"/>
      <c r="P68" s="418"/>
      <c r="Q68" s="415"/>
      <c r="R68" s="416"/>
      <c r="S68" s="411" t="s">
        <v>171</v>
      </c>
      <c r="T68" s="412"/>
      <c r="U68" s="82"/>
      <c r="V68" s="79"/>
      <c r="W68" s="79"/>
      <c r="X68" s="79"/>
      <c r="Y68" s="444"/>
      <c r="Z68" s="445"/>
      <c r="AA68" s="65"/>
    </row>
    <row r="69" spans="1:27" s="1" customFormat="1" ht="28.5" customHeight="1">
      <c r="A69" s="65"/>
      <c r="B69" s="59" t="s">
        <v>165</v>
      </c>
      <c r="C69" s="411" t="s">
        <v>169</v>
      </c>
      <c r="D69" s="413"/>
      <c r="E69" s="413"/>
      <c r="F69" s="413"/>
      <c r="G69" s="414"/>
      <c r="H69" s="91" t="s">
        <v>182</v>
      </c>
      <c r="I69" s="417" t="s">
        <v>174</v>
      </c>
      <c r="J69" s="412"/>
      <c r="K69" s="412"/>
      <c r="L69" s="412"/>
      <c r="M69" s="412"/>
      <c r="N69" s="412"/>
      <c r="O69" s="412"/>
      <c r="P69" s="418"/>
      <c r="Q69" s="415"/>
      <c r="R69" s="416"/>
      <c r="S69" s="411" t="s">
        <v>171</v>
      </c>
      <c r="T69" s="418"/>
      <c r="U69" s="79"/>
      <c r="V69" s="79"/>
      <c r="W69" s="79"/>
      <c r="X69" s="79"/>
      <c r="Y69" s="444"/>
      <c r="Z69" s="445"/>
      <c r="AA69" s="65"/>
    </row>
    <row r="70" spans="1:27" s="1" customFormat="1" ht="28.5" customHeight="1">
      <c r="A70" s="65"/>
      <c r="B70" s="59" t="s">
        <v>166</v>
      </c>
      <c r="C70" s="411" t="s">
        <v>169</v>
      </c>
      <c r="D70" s="413"/>
      <c r="E70" s="413"/>
      <c r="F70" s="413"/>
      <c r="G70" s="414"/>
      <c r="H70" s="91" t="s">
        <v>182</v>
      </c>
      <c r="I70" s="417" t="s">
        <v>174</v>
      </c>
      <c r="J70" s="412"/>
      <c r="K70" s="412"/>
      <c r="L70" s="412"/>
      <c r="M70" s="412"/>
      <c r="N70" s="412"/>
      <c r="O70" s="412"/>
      <c r="P70" s="418"/>
      <c r="Q70" s="415"/>
      <c r="R70" s="416"/>
      <c r="S70" s="411" t="s">
        <v>171</v>
      </c>
      <c r="T70" s="418"/>
      <c r="U70" s="79"/>
      <c r="V70" s="79"/>
      <c r="W70" s="79"/>
      <c r="X70" s="79"/>
      <c r="Y70" s="444"/>
      <c r="Z70" s="445"/>
      <c r="AA70" s="65"/>
    </row>
    <row r="71" spans="1:27" s="1" customFormat="1" ht="28.5" customHeight="1">
      <c r="A71" s="65"/>
      <c r="B71" s="59" t="s">
        <v>167</v>
      </c>
      <c r="C71" s="411" t="s">
        <v>169</v>
      </c>
      <c r="D71" s="413"/>
      <c r="E71" s="413"/>
      <c r="F71" s="413"/>
      <c r="G71" s="414"/>
      <c r="H71" s="91" t="s">
        <v>182</v>
      </c>
      <c r="I71" s="417" t="s">
        <v>174</v>
      </c>
      <c r="J71" s="412"/>
      <c r="K71" s="412"/>
      <c r="L71" s="412"/>
      <c r="M71" s="412"/>
      <c r="N71" s="412"/>
      <c r="O71" s="412"/>
      <c r="P71" s="418"/>
      <c r="Q71" s="415"/>
      <c r="R71" s="416"/>
      <c r="S71" s="411" t="s">
        <v>171</v>
      </c>
      <c r="T71" s="418"/>
      <c r="U71" s="79"/>
      <c r="V71" s="79"/>
      <c r="W71" s="79"/>
      <c r="X71" s="79"/>
      <c r="Y71" s="444"/>
      <c r="Z71" s="445"/>
      <c r="AA71" s="65"/>
    </row>
    <row r="72" spans="1:27" s="1" customFormat="1" ht="28.5" customHeight="1">
      <c r="A72" s="65"/>
      <c r="B72" s="59" t="s">
        <v>168</v>
      </c>
      <c r="C72" s="411" t="s">
        <v>169</v>
      </c>
      <c r="D72" s="413"/>
      <c r="E72" s="413"/>
      <c r="F72" s="413"/>
      <c r="G72" s="414"/>
      <c r="H72" s="91" t="s">
        <v>182</v>
      </c>
      <c r="I72" s="417" t="s">
        <v>174</v>
      </c>
      <c r="J72" s="412"/>
      <c r="K72" s="412"/>
      <c r="L72" s="412"/>
      <c r="M72" s="412"/>
      <c r="N72" s="412"/>
      <c r="O72" s="412"/>
      <c r="P72" s="418"/>
      <c r="Q72" s="415"/>
      <c r="R72" s="416"/>
      <c r="S72" s="411" t="s">
        <v>171</v>
      </c>
      <c r="T72" s="418"/>
      <c r="U72" s="84"/>
      <c r="V72" s="84"/>
      <c r="W72" s="84"/>
      <c r="X72" s="84"/>
      <c r="Y72" s="446"/>
      <c r="Z72" s="447"/>
      <c r="AA72" s="65"/>
    </row>
    <row r="73" spans="1:27" ht="5.25" customHeight="1">
      <c r="A73" s="2"/>
      <c r="B73" s="386"/>
      <c r="C73" s="441"/>
      <c r="D73" s="441"/>
      <c r="E73" s="441"/>
      <c r="F73" s="441"/>
      <c r="G73" s="441"/>
      <c r="H73" s="441"/>
      <c r="I73" s="441"/>
      <c r="J73" s="441"/>
      <c r="K73" s="441"/>
      <c r="L73" s="441"/>
      <c r="M73" s="441"/>
      <c r="N73" s="441"/>
      <c r="O73" s="441"/>
      <c r="P73" s="441"/>
      <c r="Q73" s="441"/>
      <c r="R73" s="441"/>
      <c r="S73" s="441"/>
      <c r="T73" s="441"/>
      <c r="U73" s="442"/>
      <c r="V73" s="442"/>
      <c r="W73" s="442"/>
      <c r="X73" s="442"/>
      <c r="Y73" s="442"/>
      <c r="Z73" s="443"/>
    </row>
  </sheetData>
  <mergeCells count="131">
    <mergeCell ref="M12:N12"/>
    <mergeCell ref="M13:N13"/>
    <mergeCell ref="C65:G65"/>
    <mergeCell ref="C66:G66"/>
    <mergeCell ref="J16:L16"/>
    <mergeCell ref="J17:L17"/>
    <mergeCell ref="C72:G72"/>
    <mergeCell ref="Q62:R62"/>
    <mergeCell ref="Q63:R63"/>
    <mergeCell ref="Q64:R64"/>
    <mergeCell ref="Q65:R65"/>
    <mergeCell ref="Q66:R66"/>
    <mergeCell ref="Q67:R67"/>
    <mergeCell ref="Q68:R68"/>
    <mergeCell ref="Q69:R69"/>
    <mergeCell ref="C71:G71"/>
    <mergeCell ref="B46:C47"/>
    <mergeCell ref="D15:F15"/>
    <mergeCell ref="D16:F16"/>
    <mergeCell ref="D17:F17"/>
    <mergeCell ref="D48:D49"/>
    <mergeCell ref="J15:L15"/>
    <mergeCell ref="B48:C49"/>
    <mergeCell ref="B40:D40"/>
    <mergeCell ref="B73:Z73"/>
    <mergeCell ref="S63:T63"/>
    <mergeCell ref="Y64:Z64"/>
    <mergeCell ref="Y65:Z65"/>
    <mergeCell ref="Y66:Z66"/>
    <mergeCell ref="Y67:Z67"/>
    <mergeCell ref="Y68:Z68"/>
    <mergeCell ref="Y69:Z69"/>
    <mergeCell ref="Y70:Z70"/>
    <mergeCell ref="Y71:Z71"/>
    <mergeCell ref="Y72:Z72"/>
    <mergeCell ref="S71:T71"/>
    <mergeCell ref="S72:T72"/>
    <mergeCell ref="Q71:R71"/>
    <mergeCell ref="Q72:R72"/>
    <mergeCell ref="I63:P63"/>
    <mergeCell ref="I64:P64"/>
    <mergeCell ref="I71:P71"/>
    <mergeCell ref="I72:P72"/>
    <mergeCell ref="S68:T68"/>
    <mergeCell ref="S69:T69"/>
    <mergeCell ref="S70:T70"/>
    <mergeCell ref="C63:G63"/>
    <mergeCell ref="C64:G64"/>
    <mergeCell ref="Y62:Z62"/>
    <mergeCell ref="B50:C51"/>
    <mergeCell ref="D50:D51"/>
    <mergeCell ref="S62:T62"/>
    <mergeCell ref="B61:T61"/>
    <mergeCell ref="C62:G62"/>
    <mergeCell ref="I62:P62"/>
    <mergeCell ref="M14:N14"/>
    <mergeCell ref="M15:N15"/>
    <mergeCell ref="M18:N18"/>
    <mergeCell ref="D18:F18"/>
    <mergeCell ref="G18:H18"/>
    <mergeCell ref="D58:D59"/>
    <mergeCell ref="F39:T59"/>
    <mergeCell ref="M16:N16"/>
    <mergeCell ref="M17:N17"/>
    <mergeCell ref="B52:C53"/>
    <mergeCell ref="B56:C57"/>
    <mergeCell ref="B58:C59"/>
    <mergeCell ref="D56:D57"/>
    <mergeCell ref="D42:D43"/>
    <mergeCell ref="D44:D45"/>
    <mergeCell ref="D52:D53"/>
    <mergeCell ref="G14:H14"/>
    <mergeCell ref="S64:T64"/>
    <mergeCell ref="S65:T65"/>
    <mergeCell ref="S66:T66"/>
    <mergeCell ref="S67:T67"/>
    <mergeCell ref="C67:G67"/>
    <mergeCell ref="Q70:R70"/>
    <mergeCell ref="C68:G68"/>
    <mergeCell ref="C69:G69"/>
    <mergeCell ref="C70:G70"/>
    <mergeCell ref="I70:P70"/>
    <mergeCell ref="I67:P67"/>
    <mergeCell ref="I65:P65"/>
    <mergeCell ref="I66:P66"/>
    <mergeCell ref="I68:P68"/>
    <mergeCell ref="I69:P69"/>
    <mergeCell ref="Y1:Z1"/>
    <mergeCell ref="M11:P11"/>
    <mergeCell ref="R11:T11"/>
    <mergeCell ref="U11:W11"/>
    <mergeCell ref="X11:Z11"/>
    <mergeCell ref="Y3:Z3"/>
    <mergeCell ref="Y4:Z4"/>
    <mergeCell ref="Y5:Z5"/>
    <mergeCell ref="Y6:Z6"/>
    <mergeCell ref="M2:M3"/>
    <mergeCell ref="M4:M5"/>
    <mergeCell ref="R1:W1"/>
    <mergeCell ref="R3:W3"/>
    <mergeCell ref="R4:W4"/>
    <mergeCell ref="R5:W5"/>
    <mergeCell ref="R6:W6"/>
    <mergeCell ref="B9:Z9"/>
    <mergeCell ref="R7:Z7"/>
    <mergeCell ref="J7:K7"/>
    <mergeCell ref="B1:D1"/>
    <mergeCell ref="B5:C5"/>
    <mergeCell ref="B6:C6"/>
    <mergeCell ref="B7:C7"/>
    <mergeCell ref="J3:K3"/>
    <mergeCell ref="D46:D47"/>
    <mergeCell ref="B42:C43"/>
    <mergeCell ref="B44:C45"/>
    <mergeCell ref="G15:H15"/>
    <mergeCell ref="G16:H16"/>
    <mergeCell ref="G17:H17"/>
    <mergeCell ref="H3:I3"/>
    <mergeCell ref="J13:L13"/>
    <mergeCell ref="J14:L14"/>
    <mergeCell ref="D5:F5"/>
    <mergeCell ref="D6:F6"/>
    <mergeCell ref="H7:I7"/>
    <mergeCell ref="D3:G4"/>
    <mergeCell ref="J6:K6"/>
    <mergeCell ref="J4:K4"/>
    <mergeCell ref="J5:K5"/>
    <mergeCell ref="D12:F12"/>
    <mergeCell ref="D13:F13"/>
    <mergeCell ref="G13:H13"/>
    <mergeCell ref="D14:F14"/>
  </mergeCells>
  <phoneticPr fontId="121" type="noConversion"/>
  <pageMargins left="0.23622047244094491" right="0.23622047244094491" top="0.74803149606299213" bottom="0.74803149606299213" header="0.31496062992125984" footer="0.31496062992125984"/>
  <pageSetup paperSize="9" scale="95" orientation="landscape" r:id="rId1"/>
  <headerFooter differentFirst="1">
    <oddFooter>&amp;C Page &amp;P of &amp;N</oddFooter>
    <firstFooter>&amp;L&amp;8* Mob. = Mobilization;       MC = Mechanical Completion  
SC = Substantial Completion      FC = Full Completion</firstFooter>
  </headerFooter>
  <drawing r:id="rId2"/>
  <legacyDrawing r:id="rId3"/>
  <extLst>
    <ext xmlns:x14="http://schemas.microsoft.com/office/spreadsheetml/2009/9/main" uri="{CCE6A557-97BC-4b89-ADB6-D9C93CAAB3DF}">
      <x14:dataValidations xmlns:xm="http://schemas.microsoft.com/office/excel/2006/main" count="4">
        <x14:dataValidation type="list" allowBlank="1" showInputMessage="1" showErrorMessage="1" promptTitle="[Purpose]">
          <x14:formula1>
            <xm:f>'Reference Data'!$B$2:$B$6</xm:f>
          </x14:formula1>
          <xm:sqref>J6:K6</xm:sqref>
        </x14:dataValidation>
        <x14:dataValidation type="list" allowBlank="1" showInputMessage="1" showErrorMessage="1" promptTitle="[Milestone]">
          <x14:formula1>
            <xm:f>'Reference Data'!$D$2:$D$7</xm:f>
          </x14:formula1>
          <xm:sqref>D12:F12</xm:sqref>
        </x14:dataValidation>
        <x14:dataValidation type="list" allowBlank="1" showInputMessage="1" showErrorMessage="1">
          <x14:formula1>
            <xm:f>'Reference Data'!$G$2:$G$5</xm:f>
          </x14:formula1>
          <xm:sqref>H63:H72</xm:sqref>
        </x14:dataValidation>
        <x14:dataValidation type="list" allowBlank="1" showInputMessage="1" showErrorMessage="1">
          <x14:formula1>
            <xm:f>'Reference Data'!$H$2:$H$3</xm:f>
          </x14:formula1>
          <xm:sqref>Q63:R72</xm:sqref>
        </x14:dataValidation>
      </x14:dataValidations>
    </ext>
    <ext xmlns:mx="http://schemas.microsoft.com/office/mac/excel/2008/main" uri="{64002731-A6B0-56B0-2670-7721B7C09600}">
      <mx:PLV Mode="1" OnePage="0" WScale="10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CI78"/>
  <sheetViews>
    <sheetView topLeftCell="G31" zoomScale="85" zoomScaleNormal="85" zoomScalePageLayoutView="85" workbookViewId="0">
      <selection activeCell="AK64" sqref="AK64"/>
    </sheetView>
  </sheetViews>
  <sheetFormatPr baseColWidth="10" defaultColWidth="9.140625" defaultRowHeight="12.75"/>
  <cols>
    <col min="1" max="1" width="22.7109375" style="109" bestFit="1" customWidth="1"/>
    <col min="2" max="2" width="5.42578125" style="109" customWidth="1"/>
    <col min="3" max="3" width="33.140625" style="109" bestFit="1" customWidth="1"/>
    <col min="4" max="4" width="18.7109375" style="109" customWidth="1"/>
    <col min="5" max="5" width="8.42578125" style="109" customWidth="1"/>
    <col min="6" max="6" width="5.140625" style="109" customWidth="1"/>
    <col min="7" max="86" width="10.7109375" style="109" customWidth="1"/>
    <col min="87" max="87" width="11.28515625" style="109" customWidth="1"/>
    <col min="88" max="16384" width="9.140625" style="109"/>
  </cols>
  <sheetData>
    <row r="1" spans="1:87" ht="42" customHeight="1">
      <c r="D1" s="121" t="s">
        <v>16</v>
      </c>
      <c r="E1" s="121" t="s">
        <v>15</v>
      </c>
      <c r="F1" s="121" t="s">
        <v>17</v>
      </c>
      <c r="G1" s="122"/>
      <c r="H1" s="122"/>
      <c r="I1" s="122"/>
      <c r="J1" s="122"/>
      <c r="K1" s="122"/>
      <c r="L1" s="122"/>
      <c r="M1" s="122"/>
      <c r="N1" s="122"/>
      <c r="O1" s="122"/>
      <c r="P1" s="122"/>
      <c r="Q1" s="122"/>
      <c r="R1" s="122"/>
      <c r="S1" s="122"/>
      <c r="T1" s="122"/>
      <c r="U1" s="122"/>
      <c r="V1" s="122"/>
      <c r="W1" s="122"/>
      <c r="X1" s="122"/>
      <c r="Y1" s="122"/>
      <c r="Z1" s="122"/>
      <c r="AA1" s="122"/>
      <c r="AB1" s="122"/>
    </row>
    <row r="2" spans="1:87">
      <c r="B2" s="109" t="s">
        <v>14</v>
      </c>
    </row>
    <row r="3" spans="1:87">
      <c r="B3" s="109" t="s">
        <v>38</v>
      </c>
      <c r="D3" s="109">
        <v>10</v>
      </c>
      <c r="E3" s="109">
        <v>4</v>
      </c>
      <c r="F3" s="109">
        <f>D3+E3</f>
        <v>14</v>
      </c>
    </row>
    <row r="4" spans="1:87">
      <c r="B4" s="109" t="s">
        <v>187</v>
      </c>
      <c r="D4" s="109">
        <v>8</v>
      </c>
      <c r="E4" s="109">
        <v>3</v>
      </c>
      <c r="F4" s="109">
        <f>D4+E4</f>
        <v>11</v>
      </c>
    </row>
    <row r="5" spans="1:87">
      <c r="B5" s="109" t="s">
        <v>39</v>
      </c>
      <c r="D5" s="109">
        <v>6</v>
      </c>
      <c r="E5" s="109">
        <v>2</v>
      </c>
      <c r="F5" s="109">
        <f>D5+E5</f>
        <v>8</v>
      </c>
    </row>
    <row r="6" spans="1:87">
      <c r="B6" s="109" t="s">
        <v>40</v>
      </c>
      <c r="D6" s="109">
        <v>4</v>
      </c>
      <c r="E6" s="109">
        <v>1</v>
      </c>
      <c r="F6" s="109">
        <f>D6+E6</f>
        <v>5</v>
      </c>
    </row>
    <row r="9" spans="1:87" ht="45" customHeight="1" thickBot="1">
      <c r="A9" s="138" t="s">
        <v>190</v>
      </c>
      <c r="B9" s="139"/>
      <c r="C9" s="139"/>
      <c r="D9" s="135" t="s">
        <v>25</v>
      </c>
      <c r="E9" s="135" t="s">
        <v>26</v>
      </c>
      <c r="F9" s="134" t="s">
        <v>31</v>
      </c>
      <c r="G9" s="136">
        <v>40909</v>
      </c>
      <c r="H9" s="136">
        <v>40916</v>
      </c>
      <c r="I9" s="136">
        <v>40923</v>
      </c>
      <c r="J9" s="136">
        <v>40930</v>
      </c>
      <c r="K9" s="136">
        <v>40937</v>
      </c>
      <c r="L9" s="136">
        <v>40944</v>
      </c>
      <c r="M9" s="136">
        <v>40951</v>
      </c>
      <c r="N9" s="136">
        <v>40958</v>
      </c>
      <c r="O9" s="136">
        <v>40965</v>
      </c>
      <c r="P9" s="136">
        <v>40972</v>
      </c>
      <c r="Q9" s="136">
        <v>40979</v>
      </c>
      <c r="R9" s="136">
        <v>40986</v>
      </c>
      <c r="S9" s="136">
        <v>40993</v>
      </c>
      <c r="T9" s="136">
        <v>41000</v>
      </c>
      <c r="U9" s="136">
        <v>41007</v>
      </c>
      <c r="V9" s="136">
        <v>41014</v>
      </c>
      <c r="W9" s="136">
        <v>41021</v>
      </c>
      <c r="X9" s="136">
        <v>41028</v>
      </c>
      <c r="Y9" s="136">
        <v>41035</v>
      </c>
      <c r="Z9" s="136">
        <v>41042</v>
      </c>
      <c r="AA9" s="136">
        <v>41049</v>
      </c>
      <c r="AB9" s="136">
        <v>41056</v>
      </c>
      <c r="AC9" s="136">
        <v>41063</v>
      </c>
      <c r="AD9" s="136">
        <v>41070</v>
      </c>
      <c r="AE9" s="136">
        <v>41077</v>
      </c>
      <c r="AF9" s="136">
        <v>41084</v>
      </c>
      <c r="AG9" s="136">
        <v>41091</v>
      </c>
      <c r="AH9" s="136">
        <v>41098</v>
      </c>
      <c r="AI9" s="136">
        <v>41105</v>
      </c>
      <c r="AJ9" s="136">
        <v>41112</v>
      </c>
      <c r="AK9" s="136">
        <v>41119</v>
      </c>
      <c r="AL9" s="136">
        <v>41126</v>
      </c>
      <c r="AM9" s="136">
        <v>41133</v>
      </c>
      <c r="AN9" s="136">
        <v>41140</v>
      </c>
      <c r="AO9" s="136">
        <v>41147</v>
      </c>
      <c r="AP9" s="136">
        <v>41154</v>
      </c>
      <c r="AQ9" s="136">
        <v>41161</v>
      </c>
      <c r="AR9" s="136">
        <v>41168</v>
      </c>
      <c r="AS9" s="136">
        <v>41175</v>
      </c>
      <c r="AT9" s="136">
        <v>41182</v>
      </c>
      <c r="AU9" s="136">
        <v>41189</v>
      </c>
      <c r="AV9" s="136">
        <v>41196</v>
      </c>
      <c r="AW9" s="136">
        <v>41203</v>
      </c>
      <c r="AX9" s="136">
        <v>41210</v>
      </c>
      <c r="AY9" s="136">
        <v>41217</v>
      </c>
      <c r="AZ9" s="136">
        <v>41224</v>
      </c>
      <c r="BA9" s="136">
        <v>41231</v>
      </c>
      <c r="BB9" s="136">
        <v>41238</v>
      </c>
      <c r="BC9" s="136">
        <v>41245</v>
      </c>
      <c r="BD9" s="136">
        <v>41252</v>
      </c>
      <c r="BE9" s="136">
        <v>41259</v>
      </c>
      <c r="BF9" s="136">
        <v>41266</v>
      </c>
      <c r="BG9" s="136">
        <v>41273</v>
      </c>
      <c r="BH9" s="136">
        <v>41280</v>
      </c>
      <c r="BI9" s="136">
        <v>41287</v>
      </c>
      <c r="BJ9" s="136">
        <v>41294</v>
      </c>
      <c r="BK9" s="136">
        <v>41301</v>
      </c>
      <c r="BL9" s="136">
        <v>41308</v>
      </c>
      <c r="BM9" s="136">
        <v>41315</v>
      </c>
      <c r="BN9" s="136">
        <v>41322</v>
      </c>
      <c r="BO9" s="136">
        <v>41329</v>
      </c>
      <c r="BP9" s="136">
        <v>41336</v>
      </c>
      <c r="BQ9" s="136">
        <v>41343</v>
      </c>
      <c r="BR9" s="136">
        <v>41350</v>
      </c>
      <c r="BS9" s="136">
        <v>41357</v>
      </c>
      <c r="BT9" s="136">
        <v>41364</v>
      </c>
      <c r="BU9" s="136">
        <v>41371</v>
      </c>
      <c r="BV9" s="136">
        <v>41378</v>
      </c>
      <c r="BW9" s="136">
        <v>41385</v>
      </c>
      <c r="BX9" s="136">
        <v>41392</v>
      </c>
      <c r="BY9" s="136">
        <v>41399</v>
      </c>
      <c r="BZ9" s="136">
        <v>41406</v>
      </c>
      <c r="CA9" s="136">
        <v>41413</v>
      </c>
      <c r="CB9" s="136">
        <v>41420</v>
      </c>
      <c r="CC9" s="136">
        <v>41427</v>
      </c>
      <c r="CD9" s="136">
        <v>41434</v>
      </c>
      <c r="CE9" s="136">
        <v>41441</v>
      </c>
      <c r="CF9" s="136">
        <v>41448</v>
      </c>
      <c r="CG9" s="136">
        <v>41455</v>
      </c>
      <c r="CH9" s="136">
        <v>41462</v>
      </c>
      <c r="CI9" s="137" t="s">
        <v>24</v>
      </c>
    </row>
    <row r="10" spans="1:87">
      <c r="A10" s="143" t="s">
        <v>18</v>
      </c>
      <c r="C10" s="109" t="s">
        <v>46</v>
      </c>
      <c r="D10" s="127">
        <f>CI10</f>
        <v>105</v>
      </c>
      <c r="G10" s="109">
        <v>5</v>
      </c>
      <c r="H10" s="109">
        <v>5</v>
      </c>
      <c r="I10" s="109">
        <v>5</v>
      </c>
      <c r="J10" s="109">
        <v>5</v>
      </c>
      <c r="K10" s="109">
        <v>5</v>
      </c>
      <c r="L10" s="109">
        <v>5</v>
      </c>
      <c r="M10" s="109">
        <v>5</v>
      </c>
      <c r="N10" s="109">
        <v>5</v>
      </c>
      <c r="O10" s="109">
        <v>5</v>
      </c>
      <c r="P10" s="109">
        <v>10</v>
      </c>
      <c r="Q10" s="109">
        <v>10</v>
      </c>
      <c r="R10" s="109">
        <v>10</v>
      </c>
      <c r="S10" s="109">
        <v>10</v>
      </c>
      <c r="T10" s="109">
        <v>10</v>
      </c>
      <c r="U10" s="109">
        <v>10</v>
      </c>
      <c r="CI10" s="127">
        <f>SUM(G10:BF10)</f>
        <v>105</v>
      </c>
    </row>
    <row r="11" spans="1:87">
      <c r="C11" s="109" t="s">
        <v>29</v>
      </c>
      <c r="D11" s="128"/>
      <c r="G11" s="109">
        <v>5</v>
      </c>
      <c r="H11" s="109">
        <v>5</v>
      </c>
      <c r="I11" s="109">
        <v>5</v>
      </c>
      <c r="J11" s="109">
        <v>5</v>
      </c>
      <c r="K11" s="109">
        <v>5</v>
      </c>
      <c r="L11" s="109">
        <v>5</v>
      </c>
      <c r="M11" s="109">
        <v>5</v>
      </c>
      <c r="N11" s="109">
        <v>5</v>
      </c>
      <c r="O11" s="109">
        <v>5</v>
      </c>
      <c r="P11" s="109">
        <v>10</v>
      </c>
      <c r="Q11" s="109">
        <v>10</v>
      </c>
      <c r="R11" s="109">
        <v>10</v>
      </c>
      <c r="S11" s="109">
        <v>10</v>
      </c>
      <c r="T11" s="109">
        <v>10</v>
      </c>
      <c r="U11" s="109">
        <v>10</v>
      </c>
      <c r="CI11" s="109">
        <f>SUM(G11:BF11)</f>
        <v>105</v>
      </c>
    </row>
    <row r="12" spans="1:87">
      <c r="C12" s="109" t="s">
        <v>27</v>
      </c>
      <c r="D12" s="128"/>
      <c r="G12" s="109">
        <f>G11+F12</f>
        <v>5</v>
      </c>
      <c r="H12" s="109">
        <f t="shared" ref="H12:U12" si="0">H11+G12</f>
        <v>10</v>
      </c>
      <c r="I12" s="109">
        <f t="shared" si="0"/>
        <v>15</v>
      </c>
      <c r="J12" s="109">
        <f t="shared" si="0"/>
        <v>20</v>
      </c>
      <c r="K12" s="109">
        <f t="shared" si="0"/>
        <v>25</v>
      </c>
      <c r="L12" s="109">
        <f t="shared" si="0"/>
        <v>30</v>
      </c>
      <c r="M12" s="109">
        <f t="shared" si="0"/>
        <v>35</v>
      </c>
      <c r="N12" s="109">
        <f t="shared" si="0"/>
        <v>40</v>
      </c>
      <c r="O12" s="109">
        <f t="shared" si="0"/>
        <v>45</v>
      </c>
      <c r="P12" s="109">
        <f t="shared" si="0"/>
        <v>55</v>
      </c>
      <c r="Q12" s="109">
        <f t="shared" si="0"/>
        <v>65</v>
      </c>
      <c r="R12" s="109">
        <f t="shared" si="0"/>
        <v>75</v>
      </c>
      <c r="S12" s="109">
        <f t="shared" si="0"/>
        <v>85</v>
      </c>
      <c r="T12" s="109">
        <f t="shared" si="0"/>
        <v>95</v>
      </c>
      <c r="U12" s="109">
        <f t="shared" si="0"/>
        <v>105</v>
      </c>
    </row>
    <row r="13" spans="1:87">
      <c r="C13" s="109" t="s">
        <v>35</v>
      </c>
      <c r="D13" s="128">
        <f>CI13</f>
        <v>1</v>
      </c>
      <c r="G13" s="129">
        <f>G12/$D$10</f>
        <v>4.7619047619047616E-2</v>
      </c>
      <c r="H13" s="129">
        <f t="shared" ref="H13:U13" si="1">H12/$D$10</f>
        <v>9.5238095238095233E-2</v>
      </c>
      <c r="I13" s="129">
        <f t="shared" si="1"/>
        <v>0.14285714285714285</v>
      </c>
      <c r="J13" s="129">
        <f t="shared" si="1"/>
        <v>0.19047619047619047</v>
      </c>
      <c r="K13" s="129">
        <f t="shared" si="1"/>
        <v>0.23809523809523808</v>
      </c>
      <c r="L13" s="129">
        <f t="shared" si="1"/>
        <v>0.2857142857142857</v>
      </c>
      <c r="M13" s="129">
        <f t="shared" si="1"/>
        <v>0.33333333333333331</v>
      </c>
      <c r="N13" s="129">
        <f t="shared" si="1"/>
        <v>0.38095238095238093</v>
      </c>
      <c r="O13" s="129">
        <f t="shared" si="1"/>
        <v>0.42857142857142855</v>
      </c>
      <c r="P13" s="129">
        <f t="shared" si="1"/>
        <v>0.52380952380952384</v>
      </c>
      <c r="Q13" s="129">
        <f t="shared" si="1"/>
        <v>0.61904761904761907</v>
      </c>
      <c r="R13" s="129">
        <f t="shared" si="1"/>
        <v>0.7142857142857143</v>
      </c>
      <c r="S13" s="129">
        <f t="shared" si="1"/>
        <v>0.80952380952380953</v>
      </c>
      <c r="T13" s="129">
        <f t="shared" si="1"/>
        <v>0.90476190476190477</v>
      </c>
      <c r="U13" s="129">
        <f t="shared" si="1"/>
        <v>1</v>
      </c>
      <c r="V13" s="129"/>
      <c r="W13" s="129"/>
      <c r="X13" s="129"/>
      <c r="Y13" s="129"/>
      <c r="Z13" s="129"/>
      <c r="AA13" s="129"/>
      <c r="AB13" s="129"/>
      <c r="AC13" s="129"/>
      <c r="AD13" s="129"/>
      <c r="AE13" s="129"/>
      <c r="AF13" s="129"/>
      <c r="AG13" s="129"/>
      <c r="AH13" s="129"/>
      <c r="AI13" s="129"/>
      <c r="AJ13" s="129"/>
      <c r="AK13" s="129"/>
      <c r="AL13" s="129"/>
      <c r="AM13" s="129"/>
      <c r="AN13" s="129"/>
      <c r="AO13" s="129"/>
      <c r="AP13" s="129"/>
      <c r="AQ13" s="129"/>
      <c r="AR13" s="129"/>
      <c r="AS13" s="129"/>
      <c r="AT13" s="129"/>
      <c r="AU13" s="129"/>
      <c r="AV13" s="129"/>
      <c r="AW13" s="129"/>
      <c r="AX13" s="129"/>
      <c r="AY13" s="129"/>
      <c r="AZ13" s="129"/>
      <c r="BA13" s="129"/>
      <c r="BB13" s="129"/>
      <c r="BC13" s="129"/>
      <c r="BD13" s="129"/>
      <c r="BE13" s="129"/>
      <c r="BF13" s="129"/>
      <c r="CI13" s="129">
        <f>CI11/CI10</f>
        <v>1</v>
      </c>
    </row>
    <row r="14" spans="1:87">
      <c r="C14" s="109" t="s">
        <v>30</v>
      </c>
      <c r="D14" s="128"/>
      <c r="I14" s="109">
        <v>5</v>
      </c>
      <c r="J14" s="109">
        <v>5</v>
      </c>
      <c r="K14" s="109">
        <v>5</v>
      </c>
      <c r="L14" s="109">
        <v>5</v>
      </c>
      <c r="M14" s="109">
        <v>5</v>
      </c>
      <c r="N14" s="109">
        <v>5</v>
      </c>
      <c r="O14" s="109">
        <v>5</v>
      </c>
      <c r="P14" s="109">
        <v>5</v>
      </c>
      <c r="Q14" s="109">
        <v>5</v>
      </c>
      <c r="R14" s="109">
        <v>10</v>
      </c>
      <c r="S14" s="109">
        <v>10</v>
      </c>
      <c r="T14" s="109">
        <v>10</v>
      </c>
      <c r="U14" s="109">
        <v>10</v>
      </c>
      <c r="V14" s="109">
        <v>10</v>
      </c>
      <c r="W14" s="109">
        <v>10</v>
      </c>
      <c r="CI14" s="109">
        <f>SUM(G14:BF14)</f>
        <v>105</v>
      </c>
    </row>
    <row r="15" spans="1:87">
      <c r="C15" s="109" t="s">
        <v>28</v>
      </c>
      <c r="D15" s="128"/>
      <c r="G15" s="109">
        <f>G14</f>
        <v>0</v>
      </c>
      <c r="H15" s="109">
        <f>H14+G15</f>
        <v>0</v>
      </c>
      <c r="I15" s="109">
        <f t="shared" ref="I15:W15" si="2">I14+H15</f>
        <v>5</v>
      </c>
      <c r="J15" s="109">
        <f t="shared" si="2"/>
        <v>10</v>
      </c>
      <c r="K15" s="109">
        <f t="shared" si="2"/>
        <v>15</v>
      </c>
      <c r="L15" s="109">
        <f t="shared" si="2"/>
        <v>20</v>
      </c>
      <c r="M15" s="109">
        <f t="shared" si="2"/>
        <v>25</v>
      </c>
      <c r="N15" s="109">
        <f t="shared" si="2"/>
        <v>30</v>
      </c>
      <c r="O15" s="109">
        <f t="shared" si="2"/>
        <v>35</v>
      </c>
      <c r="P15" s="109">
        <f t="shared" si="2"/>
        <v>40</v>
      </c>
      <c r="Q15" s="109">
        <f t="shared" si="2"/>
        <v>45</v>
      </c>
      <c r="R15" s="109">
        <f t="shared" si="2"/>
        <v>55</v>
      </c>
      <c r="S15" s="109">
        <f t="shared" si="2"/>
        <v>65</v>
      </c>
      <c r="T15" s="109">
        <f t="shared" si="2"/>
        <v>75</v>
      </c>
      <c r="U15" s="109">
        <f t="shared" si="2"/>
        <v>85</v>
      </c>
      <c r="V15" s="109">
        <f t="shared" si="2"/>
        <v>95</v>
      </c>
      <c r="W15" s="109">
        <f t="shared" si="2"/>
        <v>105</v>
      </c>
    </row>
    <row r="16" spans="1:87">
      <c r="C16" s="109" t="s">
        <v>34</v>
      </c>
      <c r="D16" s="128">
        <f>CI16</f>
        <v>1</v>
      </c>
      <c r="G16" s="129">
        <f>G15/$D$10</f>
        <v>0</v>
      </c>
      <c r="H16" s="129">
        <f t="shared" ref="H16:W16" si="3">H15/$D$10</f>
        <v>0</v>
      </c>
      <c r="I16" s="129">
        <f t="shared" si="3"/>
        <v>4.7619047619047616E-2</v>
      </c>
      <c r="J16" s="129">
        <f t="shared" si="3"/>
        <v>9.5238095238095233E-2</v>
      </c>
      <c r="K16" s="129">
        <f t="shared" si="3"/>
        <v>0.14285714285714285</v>
      </c>
      <c r="L16" s="129">
        <f t="shared" si="3"/>
        <v>0.19047619047619047</v>
      </c>
      <c r="M16" s="129">
        <f t="shared" si="3"/>
        <v>0.23809523809523808</v>
      </c>
      <c r="N16" s="129">
        <f t="shared" si="3"/>
        <v>0.2857142857142857</v>
      </c>
      <c r="O16" s="129">
        <f t="shared" si="3"/>
        <v>0.33333333333333331</v>
      </c>
      <c r="P16" s="129">
        <f t="shared" si="3"/>
        <v>0.38095238095238093</v>
      </c>
      <c r="Q16" s="129">
        <f t="shared" si="3"/>
        <v>0.42857142857142855</v>
      </c>
      <c r="R16" s="129">
        <f t="shared" si="3"/>
        <v>0.52380952380952384</v>
      </c>
      <c r="S16" s="129">
        <f t="shared" si="3"/>
        <v>0.61904761904761907</v>
      </c>
      <c r="T16" s="129">
        <f t="shared" si="3"/>
        <v>0.7142857142857143</v>
      </c>
      <c r="U16" s="129">
        <f t="shared" si="3"/>
        <v>0.80952380952380953</v>
      </c>
      <c r="V16" s="129">
        <f t="shared" si="3"/>
        <v>0.90476190476190477</v>
      </c>
      <c r="W16" s="129">
        <f t="shared" si="3"/>
        <v>1</v>
      </c>
      <c r="X16" s="129"/>
      <c r="Y16" s="129"/>
      <c r="Z16" s="129"/>
      <c r="AA16" s="129"/>
      <c r="AB16" s="129"/>
      <c r="AC16" s="129"/>
      <c r="AD16" s="129"/>
      <c r="AE16" s="129"/>
      <c r="AF16" s="129"/>
      <c r="AG16" s="129"/>
      <c r="AH16" s="129"/>
      <c r="AI16" s="129"/>
      <c r="AJ16" s="129"/>
      <c r="AK16" s="129"/>
      <c r="AL16" s="129"/>
      <c r="AM16" s="129"/>
      <c r="AN16" s="129"/>
      <c r="AO16" s="129"/>
      <c r="AP16" s="129"/>
      <c r="AQ16" s="129"/>
      <c r="AR16" s="129"/>
      <c r="AS16" s="129"/>
      <c r="AT16" s="129"/>
      <c r="AU16" s="129"/>
      <c r="AV16" s="129"/>
      <c r="AW16" s="129"/>
      <c r="AX16" s="129"/>
      <c r="AY16" s="129"/>
      <c r="AZ16" s="129"/>
      <c r="BA16" s="129"/>
      <c r="BB16" s="129"/>
      <c r="BC16" s="129"/>
      <c r="BD16" s="129"/>
      <c r="BE16" s="129"/>
      <c r="BF16" s="129"/>
      <c r="CI16" s="129">
        <f>CI14/CI10</f>
        <v>1</v>
      </c>
    </row>
    <row r="17" spans="1:87">
      <c r="D17" s="128"/>
      <c r="G17" s="129"/>
      <c r="H17" s="129"/>
      <c r="I17" s="129"/>
      <c r="J17" s="129"/>
      <c r="K17" s="129"/>
      <c r="L17" s="129"/>
      <c r="M17" s="129"/>
      <c r="N17" s="129"/>
      <c r="O17" s="129"/>
      <c r="P17" s="129"/>
      <c r="Q17" s="129"/>
      <c r="R17" s="129"/>
      <c r="S17" s="129"/>
      <c r="T17" s="129"/>
      <c r="U17" s="129"/>
      <c r="V17" s="129"/>
      <c r="W17" s="129"/>
      <c r="X17" s="129"/>
      <c r="Y17" s="129"/>
      <c r="Z17" s="129"/>
      <c r="AA17" s="129"/>
      <c r="AB17" s="129"/>
      <c r="AC17" s="129"/>
      <c r="AD17" s="129"/>
      <c r="AE17" s="129"/>
      <c r="AF17" s="129"/>
      <c r="AG17" s="129"/>
      <c r="AH17" s="129"/>
      <c r="AI17" s="129"/>
      <c r="AJ17" s="129"/>
      <c r="AK17" s="129"/>
      <c r="AL17" s="129"/>
      <c r="AM17" s="129"/>
      <c r="AN17" s="129"/>
      <c r="AO17" s="129"/>
      <c r="AP17" s="129"/>
      <c r="AQ17" s="129"/>
      <c r="AR17" s="129"/>
      <c r="AS17" s="129"/>
      <c r="AT17" s="129"/>
      <c r="AU17" s="129"/>
      <c r="AV17" s="129"/>
      <c r="AW17" s="129"/>
      <c r="AX17" s="129"/>
      <c r="AY17" s="129"/>
      <c r="AZ17" s="129"/>
      <c r="BA17" s="129"/>
      <c r="BB17" s="129"/>
      <c r="BC17" s="129"/>
      <c r="BD17" s="129"/>
      <c r="BE17" s="129"/>
      <c r="BF17" s="129"/>
      <c r="CI17" s="129"/>
    </row>
    <row r="18" spans="1:87" ht="16.5" customHeight="1">
      <c r="A18" s="143" t="s">
        <v>19</v>
      </c>
      <c r="C18" s="109" t="s">
        <v>46</v>
      </c>
      <c r="D18" s="127">
        <f>CI18</f>
        <v>305</v>
      </c>
      <c r="G18" s="109">
        <v>5</v>
      </c>
      <c r="H18" s="109">
        <v>5</v>
      </c>
      <c r="I18" s="109">
        <v>5</v>
      </c>
      <c r="J18" s="109">
        <v>5</v>
      </c>
      <c r="K18" s="109">
        <v>5</v>
      </c>
      <c r="L18" s="109">
        <v>5</v>
      </c>
      <c r="M18" s="109">
        <v>5</v>
      </c>
      <c r="N18" s="109">
        <v>5</v>
      </c>
      <c r="O18" s="109">
        <v>5</v>
      </c>
      <c r="P18" s="109">
        <v>10</v>
      </c>
      <c r="Q18" s="109">
        <v>10</v>
      </c>
      <c r="R18" s="109">
        <v>10</v>
      </c>
      <c r="S18" s="109">
        <v>10</v>
      </c>
      <c r="T18" s="109">
        <v>10</v>
      </c>
      <c r="U18" s="109">
        <v>10</v>
      </c>
      <c r="V18" s="109">
        <v>10</v>
      </c>
      <c r="W18" s="109">
        <v>10</v>
      </c>
      <c r="X18" s="109">
        <v>10</v>
      </c>
      <c r="Y18" s="109">
        <v>10</v>
      </c>
      <c r="Z18" s="109">
        <v>10</v>
      </c>
      <c r="AA18" s="109">
        <v>10</v>
      </c>
      <c r="AB18" s="109">
        <v>10</v>
      </c>
      <c r="AC18" s="109">
        <v>10</v>
      </c>
      <c r="AD18" s="109">
        <v>10</v>
      </c>
      <c r="AE18" s="109">
        <v>10</v>
      </c>
      <c r="AF18" s="109">
        <v>10</v>
      </c>
      <c r="AG18" s="109">
        <v>10</v>
      </c>
      <c r="AH18" s="109">
        <v>10</v>
      </c>
      <c r="AI18" s="109">
        <v>10</v>
      </c>
      <c r="AJ18" s="109">
        <v>10</v>
      </c>
      <c r="AK18" s="109">
        <v>10</v>
      </c>
      <c r="AL18" s="109">
        <v>10</v>
      </c>
      <c r="AM18" s="109">
        <v>10</v>
      </c>
      <c r="AN18" s="109">
        <v>10</v>
      </c>
      <c r="AO18" s="109">
        <v>10</v>
      </c>
      <c r="CI18" s="127">
        <f>SUM(G18:BF18)</f>
        <v>305</v>
      </c>
    </row>
    <row r="19" spans="1:87">
      <c r="C19" s="109" t="s">
        <v>29</v>
      </c>
      <c r="D19" s="128"/>
      <c r="G19" s="109">
        <v>5</v>
      </c>
      <c r="H19" s="109">
        <v>5</v>
      </c>
      <c r="I19" s="109">
        <v>5</v>
      </c>
      <c r="J19" s="109">
        <v>5</v>
      </c>
      <c r="K19" s="109">
        <v>5</v>
      </c>
      <c r="L19" s="109">
        <v>5</v>
      </c>
      <c r="M19" s="109">
        <v>5</v>
      </c>
      <c r="N19" s="109">
        <v>5</v>
      </c>
      <c r="O19" s="109">
        <v>5</v>
      </c>
      <c r="P19" s="109">
        <v>10</v>
      </c>
      <c r="Q19" s="109">
        <v>10</v>
      </c>
      <c r="R19" s="109">
        <v>10</v>
      </c>
      <c r="S19" s="109">
        <v>10</v>
      </c>
      <c r="T19" s="109">
        <v>10</v>
      </c>
      <c r="U19" s="109">
        <v>10</v>
      </c>
      <c r="V19" s="109">
        <v>10</v>
      </c>
      <c r="W19" s="109">
        <v>10</v>
      </c>
      <c r="X19" s="109">
        <v>10</v>
      </c>
      <c r="Y19" s="109">
        <v>10</v>
      </c>
      <c r="Z19" s="109">
        <v>10</v>
      </c>
      <c r="AA19" s="109">
        <v>10</v>
      </c>
      <c r="AB19" s="109">
        <v>10</v>
      </c>
      <c r="AC19" s="109">
        <v>10</v>
      </c>
      <c r="AD19" s="109">
        <v>10</v>
      </c>
      <c r="AE19" s="109">
        <v>10</v>
      </c>
      <c r="AF19" s="109">
        <v>10</v>
      </c>
      <c r="AG19" s="109">
        <v>10</v>
      </c>
      <c r="AH19" s="109">
        <v>10</v>
      </c>
      <c r="AI19" s="109">
        <v>10</v>
      </c>
      <c r="AJ19" s="109">
        <v>10</v>
      </c>
      <c r="CI19" s="109">
        <f>SUM(G19:BF19)</f>
        <v>255</v>
      </c>
    </row>
    <row r="20" spans="1:87">
      <c r="C20" s="109" t="s">
        <v>27</v>
      </c>
      <c r="D20" s="128"/>
      <c r="G20" s="109">
        <f>G19+F20</f>
        <v>5</v>
      </c>
      <c r="H20" s="109">
        <f t="shared" ref="H20" si="4">H19+G20</f>
        <v>10</v>
      </c>
      <c r="I20" s="109">
        <f t="shared" ref="I20" si="5">I19+H20</f>
        <v>15</v>
      </c>
      <c r="J20" s="109">
        <f t="shared" ref="J20" si="6">J19+I20</f>
        <v>20</v>
      </c>
      <c r="K20" s="109">
        <f t="shared" ref="K20" si="7">K19+J20</f>
        <v>25</v>
      </c>
      <c r="L20" s="109">
        <f t="shared" ref="L20" si="8">L19+K20</f>
        <v>30</v>
      </c>
      <c r="M20" s="109">
        <f t="shared" ref="M20" si="9">M19+L20</f>
        <v>35</v>
      </c>
      <c r="N20" s="109">
        <f t="shared" ref="N20" si="10">N19+M20</f>
        <v>40</v>
      </c>
      <c r="O20" s="109">
        <f t="shared" ref="O20" si="11">O19+N20</f>
        <v>45</v>
      </c>
      <c r="P20" s="109">
        <f t="shared" ref="P20" si="12">P19+O20</f>
        <v>55</v>
      </c>
      <c r="Q20" s="109">
        <f t="shared" ref="Q20" si="13">Q19+P20</f>
        <v>65</v>
      </c>
      <c r="R20" s="109">
        <f t="shared" ref="R20" si="14">R19+Q20</f>
        <v>75</v>
      </c>
      <c r="S20" s="109">
        <f t="shared" ref="S20" si="15">S19+R20</f>
        <v>85</v>
      </c>
      <c r="T20" s="109">
        <f t="shared" ref="T20" si="16">T19+S20</f>
        <v>95</v>
      </c>
      <c r="U20" s="109">
        <f t="shared" ref="U20" si="17">U19+T20</f>
        <v>105</v>
      </c>
      <c r="V20" s="109">
        <f t="shared" ref="V20" si="18">V19+U20</f>
        <v>115</v>
      </c>
      <c r="W20" s="109">
        <f t="shared" ref="W20" si="19">W19+V20</f>
        <v>125</v>
      </c>
      <c r="X20" s="109">
        <f t="shared" ref="X20" si="20">X19+W20</f>
        <v>135</v>
      </c>
      <c r="Y20" s="109">
        <f t="shared" ref="Y20" si="21">Y19+X20</f>
        <v>145</v>
      </c>
      <c r="Z20" s="109">
        <f t="shared" ref="Z20" si="22">Z19+Y20</f>
        <v>155</v>
      </c>
      <c r="AA20" s="109">
        <f t="shared" ref="AA20" si="23">AA19+Z20</f>
        <v>165</v>
      </c>
      <c r="AB20" s="109">
        <f t="shared" ref="AB20" si="24">AB19+AA20</f>
        <v>175</v>
      </c>
      <c r="AC20" s="109">
        <f t="shared" ref="AC20" si="25">AC19+AB20</f>
        <v>185</v>
      </c>
      <c r="AD20" s="109">
        <f t="shared" ref="AD20" si="26">AD19+AC20</f>
        <v>195</v>
      </c>
      <c r="AE20" s="109">
        <f t="shared" ref="AE20" si="27">AE19+AD20</f>
        <v>205</v>
      </c>
      <c r="AF20" s="109">
        <f t="shared" ref="AF20" si="28">AF19+AE20</f>
        <v>215</v>
      </c>
      <c r="AG20" s="109">
        <f t="shared" ref="AG20" si="29">AG19+AF20</f>
        <v>225</v>
      </c>
      <c r="AH20" s="109">
        <f t="shared" ref="AH20" si="30">AH19+AG20</f>
        <v>235</v>
      </c>
      <c r="AI20" s="109">
        <f t="shared" ref="AI20" si="31">AI19+AH20</f>
        <v>245</v>
      </c>
      <c r="AJ20" s="109">
        <f t="shared" ref="AJ20" si="32">AJ19+AI20</f>
        <v>255</v>
      </c>
    </row>
    <row r="21" spans="1:87">
      <c r="C21" s="109" t="s">
        <v>35</v>
      </c>
      <c r="D21" s="128">
        <f>CI21</f>
        <v>0.83606557377049184</v>
      </c>
      <c r="G21" s="129">
        <f>G20/$D$18</f>
        <v>1.6393442622950821E-2</v>
      </c>
      <c r="H21" s="129">
        <f t="shared" ref="H21:Z21" si="33">H20/$D$18</f>
        <v>3.2786885245901641E-2</v>
      </c>
      <c r="I21" s="129">
        <f t="shared" si="33"/>
        <v>4.9180327868852458E-2</v>
      </c>
      <c r="J21" s="129">
        <f t="shared" si="33"/>
        <v>6.5573770491803282E-2</v>
      </c>
      <c r="K21" s="129">
        <f t="shared" si="33"/>
        <v>8.1967213114754092E-2</v>
      </c>
      <c r="L21" s="129">
        <f t="shared" si="33"/>
        <v>9.8360655737704916E-2</v>
      </c>
      <c r="M21" s="129">
        <f t="shared" si="33"/>
        <v>0.11475409836065574</v>
      </c>
      <c r="N21" s="129">
        <f t="shared" si="33"/>
        <v>0.13114754098360656</v>
      </c>
      <c r="O21" s="129">
        <f t="shared" si="33"/>
        <v>0.14754098360655737</v>
      </c>
      <c r="P21" s="129">
        <f t="shared" si="33"/>
        <v>0.18032786885245902</v>
      </c>
      <c r="Q21" s="129">
        <f t="shared" si="33"/>
        <v>0.21311475409836064</v>
      </c>
      <c r="R21" s="129">
        <f t="shared" si="33"/>
        <v>0.24590163934426229</v>
      </c>
      <c r="S21" s="129">
        <f t="shared" si="33"/>
        <v>0.27868852459016391</v>
      </c>
      <c r="T21" s="129">
        <f t="shared" si="33"/>
        <v>0.31147540983606559</v>
      </c>
      <c r="U21" s="129">
        <f t="shared" si="33"/>
        <v>0.34426229508196721</v>
      </c>
      <c r="V21" s="129">
        <f t="shared" si="33"/>
        <v>0.37704918032786883</v>
      </c>
      <c r="W21" s="129">
        <f t="shared" si="33"/>
        <v>0.4098360655737705</v>
      </c>
      <c r="X21" s="129">
        <f t="shared" si="33"/>
        <v>0.44262295081967212</v>
      </c>
      <c r="Y21" s="129">
        <f t="shared" si="33"/>
        <v>0.47540983606557374</v>
      </c>
      <c r="Z21" s="129">
        <f t="shared" si="33"/>
        <v>0.50819672131147542</v>
      </c>
      <c r="AA21" s="129">
        <f t="shared" ref="AA21" si="34">AA20/$D$18</f>
        <v>0.54098360655737709</v>
      </c>
      <c r="AB21" s="129">
        <f t="shared" ref="AB21" si="35">AB20/$D$18</f>
        <v>0.57377049180327866</v>
      </c>
      <c r="AC21" s="129">
        <f t="shared" ref="AC21" si="36">AC20/$D$18</f>
        <v>0.60655737704918034</v>
      </c>
      <c r="AD21" s="129">
        <f t="shared" ref="AD21" si="37">AD20/$D$18</f>
        <v>0.63934426229508201</v>
      </c>
      <c r="AE21" s="129">
        <f t="shared" ref="AE21" si="38">AE20/$D$18</f>
        <v>0.67213114754098358</v>
      </c>
      <c r="AF21" s="129">
        <f t="shared" ref="AF21" si="39">AF20/$D$18</f>
        <v>0.70491803278688525</v>
      </c>
      <c r="AG21" s="129">
        <f t="shared" ref="AG21" si="40">AG20/$D$18</f>
        <v>0.73770491803278693</v>
      </c>
      <c r="AH21" s="129">
        <f t="shared" ref="AH21" si="41">AH20/$D$18</f>
        <v>0.77049180327868849</v>
      </c>
      <c r="AI21" s="129">
        <f t="shared" ref="AI21" si="42">AI20/$D$18</f>
        <v>0.80327868852459017</v>
      </c>
      <c r="AJ21" s="129">
        <f t="shared" ref="AJ21" si="43">AJ20/$D$18</f>
        <v>0.83606557377049184</v>
      </c>
      <c r="CI21" s="129">
        <f>CI19/CI18</f>
        <v>0.83606557377049184</v>
      </c>
    </row>
    <row r="22" spans="1:87">
      <c r="C22" s="109" t="s">
        <v>30</v>
      </c>
      <c r="D22" s="128"/>
      <c r="I22" s="109">
        <v>5</v>
      </c>
      <c r="J22" s="109">
        <v>5</v>
      </c>
      <c r="K22" s="109">
        <v>5</v>
      </c>
      <c r="L22" s="109">
        <v>5</v>
      </c>
      <c r="M22" s="109">
        <v>5</v>
      </c>
      <c r="N22" s="109">
        <v>5</v>
      </c>
      <c r="O22" s="109">
        <v>5</v>
      </c>
      <c r="P22" s="109">
        <v>5</v>
      </c>
      <c r="Q22" s="109">
        <v>5</v>
      </c>
      <c r="R22" s="109">
        <v>10</v>
      </c>
      <c r="S22" s="109">
        <v>10</v>
      </c>
      <c r="T22" s="109">
        <v>10</v>
      </c>
      <c r="U22" s="109">
        <v>10</v>
      </c>
      <c r="V22" s="109">
        <v>10</v>
      </c>
      <c r="W22" s="109">
        <v>10</v>
      </c>
      <c r="X22" s="109">
        <v>10</v>
      </c>
      <c r="Y22" s="109">
        <v>10</v>
      </c>
      <c r="Z22" s="109">
        <v>5</v>
      </c>
      <c r="AA22" s="109">
        <v>5</v>
      </c>
      <c r="AB22" s="109">
        <v>5</v>
      </c>
      <c r="AC22" s="109">
        <v>5</v>
      </c>
      <c r="AD22" s="109">
        <v>5</v>
      </c>
      <c r="AE22" s="109">
        <v>5</v>
      </c>
      <c r="AF22" s="109">
        <v>5</v>
      </c>
      <c r="AG22" s="109">
        <v>5</v>
      </c>
      <c r="AH22" s="109">
        <v>5</v>
      </c>
      <c r="AI22" s="109">
        <v>5</v>
      </c>
      <c r="AJ22" s="109">
        <v>5</v>
      </c>
      <c r="CI22" s="109">
        <f>SUM(G22:BF22)</f>
        <v>180</v>
      </c>
    </row>
    <row r="23" spans="1:87">
      <c r="C23" s="109" t="s">
        <v>28</v>
      </c>
      <c r="D23" s="128"/>
      <c r="G23" s="109">
        <f>G22</f>
        <v>0</v>
      </c>
      <c r="H23" s="109">
        <f>H22+G23</f>
        <v>0</v>
      </c>
      <c r="I23" s="109">
        <f t="shared" ref="I23" si="44">I22+H23</f>
        <v>5</v>
      </c>
      <c r="J23" s="109">
        <f t="shared" ref="J23" si="45">J22+I23</f>
        <v>10</v>
      </c>
      <c r="K23" s="109">
        <f t="shared" ref="K23" si="46">K22+J23</f>
        <v>15</v>
      </c>
      <c r="L23" s="109">
        <f t="shared" ref="L23" si="47">L22+K23</f>
        <v>20</v>
      </c>
      <c r="M23" s="109">
        <f t="shared" ref="M23" si="48">M22+L23</f>
        <v>25</v>
      </c>
      <c r="N23" s="109">
        <f t="shared" ref="N23" si="49">N22+M23</f>
        <v>30</v>
      </c>
      <c r="O23" s="109">
        <f t="shared" ref="O23" si="50">O22+N23</f>
        <v>35</v>
      </c>
      <c r="P23" s="109">
        <f t="shared" ref="P23" si="51">P22+O23</f>
        <v>40</v>
      </c>
      <c r="Q23" s="109">
        <f t="shared" ref="Q23" si="52">Q22+P23</f>
        <v>45</v>
      </c>
      <c r="R23" s="109">
        <f t="shared" ref="R23" si="53">R22+Q23</f>
        <v>55</v>
      </c>
      <c r="S23" s="109">
        <f t="shared" ref="S23" si="54">S22+R23</f>
        <v>65</v>
      </c>
      <c r="T23" s="109">
        <f t="shared" ref="T23" si="55">T22+S23</f>
        <v>75</v>
      </c>
      <c r="U23" s="109">
        <f t="shared" ref="U23" si="56">U22+T23</f>
        <v>85</v>
      </c>
      <c r="V23" s="109">
        <f t="shared" ref="V23" si="57">V22+U23</f>
        <v>95</v>
      </c>
      <c r="W23" s="109">
        <f t="shared" ref="W23" si="58">W22+V23</f>
        <v>105</v>
      </c>
      <c r="X23" s="109">
        <f t="shared" ref="X23" si="59">X22+W23</f>
        <v>115</v>
      </c>
      <c r="Y23" s="109">
        <f t="shared" ref="Y23" si="60">Y22+X23</f>
        <v>125</v>
      </c>
      <c r="Z23" s="109">
        <f t="shared" ref="Z23" si="61">Z22+Y23</f>
        <v>130</v>
      </c>
      <c r="AA23" s="109">
        <f t="shared" ref="AA23" si="62">AA22+Z23</f>
        <v>135</v>
      </c>
      <c r="AB23" s="109">
        <f t="shared" ref="AB23" si="63">AB22+AA23</f>
        <v>140</v>
      </c>
      <c r="AC23" s="109">
        <f t="shared" ref="AC23" si="64">AC22+AB23</f>
        <v>145</v>
      </c>
      <c r="AD23" s="109">
        <f t="shared" ref="AD23" si="65">AD22+AC23</f>
        <v>150</v>
      </c>
      <c r="AE23" s="109">
        <f t="shared" ref="AE23" si="66">AE22+AD23</f>
        <v>155</v>
      </c>
      <c r="AF23" s="109">
        <f t="shared" ref="AF23" si="67">AF22+AE23</f>
        <v>160</v>
      </c>
      <c r="AG23" s="109">
        <f t="shared" ref="AG23" si="68">AG22+AF23</f>
        <v>165</v>
      </c>
      <c r="AH23" s="109">
        <f>AH22+AG23</f>
        <v>170</v>
      </c>
      <c r="AI23" s="109">
        <f>AI22+AH23</f>
        <v>175</v>
      </c>
      <c r="AJ23" s="109">
        <f>AJ22+AI23</f>
        <v>180</v>
      </c>
    </row>
    <row r="24" spans="1:87">
      <c r="C24" s="109" t="s">
        <v>34</v>
      </c>
      <c r="D24" s="128">
        <f>CI24</f>
        <v>0.5901639344262295</v>
      </c>
      <c r="G24" s="129">
        <f>G23/$D$18</f>
        <v>0</v>
      </c>
      <c r="H24" s="129">
        <f t="shared" ref="H24:AJ24" si="69">H23/$D$18</f>
        <v>0</v>
      </c>
      <c r="I24" s="129">
        <f t="shared" si="69"/>
        <v>1.6393442622950821E-2</v>
      </c>
      <c r="J24" s="129">
        <f t="shared" si="69"/>
        <v>3.2786885245901641E-2</v>
      </c>
      <c r="K24" s="129">
        <f t="shared" si="69"/>
        <v>4.9180327868852458E-2</v>
      </c>
      <c r="L24" s="129">
        <f t="shared" si="69"/>
        <v>6.5573770491803282E-2</v>
      </c>
      <c r="M24" s="129">
        <f t="shared" si="69"/>
        <v>8.1967213114754092E-2</v>
      </c>
      <c r="N24" s="129">
        <f t="shared" si="69"/>
        <v>9.8360655737704916E-2</v>
      </c>
      <c r="O24" s="129">
        <f t="shared" si="69"/>
        <v>0.11475409836065574</v>
      </c>
      <c r="P24" s="129">
        <f t="shared" si="69"/>
        <v>0.13114754098360656</v>
      </c>
      <c r="Q24" s="129">
        <f t="shared" si="69"/>
        <v>0.14754098360655737</v>
      </c>
      <c r="R24" s="129">
        <f t="shared" si="69"/>
        <v>0.18032786885245902</v>
      </c>
      <c r="S24" s="129">
        <f t="shared" si="69"/>
        <v>0.21311475409836064</v>
      </c>
      <c r="T24" s="129">
        <f t="shared" si="69"/>
        <v>0.24590163934426229</v>
      </c>
      <c r="U24" s="129">
        <f t="shared" si="69"/>
        <v>0.27868852459016391</v>
      </c>
      <c r="V24" s="129">
        <f t="shared" si="69"/>
        <v>0.31147540983606559</v>
      </c>
      <c r="W24" s="129">
        <f t="shared" si="69"/>
        <v>0.34426229508196721</v>
      </c>
      <c r="X24" s="129">
        <f t="shared" si="69"/>
        <v>0.37704918032786883</v>
      </c>
      <c r="Y24" s="129">
        <f t="shared" si="69"/>
        <v>0.4098360655737705</v>
      </c>
      <c r="Z24" s="129">
        <f t="shared" si="69"/>
        <v>0.42622950819672129</v>
      </c>
      <c r="AA24" s="129">
        <f t="shared" si="69"/>
        <v>0.44262295081967212</v>
      </c>
      <c r="AB24" s="129">
        <f t="shared" si="69"/>
        <v>0.45901639344262296</v>
      </c>
      <c r="AC24" s="129">
        <f t="shared" si="69"/>
        <v>0.47540983606557374</v>
      </c>
      <c r="AD24" s="129">
        <f t="shared" si="69"/>
        <v>0.49180327868852458</v>
      </c>
      <c r="AE24" s="129">
        <f t="shared" si="69"/>
        <v>0.50819672131147542</v>
      </c>
      <c r="AF24" s="129">
        <f t="shared" si="69"/>
        <v>0.52459016393442626</v>
      </c>
      <c r="AG24" s="129">
        <f t="shared" si="69"/>
        <v>0.54098360655737709</v>
      </c>
      <c r="AH24" s="129">
        <f t="shared" si="69"/>
        <v>0.55737704918032782</v>
      </c>
      <c r="AI24" s="129">
        <f t="shared" si="69"/>
        <v>0.57377049180327866</v>
      </c>
      <c r="AJ24" s="129">
        <f t="shared" si="69"/>
        <v>0.5901639344262295</v>
      </c>
      <c r="CI24" s="129">
        <f>CI22/CI18</f>
        <v>0.5901639344262295</v>
      </c>
    </row>
    <row r="26" spans="1:87">
      <c r="A26" s="143" t="s">
        <v>20</v>
      </c>
      <c r="C26" s="109" t="s">
        <v>46</v>
      </c>
      <c r="D26" s="127">
        <f>CI26</f>
        <v>360</v>
      </c>
      <c r="P26" s="109">
        <v>10</v>
      </c>
      <c r="Q26" s="109">
        <v>10</v>
      </c>
      <c r="R26" s="109">
        <v>10</v>
      </c>
      <c r="S26" s="109">
        <v>10</v>
      </c>
      <c r="T26" s="109">
        <v>10</v>
      </c>
      <c r="U26" s="109">
        <v>10</v>
      </c>
      <c r="V26" s="109">
        <v>10</v>
      </c>
      <c r="W26" s="109">
        <v>10</v>
      </c>
      <c r="X26" s="109">
        <v>10</v>
      </c>
      <c r="Y26" s="109">
        <v>10</v>
      </c>
      <c r="Z26" s="109">
        <v>10</v>
      </c>
      <c r="AA26" s="109">
        <v>10</v>
      </c>
      <c r="AB26" s="109">
        <v>10</v>
      </c>
      <c r="AC26" s="109">
        <v>10</v>
      </c>
      <c r="AD26" s="109">
        <v>10</v>
      </c>
      <c r="AE26" s="109">
        <v>10</v>
      </c>
      <c r="AF26" s="109">
        <v>10</v>
      </c>
      <c r="AG26" s="109">
        <v>10</v>
      </c>
      <c r="AH26" s="109">
        <v>10</v>
      </c>
      <c r="AI26" s="109">
        <v>10</v>
      </c>
      <c r="AJ26" s="109">
        <v>10</v>
      </c>
      <c r="AK26" s="109">
        <v>10</v>
      </c>
      <c r="AL26" s="109">
        <v>10</v>
      </c>
      <c r="AM26" s="109">
        <v>10</v>
      </c>
      <c r="AN26" s="109">
        <v>10</v>
      </c>
      <c r="AO26" s="109">
        <v>10</v>
      </c>
      <c r="AP26" s="109">
        <v>10</v>
      </c>
      <c r="AQ26" s="109">
        <v>10</v>
      </c>
      <c r="AR26" s="109">
        <v>10</v>
      </c>
      <c r="AS26" s="109">
        <v>10</v>
      </c>
      <c r="AT26" s="109">
        <v>10</v>
      </c>
      <c r="AU26" s="109">
        <v>10</v>
      </c>
      <c r="AV26" s="109">
        <v>10</v>
      </c>
      <c r="AW26" s="109">
        <v>10</v>
      </c>
      <c r="AX26" s="109">
        <v>10</v>
      </c>
      <c r="AY26" s="109">
        <v>10</v>
      </c>
      <c r="CI26" s="127">
        <f>SUM(G26:BF26)</f>
        <v>360</v>
      </c>
    </row>
    <row r="27" spans="1:87">
      <c r="C27" s="109" t="s">
        <v>29</v>
      </c>
      <c r="D27" s="128"/>
      <c r="P27" s="109">
        <v>10</v>
      </c>
      <c r="Q27" s="109">
        <v>10</v>
      </c>
      <c r="R27" s="109">
        <v>10</v>
      </c>
      <c r="S27" s="109">
        <v>10</v>
      </c>
      <c r="T27" s="109">
        <v>10</v>
      </c>
      <c r="U27" s="109">
        <v>10</v>
      </c>
      <c r="V27" s="109">
        <v>10</v>
      </c>
      <c r="W27" s="109">
        <v>10</v>
      </c>
      <c r="X27" s="109">
        <v>10</v>
      </c>
      <c r="Y27" s="109">
        <v>10</v>
      </c>
      <c r="Z27" s="109">
        <v>10</v>
      </c>
      <c r="AA27" s="109">
        <v>10</v>
      </c>
      <c r="AB27" s="109">
        <v>10</v>
      </c>
      <c r="AC27" s="109">
        <v>10</v>
      </c>
      <c r="AD27" s="109">
        <v>10</v>
      </c>
      <c r="AE27" s="109">
        <v>10</v>
      </c>
      <c r="AF27" s="109">
        <v>10</v>
      </c>
      <c r="AG27" s="109">
        <v>10</v>
      </c>
      <c r="AH27" s="109">
        <v>10</v>
      </c>
      <c r="AI27" s="109">
        <v>10</v>
      </c>
      <c r="AJ27" s="109">
        <v>10</v>
      </c>
      <c r="CI27" s="109">
        <f>SUM(G27:BF27)</f>
        <v>210</v>
      </c>
    </row>
    <row r="28" spans="1:87">
      <c r="C28" s="109" t="s">
        <v>27</v>
      </c>
      <c r="D28" s="128"/>
      <c r="P28" s="109">
        <f t="shared" ref="P28" si="70">P27+O28</f>
        <v>10</v>
      </c>
      <c r="Q28" s="109">
        <f t="shared" ref="Q28" si="71">Q27+P28</f>
        <v>20</v>
      </c>
      <c r="R28" s="109">
        <f t="shared" ref="R28" si="72">R27+Q28</f>
        <v>30</v>
      </c>
      <c r="S28" s="109">
        <f t="shared" ref="S28" si="73">S27+R28</f>
        <v>40</v>
      </c>
      <c r="T28" s="109">
        <f t="shared" ref="T28" si="74">T27+S28</f>
        <v>50</v>
      </c>
      <c r="U28" s="109">
        <f t="shared" ref="U28" si="75">U27+T28</f>
        <v>60</v>
      </c>
      <c r="V28" s="109">
        <f t="shared" ref="V28" si="76">V27+U28</f>
        <v>70</v>
      </c>
      <c r="W28" s="109">
        <f t="shared" ref="W28" si="77">W27+V28</f>
        <v>80</v>
      </c>
      <c r="X28" s="109">
        <f t="shared" ref="X28" si="78">X27+W28</f>
        <v>90</v>
      </c>
      <c r="Y28" s="109">
        <f t="shared" ref="Y28" si="79">Y27+X28</f>
        <v>100</v>
      </c>
      <c r="Z28" s="109">
        <f t="shared" ref="Z28" si="80">Z27+Y28</f>
        <v>110</v>
      </c>
      <c r="AA28" s="109">
        <f t="shared" ref="AA28" si="81">AA27+Z28</f>
        <v>120</v>
      </c>
      <c r="AB28" s="109">
        <f t="shared" ref="AB28" si="82">AB27+AA28</f>
        <v>130</v>
      </c>
      <c r="AC28" s="109">
        <f t="shared" ref="AC28" si="83">AC27+AB28</f>
        <v>140</v>
      </c>
      <c r="AD28" s="109">
        <f t="shared" ref="AD28" si="84">AD27+AC28</f>
        <v>150</v>
      </c>
      <c r="AE28" s="109">
        <f t="shared" ref="AE28" si="85">AE27+AD28</f>
        <v>160</v>
      </c>
      <c r="AF28" s="109">
        <f t="shared" ref="AF28" si="86">AF27+AE28</f>
        <v>170</v>
      </c>
      <c r="AG28" s="109">
        <f t="shared" ref="AG28" si="87">AG27+AF28</f>
        <v>180</v>
      </c>
      <c r="AH28" s="109">
        <f t="shared" ref="AH28" si="88">AH27+AG28</f>
        <v>190</v>
      </c>
      <c r="AI28" s="109">
        <f t="shared" ref="AI28" si="89">AI27+AH28</f>
        <v>200</v>
      </c>
      <c r="AJ28" s="109">
        <f t="shared" ref="AJ28" si="90">AJ27+AI28</f>
        <v>210</v>
      </c>
    </row>
    <row r="29" spans="1:87">
      <c r="C29" s="109" t="s">
        <v>35</v>
      </c>
      <c r="D29" s="128">
        <f>CI29</f>
        <v>0.58333333333333337</v>
      </c>
      <c r="P29" s="129">
        <f>P28/$D$26</f>
        <v>2.7777777777777776E-2</v>
      </c>
      <c r="Q29" s="129">
        <f t="shared" ref="Q29:AJ29" si="91">Q28/$D$26</f>
        <v>5.5555555555555552E-2</v>
      </c>
      <c r="R29" s="129">
        <f t="shared" si="91"/>
        <v>8.3333333333333329E-2</v>
      </c>
      <c r="S29" s="129">
        <f t="shared" si="91"/>
        <v>0.1111111111111111</v>
      </c>
      <c r="T29" s="129">
        <f t="shared" si="91"/>
        <v>0.1388888888888889</v>
      </c>
      <c r="U29" s="129">
        <f t="shared" si="91"/>
        <v>0.16666666666666666</v>
      </c>
      <c r="V29" s="129">
        <f t="shared" si="91"/>
        <v>0.19444444444444445</v>
      </c>
      <c r="W29" s="129">
        <f t="shared" si="91"/>
        <v>0.22222222222222221</v>
      </c>
      <c r="X29" s="129">
        <f t="shared" si="91"/>
        <v>0.25</v>
      </c>
      <c r="Y29" s="129">
        <f t="shared" si="91"/>
        <v>0.27777777777777779</v>
      </c>
      <c r="Z29" s="129">
        <f t="shared" si="91"/>
        <v>0.30555555555555558</v>
      </c>
      <c r="AA29" s="129">
        <f t="shared" si="91"/>
        <v>0.33333333333333331</v>
      </c>
      <c r="AB29" s="129">
        <f t="shared" si="91"/>
        <v>0.3611111111111111</v>
      </c>
      <c r="AC29" s="129">
        <f t="shared" si="91"/>
        <v>0.3888888888888889</v>
      </c>
      <c r="AD29" s="129">
        <f t="shared" si="91"/>
        <v>0.41666666666666669</v>
      </c>
      <c r="AE29" s="129">
        <f t="shared" si="91"/>
        <v>0.44444444444444442</v>
      </c>
      <c r="AF29" s="129">
        <f t="shared" si="91"/>
        <v>0.47222222222222221</v>
      </c>
      <c r="AG29" s="129">
        <f t="shared" si="91"/>
        <v>0.5</v>
      </c>
      <c r="AH29" s="129">
        <f t="shared" si="91"/>
        <v>0.52777777777777779</v>
      </c>
      <c r="AI29" s="129">
        <f t="shared" si="91"/>
        <v>0.55555555555555558</v>
      </c>
      <c r="AJ29" s="129">
        <f t="shared" si="91"/>
        <v>0.58333333333333337</v>
      </c>
      <c r="CI29" s="129">
        <f>CI27/CI26</f>
        <v>0.58333333333333337</v>
      </c>
    </row>
    <row r="30" spans="1:87">
      <c r="C30" s="109" t="s">
        <v>30</v>
      </c>
      <c r="D30" s="128"/>
      <c r="P30" s="109">
        <v>5</v>
      </c>
      <c r="Q30" s="109">
        <v>5</v>
      </c>
      <c r="R30" s="109">
        <v>5</v>
      </c>
      <c r="S30" s="109">
        <v>5</v>
      </c>
      <c r="T30" s="109">
        <v>5</v>
      </c>
      <c r="U30" s="109">
        <v>5</v>
      </c>
      <c r="V30" s="109">
        <v>5</v>
      </c>
      <c r="W30" s="109">
        <v>5</v>
      </c>
      <c r="X30" s="109">
        <v>5</v>
      </c>
      <c r="Y30" s="109">
        <v>5</v>
      </c>
      <c r="Z30" s="109">
        <v>5</v>
      </c>
      <c r="AA30" s="109">
        <v>10</v>
      </c>
      <c r="AB30" s="109">
        <v>10</v>
      </c>
      <c r="AC30" s="109">
        <v>10</v>
      </c>
      <c r="AD30" s="109">
        <v>10</v>
      </c>
      <c r="AE30" s="109">
        <v>10</v>
      </c>
      <c r="AF30" s="109">
        <v>10</v>
      </c>
      <c r="AG30" s="109">
        <v>10</v>
      </c>
      <c r="AH30" s="109">
        <v>10</v>
      </c>
      <c r="AI30" s="109">
        <v>10</v>
      </c>
      <c r="AJ30" s="109">
        <v>10</v>
      </c>
      <c r="CI30" s="109">
        <f>SUM(G30:BF30)</f>
        <v>155</v>
      </c>
    </row>
    <row r="31" spans="1:87">
      <c r="C31" s="109" t="s">
        <v>28</v>
      </c>
      <c r="D31" s="128"/>
      <c r="P31" s="109">
        <f t="shared" ref="P31" si="92">P30+O31</f>
        <v>5</v>
      </c>
      <c r="Q31" s="109">
        <f t="shared" ref="Q31" si="93">Q30+P31</f>
        <v>10</v>
      </c>
      <c r="R31" s="109">
        <f t="shared" ref="R31" si="94">R30+Q31</f>
        <v>15</v>
      </c>
      <c r="S31" s="109">
        <f t="shared" ref="S31" si="95">S30+R31</f>
        <v>20</v>
      </c>
      <c r="T31" s="109">
        <f t="shared" ref="T31" si="96">T30+S31</f>
        <v>25</v>
      </c>
      <c r="U31" s="109">
        <f t="shared" ref="U31" si="97">U30+T31</f>
        <v>30</v>
      </c>
      <c r="V31" s="109">
        <f t="shared" ref="V31" si="98">V30+U31</f>
        <v>35</v>
      </c>
      <c r="W31" s="109">
        <f t="shared" ref="W31" si="99">W30+V31</f>
        <v>40</v>
      </c>
      <c r="X31" s="109">
        <f t="shared" ref="X31" si="100">X30+W31</f>
        <v>45</v>
      </c>
      <c r="Y31" s="109">
        <f t="shared" ref="Y31" si="101">Y30+X31</f>
        <v>50</v>
      </c>
      <c r="Z31" s="109">
        <f t="shared" ref="Z31" si="102">Z30+Y31</f>
        <v>55</v>
      </c>
      <c r="AA31" s="109">
        <f t="shared" ref="AA31" si="103">AA30+Z31</f>
        <v>65</v>
      </c>
      <c r="AB31" s="109">
        <f t="shared" ref="AB31" si="104">AB30+AA31</f>
        <v>75</v>
      </c>
      <c r="AC31" s="109">
        <f t="shared" ref="AC31" si="105">AC30+AB31</f>
        <v>85</v>
      </c>
      <c r="AD31" s="109">
        <f t="shared" ref="AD31" si="106">AD30+AC31</f>
        <v>95</v>
      </c>
      <c r="AE31" s="109">
        <f t="shared" ref="AE31" si="107">AE30+AD31</f>
        <v>105</v>
      </c>
      <c r="AF31" s="109">
        <f t="shared" ref="AF31" si="108">AF30+AE31</f>
        <v>115</v>
      </c>
      <c r="AG31" s="109">
        <f t="shared" ref="AG31" si="109">AG30+AF31</f>
        <v>125</v>
      </c>
      <c r="AH31" s="109">
        <f t="shared" ref="AH31" si="110">AH30+AG31</f>
        <v>135</v>
      </c>
      <c r="AI31" s="109">
        <f t="shared" ref="AI31" si="111">AI30+AH31</f>
        <v>145</v>
      </c>
      <c r="AJ31" s="109">
        <f t="shared" ref="AJ31" si="112">AJ30+AI31</f>
        <v>155</v>
      </c>
    </row>
    <row r="32" spans="1:87">
      <c r="C32" s="109" t="s">
        <v>34</v>
      </c>
      <c r="D32" s="128">
        <f>CI32</f>
        <v>0.43055555555555558</v>
      </c>
      <c r="P32" s="129">
        <f>P31/$D$26</f>
        <v>1.3888888888888888E-2</v>
      </c>
      <c r="Q32" s="129">
        <f t="shared" ref="Q32:AJ32" si="113">Q31/$D$26</f>
        <v>2.7777777777777776E-2</v>
      </c>
      <c r="R32" s="129">
        <f t="shared" si="113"/>
        <v>4.1666666666666664E-2</v>
      </c>
      <c r="S32" s="129">
        <f t="shared" si="113"/>
        <v>5.5555555555555552E-2</v>
      </c>
      <c r="T32" s="129">
        <f t="shared" si="113"/>
        <v>6.9444444444444448E-2</v>
      </c>
      <c r="U32" s="129">
        <f t="shared" si="113"/>
        <v>8.3333333333333329E-2</v>
      </c>
      <c r="V32" s="129">
        <f t="shared" si="113"/>
        <v>9.7222222222222224E-2</v>
      </c>
      <c r="W32" s="129">
        <f t="shared" si="113"/>
        <v>0.1111111111111111</v>
      </c>
      <c r="X32" s="129">
        <f t="shared" si="113"/>
        <v>0.125</v>
      </c>
      <c r="Y32" s="129">
        <f t="shared" si="113"/>
        <v>0.1388888888888889</v>
      </c>
      <c r="Z32" s="129">
        <f t="shared" si="113"/>
        <v>0.15277777777777779</v>
      </c>
      <c r="AA32" s="129">
        <f t="shared" si="113"/>
        <v>0.18055555555555555</v>
      </c>
      <c r="AB32" s="129">
        <f t="shared" si="113"/>
        <v>0.20833333333333334</v>
      </c>
      <c r="AC32" s="129">
        <f t="shared" si="113"/>
        <v>0.2361111111111111</v>
      </c>
      <c r="AD32" s="129">
        <f t="shared" si="113"/>
        <v>0.2638888888888889</v>
      </c>
      <c r="AE32" s="129">
        <f t="shared" si="113"/>
        <v>0.29166666666666669</v>
      </c>
      <c r="AF32" s="129">
        <f t="shared" si="113"/>
        <v>0.31944444444444442</v>
      </c>
      <c r="AG32" s="129">
        <f t="shared" si="113"/>
        <v>0.34722222222222221</v>
      </c>
      <c r="AH32" s="129">
        <f t="shared" si="113"/>
        <v>0.375</v>
      </c>
      <c r="AI32" s="129">
        <f t="shared" si="113"/>
        <v>0.40277777777777779</v>
      </c>
      <c r="AJ32" s="129">
        <f t="shared" si="113"/>
        <v>0.43055555555555558</v>
      </c>
      <c r="CI32" s="129">
        <f>CI30/CI26</f>
        <v>0.43055555555555558</v>
      </c>
    </row>
    <row r="34" spans="1:87">
      <c r="A34" s="143" t="s">
        <v>21</v>
      </c>
      <c r="C34" s="109" t="s">
        <v>46</v>
      </c>
      <c r="D34" s="127">
        <f>CI34</f>
        <v>280</v>
      </c>
      <c r="AE34" s="109">
        <v>10</v>
      </c>
      <c r="AF34" s="109">
        <v>10</v>
      </c>
      <c r="AG34" s="109">
        <v>10</v>
      </c>
      <c r="AH34" s="109">
        <v>10</v>
      </c>
      <c r="AI34" s="109">
        <v>10</v>
      </c>
      <c r="AJ34" s="109">
        <v>10</v>
      </c>
      <c r="AK34" s="109">
        <v>10</v>
      </c>
      <c r="AL34" s="109">
        <v>10</v>
      </c>
      <c r="AM34" s="109">
        <v>10</v>
      </c>
      <c r="AN34" s="109">
        <v>10</v>
      </c>
      <c r="AO34" s="109">
        <v>10</v>
      </c>
      <c r="AP34" s="109">
        <v>10</v>
      </c>
      <c r="AQ34" s="109">
        <v>10</v>
      </c>
      <c r="AR34" s="109">
        <v>10</v>
      </c>
      <c r="AS34" s="109">
        <v>10</v>
      </c>
      <c r="AT34" s="109">
        <v>10</v>
      </c>
      <c r="AU34" s="109">
        <v>10</v>
      </c>
      <c r="AV34" s="109">
        <v>10</v>
      </c>
      <c r="AW34" s="109">
        <v>10</v>
      </c>
      <c r="AX34" s="109">
        <v>10</v>
      </c>
      <c r="AY34" s="109">
        <v>10</v>
      </c>
      <c r="AZ34" s="109">
        <v>10</v>
      </c>
      <c r="BA34" s="109">
        <v>10</v>
      </c>
      <c r="BB34" s="109">
        <v>10</v>
      </c>
      <c r="BC34" s="109">
        <v>10</v>
      </c>
      <c r="BD34" s="109">
        <v>10</v>
      </c>
      <c r="BE34" s="109">
        <v>10</v>
      </c>
      <c r="BF34" s="109">
        <v>10</v>
      </c>
      <c r="CI34" s="127">
        <f>SUM(G34:BF34)</f>
        <v>280</v>
      </c>
    </row>
    <row r="35" spans="1:87">
      <c r="C35" s="109" t="s">
        <v>29</v>
      </c>
      <c r="D35" s="128"/>
      <c r="AE35" s="109">
        <v>10</v>
      </c>
      <c r="AF35" s="109">
        <v>10</v>
      </c>
      <c r="AG35" s="109">
        <v>10</v>
      </c>
      <c r="AH35" s="109">
        <v>10</v>
      </c>
      <c r="AI35" s="109">
        <v>10</v>
      </c>
      <c r="AJ35" s="109">
        <v>10</v>
      </c>
      <c r="CI35" s="109">
        <f>SUM(G35:BF35)</f>
        <v>60</v>
      </c>
    </row>
    <row r="36" spans="1:87">
      <c r="C36" s="109" t="s">
        <v>27</v>
      </c>
      <c r="D36" s="128"/>
      <c r="AE36" s="109">
        <f t="shared" ref="AE36" si="114">AE35+AD36</f>
        <v>10</v>
      </c>
      <c r="AF36" s="109">
        <f t="shared" ref="AF36" si="115">AF35+AE36</f>
        <v>20</v>
      </c>
      <c r="AG36" s="109">
        <f t="shared" ref="AG36" si="116">AG35+AF36</f>
        <v>30</v>
      </c>
      <c r="AH36" s="109">
        <f t="shared" ref="AH36" si="117">AH35+AG36</f>
        <v>40</v>
      </c>
      <c r="AI36" s="109">
        <f t="shared" ref="AI36" si="118">AI35+AH36</f>
        <v>50</v>
      </c>
      <c r="AJ36" s="109">
        <f t="shared" ref="AJ36" si="119">AJ35+AI36</f>
        <v>60</v>
      </c>
    </row>
    <row r="37" spans="1:87">
      <c r="C37" s="109" t="s">
        <v>35</v>
      </c>
      <c r="D37" s="128">
        <f>CI37</f>
        <v>0.21428571428571427</v>
      </c>
      <c r="AE37" s="129">
        <f>AE36/$D$34</f>
        <v>3.5714285714285712E-2</v>
      </c>
      <c r="AF37" s="129">
        <f t="shared" ref="AF37:AJ37" si="120">AF36/$D$34</f>
        <v>7.1428571428571425E-2</v>
      </c>
      <c r="AG37" s="129">
        <f t="shared" si="120"/>
        <v>0.10714285714285714</v>
      </c>
      <c r="AH37" s="129">
        <f t="shared" si="120"/>
        <v>0.14285714285714285</v>
      </c>
      <c r="AI37" s="129">
        <f t="shared" si="120"/>
        <v>0.17857142857142858</v>
      </c>
      <c r="AJ37" s="129">
        <f t="shared" si="120"/>
        <v>0.21428571428571427</v>
      </c>
      <c r="CI37" s="129">
        <f>CI35/CI34</f>
        <v>0.21428571428571427</v>
      </c>
    </row>
    <row r="38" spans="1:87">
      <c r="C38" s="109" t="s">
        <v>30</v>
      </c>
      <c r="D38" s="128"/>
      <c r="AE38" s="109">
        <v>10</v>
      </c>
      <c r="AF38" s="109">
        <v>7</v>
      </c>
      <c r="AG38" s="109">
        <v>5</v>
      </c>
      <c r="AH38" s="109">
        <v>3</v>
      </c>
      <c r="AI38" s="109">
        <v>5</v>
      </c>
      <c r="AJ38" s="109">
        <v>7</v>
      </c>
      <c r="CI38" s="109">
        <f>SUM(G38:BF38)</f>
        <v>37</v>
      </c>
    </row>
    <row r="39" spans="1:87">
      <c r="C39" s="109" t="s">
        <v>28</v>
      </c>
      <c r="D39" s="128"/>
      <c r="AE39" s="109">
        <f t="shared" ref="AE39" si="121">AE38+AD39</f>
        <v>10</v>
      </c>
      <c r="AF39" s="109">
        <f t="shared" ref="AF39" si="122">AF38+AE39</f>
        <v>17</v>
      </c>
      <c r="AG39" s="109">
        <f t="shared" ref="AG39" si="123">AG38+AF39</f>
        <v>22</v>
      </c>
      <c r="AH39" s="109">
        <f t="shared" ref="AH39" si="124">AH38+AG39</f>
        <v>25</v>
      </c>
      <c r="AI39" s="109">
        <f t="shared" ref="AI39" si="125">AI38+AH39</f>
        <v>30</v>
      </c>
      <c r="AJ39" s="109">
        <f t="shared" ref="AJ39" si="126">AJ38+AI39</f>
        <v>37</v>
      </c>
    </row>
    <row r="40" spans="1:87">
      <c r="C40" s="109" t="s">
        <v>34</v>
      </c>
      <c r="D40" s="128">
        <f>CI40</f>
        <v>0.13214285714285715</v>
      </c>
      <c r="AE40" s="129">
        <f>AE39/$D$34</f>
        <v>3.5714285714285712E-2</v>
      </c>
      <c r="AF40" s="129">
        <f t="shared" ref="AF40:AJ40" si="127">AF39/$D$34</f>
        <v>6.0714285714285714E-2</v>
      </c>
      <c r="AG40" s="129">
        <f t="shared" si="127"/>
        <v>7.857142857142857E-2</v>
      </c>
      <c r="AH40" s="129">
        <f t="shared" si="127"/>
        <v>8.9285714285714288E-2</v>
      </c>
      <c r="AI40" s="129">
        <f t="shared" si="127"/>
        <v>0.10714285714285714</v>
      </c>
      <c r="AJ40" s="129">
        <f t="shared" si="127"/>
        <v>0.13214285714285715</v>
      </c>
      <c r="CI40" s="129">
        <f>CI38/CI34</f>
        <v>0.13214285714285715</v>
      </c>
    </row>
    <row r="42" spans="1:87" ht="26.25" customHeight="1">
      <c r="A42" s="123" t="s">
        <v>23</v>
      </c>
      <c r="D42" s="124" t="s">
        <v>25</v>
      </c>
      <c r="E42" s="124" t="s">
        <v>26</v>
      </c>
      <c r="F42" s="109" t="s">
        <v>31</v>
      </c>
      <c r="G42" s="125">
        <v>40909</v>
      </c>
      <c r="H42" s="125">
        <v>40916</v>
      </c>
      <c r="I42" s="125">
        <v>40923</v>
      </c>
      <c r="J42" s="125">
        <v>40930</v>
      </c>
      <c r="K42" s="125">
        <v>40937</v>
      </c>
      <c r="L42" s="125">
        <v>40944</v>
      </c>
      <c r="M42" s="125">
        <v>40951</v>
      </c>
      <c r="N42" s="125">
        <v>40958</v>
      </c>
      <c r="O42" s="125">
        <v>40965</v>
      </c>
      <c r="P42" s="125">
        <v>40972</v>
      </c>
      <c r="Q42" s="125">
        <v>40979</v>
      </c>
      <c r="R42" s="125">
        <v>40986</v>
      </c>
      <c r="S42" s="125">
        <v>40993</v>
      </c>
      <c r="T42" s="125">
        <v>41000</v>
      </c>
      <c r="U42" s="125">
        <v>41007</v>
      </c>
      <c r="V42" s="125">
        <v>41014</v>
      </c>
      <c r="W42" s="125">
        <v>41021</v>
      </c>
      <c r="X42" s="125">
        <v>41028</v>
      </c>
      <c r="Y42" s="125">
        <v>41035</v>
      </c>
      <c r="Z42" s="125">
        <v>41042</v>
      </c>
      <c r="AA42" s="125">
        <v>41049</v>
      </c>
      <c r="AB42" s="125">
        <v>41056</v>
      </c>
      <c r="AC42" s="125">
        <v>41063</v>
      </c>
      <c r="AD42" s="125">
        <v>41070</v>
      </c>
      <c r="AE42" s="125">
        <v>41077</v>
      </c>
      <c r="AF42" s="125">
        <v>41084</v>
      </c>
      <c r="AG42" s="125">
        <v>41091</v>
      </c>
      <c r="AH42" s="125">
        <v>41098</v>
      </c>
      <c r="AI42" s="125">
        <v>41105</v>
      </c>
      <c r="AJ42" s="125">
        <v>41112</v>
      </c>
      <c r="AK42" s="125">
        <v>41119</v>
      </c>
      <c r="AL42" s="125">
        <v>41126</v>
      </c>
      <c r="AM42" s="125">
        <v>41133</v>
      </c>
      <c r="AN42" s="125">
        <v>41140</v>
      </c>
      <c r="AO42" s="125">
        <v>41147</v>
      </c>
      <c r="AP42" s="125">
        <v>41154</v>
      </c>
      <c r="AQ42" s="125">
        <v>41161</v>
      </c>
      <c r="AR42" s="125">
        <v>41168</v>
      </c>
      <c r="AS42" s="125">
        <v>41175</v>
      </c>
      <c r="AT42" s="125">
        <v>41182</v>
      </c>
      <c r="AU42" s="125">
        <v>41189</v>
      </c>
      <c r="AV42" s="125">
        <v>41196</v>
      </c>
      <c r="AW42" s="125">
        <v>41203</v>
      </c>
      <c r="AX42" s="125">
        <v>41210</v>
      </c>
      <c r="AY42" s="125">
        <v>41217</v>
      </c>
      <c r="AZ42" s="125">
        <v>41224</v>
      </c>
      <c r="BA42" s="125">
        <v>41231</v>
      </c>
      <c r="BB42" s="125">
        <v>41238</v>
      </c>
      <c r="BC42" s="125">
        <v>41245</v>
      </c>
      <c r="BD42" s="125">
        <v>41252</v>
      </c>
      <c r="BE42" s="125">
        <v>41259</v>
      </c>
      <c r="BF42" s="125">
        <v>41266</v>
      </c>
      <c r="BG42" s="125">
        <v>41273</v>
      </c>
      <c r="BH42" s="125">
        <v>41280</v>
      </c>
      <c r="BI42" s="125">
        <v>41287</v>
      </c>
      <c r="BJ42" s="125">
        <v>41294</v>
      </c>
      <c r="BK42" s="125">
        <v>41301</v>
      </c>
      <c r="BL42" s="125">
        <v>41308</v>
      </c>
      <c r="BM42" s="125">
        <v>41315</v>
      </c>
      <c r="BN42" s="125">
        <v>41322</v>
      </c>
      <c r="BO42" s="125">
        <v>41329</v>
      </c>
      <c r="BP42" s="125">
        <v>41336</v>
      </c>
      <c r="BQ42" s="125">
        <v>41343</v>
      </c>
      <c r="BR42" s="125">
        <v>41350</v>
      </c>
      <c r="BS42" s="125">
        <v>41357</v>
      </c>
      <c r="BT42" s="125">
        <v>41364</v>
      </c>
      <c r="BU42" s="125">
        <v>41371</v>
      </c>
      <c r="BV42" s="125">
        <v>41378</v>
      </c>
      <c r="BW42" s="125">
        <v>41385</v>
      </c>
      <c r="BX42" s="125">
        <v>41392</v>
      </c>
      <c r="BY42" s="125">
        <v>41399</v>
      </c>
      <c r="BZ42" s="125">
        <v>41406</v>
      </c>
      <c r="CA42" s="125">
        <v>41413</v>
      </c>
      <c r="CB42" s="125">
        <v>41420</v>
      </c>
      <c r="CC42" s="125">
        <v>41427</v>
      </c>
      <c r="CD42" s="125">
        <v>41434</v>
      </c>
      <c r="CE42" s="125">
        <v>41441</v>
      </c>
      <c r="CF42" s="125">
        <v>41448</v>
      </c>
      <c r="CG42" s="125">
        <v>41455</v>
      </c>
      <c r="CH42" s="125">
        <v>41462</v>
      </c>
      <c r="CI42" s="126" t="s">
        <v>24</v>
      </c>
    </row>
    <row r="43" spans="1:87">
      <c r="A43" s="141" t="s">
        <v>22</v>
      </c>
      <c r="C43" s="109" t="s">
        <v>33</v>
      </c>
      <c r="D43" s="127">
        <f>CI43</f>
        <v>1050</v>
      </c>
      <c r="G43" s="109">
        <f t="shared" ref="G43:AL43" si="128">G10+G18+G26+G34</f>
        <v>10</v>
      </c>
      <c r="H43" s="109">
        <f t="shared" si="128"/>
        <v>10</v>
      </c>
      <c r="I43" s="109">
        <f t="shared" si="128"/>
        <v>10</v>
      </c>
      <c r="J43" s="109">
        <f t="shared" si="128"/>
        <v>10</v>
      </c>
      <c r="K43" s="109">
        <f t="shared" si="128"/>
        <v>10</v>
      </c>
      <c r="L43" s="109">
        <f t="shared" si="128"/>
        <v>10</v>
      </c>
      <c r="M43" s="109">
        <f t="shared" si="128"/>
        <v>10</v>
      </c>
      <c r="N43" s="109">
        <f t="shared" si="128"/>
        <v>10</v>
      </c>
      <c r="O43" s="109">
        <f t="shared" si="128"/>
        <v>10</v>
      </c>
      <c r="P43" s="109">
        <f t="shared" si="128"/>
        <v>30</v>
      </c>
      <c r="Q43" s="109">
        <f t="shared" si="128"/>
        <v>30</v>
      </c>
      <c r="R43" s="109">
        <f t="shared" si="128"/>
        <v>30</v>
      </c>
      <c r="S43" s="109">
        <f t="shared" si="128"/>
        <v>30</v>
      </c>
      <c r="T43" s="109">
        <f t="shared" si="128"/>
        <v>30</v>
      </c>
      <c r="U43" s="109">
        <f t="shared" si="128"/>
        <v>30</v>
      </c>
      <c r="V43" s="109">
        <f t="shared" si="128"/>
        <v>20</v>
      </c>
      <c r="W43" s="109">
        <f t="shared" si="128"/>
        <v>20</v>
      </c>
      <c r="X43" s="109">
        <f t="shared" si="128"/>
        <v>20</v>
      </c>
      <c r="Y43" s="109">
        <f t="shared" si="128"/>
        <v>20</v>
      </c>
      <c r="Z43" s="109">
        <f t="shared" si="128"/>
        <v>20</v>
      </c>
      <c r="AA43" s="109">
        <f t="shared" si="128"/>
        <v>20</v>
      </c>
      <c r="AB43" s="109">
        <f t="shared" si="128"/>
        <v>20</v>
      </c>
      <c r="AC43" s="109">
        <f t="shared" si="128"/>
        <v>20</v>
      </c>
      <c r="AD43" s="109">
        <f t="shared" si="128"/>
        <v>20</v>
      </c>
      <c r="AE43" s="109">
        <f t="shared" si="128"/>
        <v>30</v>
      </c>
      <c r="AF43" s="109">
        <f t="shared" si="128"/>
        <v>30</v>
      </c>
      <c r="AG43" s="109">
        <f t="shared" si="128"/>
        <v>30</v>
      </c>
      <c r="AH43" s="109">
        <f t="shared" si="128"/>
        <v>30</v>
      </c>
      <c r="AI43" s="109">
        <f t="shared" si="128"/>
        <v>30</v>
      </c>
      <c r="AJ43" s="109">
        <f t="shared" si="128"/>
        <v>30</v>
      </c>
      <c r="AK43" s="109">
        <f t="shared" si="128"/>
        <v>30</v>
      </c>
      <c r="AL43" s="109">
        <f t="shared" si="128"/>
        <v>30</v>
      </c>
      <c r="AM43" s="109">
        <f t="shared" ref="AM43:BF43" si="129">AM10+AM18+AM26+AM34</f>
        <v>30</v>
      </c>
      <c r="AN43" s="109">
        <f t="shared" si="129"/>
        <v>30</v>
      </c>
      <c r="AO43" s="109">
        <f t="shared" si="129"/>
        <v>30</v>
      </c>
      <c r="AP43" s="109">
        <f t="shared" si="129"/>
        <v>20</v>
      </c>
      <c r="AQ43" s="109">
        <f t="shared" si="129"/>
        <v>20</v>
      </c>
      <c r="AR43" s="109">
        <f t="shared" si="129"/>
        <v>20</v>
      </c>
      <c r="AS43" s="109">
        <f t="shared" si="129"/>
        <v>20</v>
      </c>
      <c r="AT43" s="109">
        <f t="shared" si="129"/>
        <v>20</v>
      </c>
      <c r="AU43" s="109">
        <f t="shared" si="129"/>
        <v>20</v>
      </c>
      <c r="AV43" s="109">
        <f t="shared" si="129"/>
        <v>20</v>
      </c>
      <c r="AW43" s="109">
        <f t="shared" si="129"/>
        <v>20</v>
      </c>
      <c r="AX43" s="109">
        <f t="shared" si="129"/>
        <v>20</v>
      </c>
      <c r="AY43" s="109">
        <f t="shared" si="129"/>
        <v>20</v>
      </c>
      <c r="AZ43" s="109">
        <f t="shared" si="129"/>
        <v>10</v>
      </c>
      <c r="BA43" s="109">
        <f t="shared" si="129"/>
        <v>10</v>
      </c>
      <c r="BB43" s="109">
        <f t="shared" si="129"/>
        <v>10</v>
      </c>
      <c r="BC43" s="109">
        <f t="shared" si="129"/>
        <v>10</v>
      </c>
      <c r="BD43" s="109">
        <f t="shared" si="129"/>
        <v>10</v>
      </c>
      <c r="BE43" s="109">
        <f t="shared" si="129"/>
        <v>10</v>
      </c>
      <c r="BF43" s="109">
        <f t="shared" si="129"/>
        <v>10</v>
      </c>
      <c r="CI43" s="127">
        <f>SUM(G43:BF43)</f>
        <v>1050</v>
      </c>
    </row>
    <row r="44" spans="1:87">
      <c r="C44" s="109" t="s">
        <v>32</v>
      </c>
      <c r="D44" s="127"/>
      <c r="G44" s="109">
        <f>G43+F44</f>
        <v>10</v>
      </c>
      <c r="H44" s="109">
        <f t="shared" ref="H44:BF44" si="130">H43+G44</f>
        <v>20</v>
      </c>
      <c r="I44" s="109">
        <f t="shared" si="130"/>
        <v>30</v>
      </c>
      <c r="J44" s="109">
        <f t="shared" si="130"/>
        <v>40</v>
      </c>
      <c r="K44" s="109">
        <f t="shared" si="130"/>
        <v>50</v>
      </c>
      <c r="L44" s="109">
        <f t="shared" si="130"/>
        <v>60</v>
      </c>
      <c r="M44" s="109">
        <f t="shared" si="130"/>
        <v>70</v>
      </c>
      <c r="N44" s="109">
        <f t="shared" si="130"/>
        <v>80</v>
      </c>
      <c r="O44" s="109">
        <f t="shared" si="130"/>
        <v>90</v>
      </c>
      <c r="P44" s="109">
        <f t="shared" si="130"/>
        <v>120</v>
      </c>
      <c r="Q44" s="109">
        <f t="shared" si="130"/>
        <v>150</v>
      </c>
      <c r="R44" s="109">
        <f t="shared" si="130"/>
        <v>180</v>
      </c>
      <c r="S44" s="109">
        <f t="shared" si="130"/>
        <v>210</v>
      </c>
      <c r="T44" s="109">
        <f t="shared" si="130"/>
        <v>240</v>
      </c>
      <c r="U44" s="109">
        <f t="shared" si="130"/>
        <v>270</v>
      </c>
      <c r="V44" s="109">
        <f t="shared" si="130"/>
        <v>290</v>
      </c>
      <c r="W44" s="109">
        <f t="shared" si="130"/>
        <v>310</v>
      </c>
      <c r="X44" s="109">
        <f t="shared" si="130"/>
        <v>330</v>
      </c>
      <c r="Y44" s="109">
        <f t="shared" si="130"/>
        <v>350</v>
      </c>
      <c r="Z44" s="109">
        <f t="shared" si="130"/>
        <v>370</v>
      </c>
      <c r="AA44" s="109">
        <f t="shared" si="130"/>
        <v>390</v>
      </c>
      <c r="AB44" s="109">
        <f t="shared" si="130"/>
        <v>410</v>
      </c>
      <c r="AC44" s="109">
        <f t="shared" si="130"/>
        <v>430</v>
      </c>
      <c r="AD44" s="109">
        <f t="shared" si="130"/>
        <v>450</v>
      </c>
      <c r="AE44" s="109">
        <f t="shared" si="130"/>
        <v>480</v>
      </c>
      <c r="AF44" s="109">
        <f t="shared" si="130"/>
        <v>510</v>
      </c>
      <c r="AG44" s="109">
        <f t="shared" si="130"/>
        <v>540</v>
      </c>
      <c r="AH44" s="109">
        <f t="shared" si="130"/>
        <v>570</v>
      </c>
      <c r="AI44" s="109">
        <f t="shared" si="130"/>
        <v>600</v>
      </c>
      <c r="AJ44" s="109">
        <f t="shared" si="130"/>
        <v>630</v>
      </c>
      <c r="AK44" s="109">
        <f t="shared" si="130"/>
        <v>660</v>
      </c>
      <c r="AL44" s="109">
        <f t="shared" si="130"/>
        <v>690</v>
      </c>
      <c r="AM44" s="109">
        <f t="shared" si="130"/>
        <v>720</v>
      </c>
      <c r="AN44" s="109">
        <f t="shared" si="130"/>
        <v>750</v>
      </c>
      <c r="AO44" s="109">
        <f t="shared" si="130"/>
        <v>780</v>
      </c>
      <c r="AP44" s="109">
        <f t="shared" si="130"/>
        <v>800</v>
      </c>
      <c r="AQ44" s="109">
        <f t="shared" si="130"/>
        <v>820</v>
      </c>
      <c r="AR44" s="109">
        <f t="shared" si="130"/>
        <v>840</v>
      </c>
      <c r="AS44" s="109">
        <f t="shared" si="130"/>
        <v>860</v>
      </c>
      <c r="AT44" s="109">
        <f t="shared" si="130"/>
        <v>880</v>
      </c>
      <c r="AU44" s="109">
        <f t="shared" si="130"/>
        <v>900</v>
      </c>
      <c r="AV44" s="109">
        <f t="shared" si="130"/>
        <v>920</v>
      </c>
      <c r="AW44" s="109">
        <f t="shared" si="130"/>
        <v>940</v>
      </c>
      <c r="AX44" s="109">
        <f t="shared" si="130"/>
        <v>960</v>
      </c>
      <c r="AY44" s="109">
        <f t="shared" si="130"/>
        <v>980</v>
      </c>
      <c r="AZ44" s="109">
        <f t="shared" si="130"/>
        <v>990</v>
      </c>
      <c r="BA44" s="109">
        <f t="shared" si="130"/>
        <v>1000</v>
      </c>
      <c r="BB44" s="109">
        <f t="shared" si="130"/>
        <v>1010</v>
      </c>
      <c r="BC44" s="109">
        <f t="shared" si="130"/>
        <v>1020</v>
      </c>
      <c r="BD44" s="109">
        <f t="shared" si="130"/>
        <v>1030</v>
      </c>
      <c r="BE44" s="109">
        <f t="shared" si="130"/>
        <v>1040</v>
      </c>
      <c r="BF44" s="109">
        <f t="shared" si="130"/>
        <v>1050</v>
      </c>
      <c r="CI44" s="127"/>
    </row>
    <row r="45" spans="1:87">
      <c r="C45" s="109" t="s">
        <v>36</v>
      </c>
      <c r="D45" s="127"/>
      <c r="G45" s="129">
        <f>G44/$D$43</f>
        <v>9.5238095238095247E-3</v>
      </c>
      <c r="H45" s="129">
        <f t="shared" ref="H45:BF45" si="131">H44/$D$43</f>
        <v>1.9047619047619049E-2</v>
      </c>
      <c r="I45" s="129">
        <f t="shared" si="131"/>
        <v>2.8571428571428571E-2</v>
      </c>
      <c r="J45" s="129">
        <f t="shared" si="131"/>
        <v>3.8095238095238099E-2</v>
      </c>
      <c r="K45" s="129">
        <f t="shared" si="131"/>
        <v>4.7619047619047616E-2</v>
      </c>
      <c r="L45" s="129">
        <f t="shared" si="131"/>
        <v>5.7142857142857141E-2</v>
      </c>
      <c r="M45" s="129">
        <f t="shared" si="131"/>
        <v>6.6666666666666666E-2</v>
      </c>
      <c r="N45" s="129">
        <f t="shared" si="131"/>
        <v>7.6190476190476197E-2</v>
      </c>
      <c r="O45" s="129">
        <f t="shared" si="131"/>
        <v>8.5714285714285715E-2</v>
      </c>
      <c r="P45" s="129">
        <f t="shared" si="131"/>
        <v>0.11428571428571428</v>
      </c>
      <c r="Q45" s="129">
        <f t="shared" si="131"/>
        <v>0.14285714285714285</v>
      </c>
      <c r="R45" s="129">
        <f t="shared" si="131"/>
        <v>0.17142857142857143</v>
      </c>
      <c r="S45" s="129">
        <f t="shared" si="131"/>
        <v>0.2</v>
      </c>
      <c r="T45" s="129">
        <f t="shared" si="131"/>
        <v>0.22857142857142856</v>
      </c>
      <c r="U45" s="129">
        <f t="shared" si="131"/>
        <v>0.25714285714285712</v>
      </c>
      <c r="V45" s="129">
        <f t="shared" si="131"/>
        <v>0.27619047619047621</v>
      </c>
      <c r="W45" s="129">
        <f t="shared" si="131"/>
        <v>0.29523809523809524</v>
      </c>
      <c r="X45" s="129">
        <f t="shared" si="131"/>
        <v>0.31428571428571428</v>
      </c>
      <c r="Y45" s="129">
        <f t="shared" si="131"/>
        <v>0.33333333333333331</v>
      </c>
      <c r="Z45" s="129">
        <f t="shared" si="131"/>
        <v>0.35238095238095241</v>
      </c>
      <c r="AA45" s="129">
        <f t="shared" si="131"/>
        <v>0.37142857142857144</v>
      </c>
      <c r="AB45" s="129">
        <f t="shared" si="131"/>
        <v>0.39047619047619048</v>
      </c>
      <c r="AC45" s="129">
        <f t="shared" si="131"/>
        <v>0.40952380952380951</v>
      </c>
      <c r="AD45" s="129">
        <f t="shared" si="131"/>
        <v>0.42857142857142855</v>
      </c>
      <c r="AE45" s="129">
        <f t="shared" si="131"/>
        <v>0.45714285714285713</v>
      </c>
      <c r="AF45" s="129">
        <f t="shared" si="131"/>
        <v>0.48571428571428571</v>
      </c>
      <c r="AG45" s="129">
        <f t="shared" si="131"/>
        <v>0.51428571428571423</v>
      </c>
      <c r="AH45" s="129">
        <f t="shared" si="131"/>
        <v>0.54285714285714282</v>
      </c>
      <c r="AI45" s="129">
        <f t="shared" si="131"/>
        <v>0.5714285714285714</v>
      </c>
      <c r="AJ45" s="129">
        <f t="shared" si="131"/>
        <v>0.6</v>
      </c>
      <c r="AK45" s="129">
        <f t="shared" si="131"/>
        <v>0.62857142857142856</v>
      </c>
      <c r="AL45" s="129">
        <f t="shared" si="131"/>
        <v>0.65714285714285714</v>
      </c>
      <c r="AM45" s="129">
        <f t="shared" si="131"/>
        <v>0.68571428571428572</v>
      </c>
      <c r="AN45" s="129">
        <f t="shared" si="131"/>
        <v>0.7142857142857143</v>
      </c>
      <c r="AO45" s="129">
        <f t="shared" si="131"/>
        <v>0.74285714285714288</v>
      </c>
      <c r="AP45" s="129">
        <f t="shared" si="131"/>
        <v>0.76190476190476186</v>
      </c>
      <c r="AQ45" s="129">
        <f t="shared" si="131"/>
        <v>0.78095238095238095</v>
      </c>
      <c r="AR45" s="129">
        <f t="shared" si="131"/>
        <v>0.8</v>
      </c>
      <c r="AS45" s="129">
        <f t="shared" si="131"/>
        <v>0.81904761904761902</v>
      </c>
      <c r="AT45" s="129">
        <f t="shared" si="131"/>
        <v>0.83809523809523812</v>
      </c>
      <c r="AU45" s="129">
        <f t="shared" si="131"/>
        <v>0.8571428571428571</v>
      </c>
      <c r="AV45" s="129">
        <f t="shared" si="131"/>
        <v>0.87619047619047619</v>
      </c>
      <c r="AW45" s="129">
        <f t="shared" si="131"/>
        <v>0.89523809523809528</v>
      </c>
      <c r="AX45" s="129">
        <f t="shared" si="131"/>
        <v>0.91428571428571426</v>
      </c>
      <c r="AY45" s="129">
        <f t="shared" si="131"/>
        <v>0.93333333333333335</v>
      </c>
      <c r="AZ45" s="129">
        <f t="shared" si="131"/>
        <v>0.94285714285714284</v>
      </c>
      <c r="BA45" s="129">
        <f t="shared" si="131"/>
        <v>0.95238095238095233</v>
      </c>
      <c r="BB45" s="129">
        <f t="shared" si="131"/>
        <v>0.96190476190476193</v>
      </c>
      <c r="BC45" s="129">
        <f t="shared" si="131"/>
        <v>0.97142857142857142</v>
      </c>
      <c r="BD45" s="129">
        <f t="shared" si="131"/>
        <v>0.98095238095238091</v>
      </c>
      <c r="BE45" s="129">
        <f t="shared" si="131"/>
        <v>0.99047619047619051</v>
      </c>
      <c r="BF45" s="129">
        <f t="shared" si="131"/>
        <v>1</v>
      </c>
      <c r="CI45" s="127"/>
    </row>
    <row r="46" spans="1:87">
      <c r="C46" s="109" t="s">
        <v>56</v>
      </c>
      <c r="G46" s="129">
        <v>1</v>
      </c>
      <c r="K46" s="129"/>
      <c r="Q46" s="129">
        <v>1</v>
      </c>
      <c r="AE46" s="129">
        <v>1</v>
      </c>
      <c r="AF46" s="129"/>
      <c r="AG46" s="129"/>
      <c r="AM46" s="129"/>
      <c r="AZ46" s="129"/>
      <c r="BF46" s="129">
        <v>1</v>
      </c>
    </row>
    <row r="47" spans="1:87">
      <c r="C47" s="109" t="s">
        <v>56</v>
      </c>
      <c r="G47" s="109" t="s">
        <v>72</v>
      </c>
      <c r="Q47" s="109" t="s">
        <v>80</v>
      </c>
      <c r="AE47" s="109" t="s">
        <v>81</v>
      </c>
      <c r="BF47" s="109" t="s">
        <v>55</v>
      </c>
    </row>
    <row r="48" spans="1:87">
      <c r="C48" s="109" t="s">
        <v>29</v>
      </c>
      <c r="D48" s="128"/>
      <c r="G48" s="109">
        <f t="shared" ref="G48:AJ48" si="132">G11+G19+G27+G35</f>
        <v>10</v>
      </c>
      <c r="H48" s="109">
        <f t="shared" si="132"/>
        <v>10</v>
      </c>
      <c r="I48" s="109">
        <f t="shared" si="132"/>
        <v>10</v>
      </c>
      <c r="J48" s="109">
        <f t="shared" si="132"/>
        <v>10</v>
      </c>
      <c r="K48" s="109">
        <f t="shared" si="132"/>
        <v>10</v>
      </c>
      <c r="L48" s="109">
        <f t="shared" si="132"/>
        <v>10</v>
      </c>
      <c r="M48" s="109">
        <f t="shared" si="132"/>
        <v>10</v>
      </c>
      <c r="N48" s="109">
        <f t="shared" si="132"/>
        <v>10</v>
      </c>
      <c r="O48" s="109">
        <f t="shared" si="132"/>
        <v>10</v>
      </c>
      <c r="P48" s="109">
        <f t="shared" si="132"/>
        <v>30</v>
      </c>
      <c r="Q48" s="109">
        <f t="shared" si="132"/>
        <v>30</v>
      </c>
      <c r="R48" s="109">
        <f t="shared" si="132"/>
        <v>30</v>
      </c>
      <c r="S48" s="109">
        <f t="shared" si="132"/>
        <v>30</v>
      </c>
      <c r="T48" s="109">
        <f t="shared" si="132"/>
        <v>30</v>
      </c>
      <c r="U48" s="109">
        <f t="shared" si="132"/>
        <v>30</v>
      </c>
      <c r="V48" s="109">
        <f t="shared" si="132"/>
        <v>20</v>
      </c>
      <c r="W48" s="109">
        <f t="shared" si="132"/>
        <v>20</v>
      </c>
      <c r="X48" s="109">
        <f t="shared" si="132"/>
        <v>20</v>
      </c>
      <c r="Y48" s="109">
        <f t="shared" si="132"/>
        <v>20</v>
      </c>
      <c r="Z48" s="109">
        <f t="shared" si="132"/>
        <v>20</v>
      </c>
      <c r="AA48" s="109">
        <f t="shared" si="132"/>
        <v>20</v>
      </c>
      <c r="AB48" s="109">
        <f t="shared" si="132"/>
        <v>20</v>
      </c>
      <c r="AC48" s="109">
        <f t="shared" si="132"/>
        <v>20</v>
      </c>
      <c r="AD48" s="109">
        <f t="shared" si="132"/>
        <v>20</v>
      </c>
      <c r="AE48" s="109">
        <f t="shared" si="132"/>
        <v>30</v>
      </c>
      <c r="AF48" s="109">
        <f t="shared" si="132"/>
        <v>30</v>
      </c>
      <c r="AG48" s="109">
        <f t="shared" si="132"/>
        <v>30</v>
      </c>
      <c r="AH48" s="109">
        <f t="shared" si="132"/>
        <v>30</v>
      </c>
      <c r="AI48" s="109">
        <f t="shared" si="132"/>
        <v>30</v>
      </c>
      <c r="AJ48" s="109">
        <f t="shared" si="132"/>
        <v>30</v>
      </c>
      <c r="CI48" s="109">
        <f>SUM(G48:BF48)</f>
        <v>630</v>
      </c>
    </row>
    <row r="49" spans="1:87">
      <c r="C49" s="109" t="s">
        <v>27</v>
      </c>
      <c r="D49" s="128"/>
      <c r="G49" s="109">
        <f>G48+F49</f>
        <v>10</v>
      </c>
      <c r="H49" s="109">
        <f t="shared" ref="H49:AJ49" si="133">H48+G49</f>
        <v>20</v>
      </c>
      <c r="I49" s="109">
        <f t="shared" si="133"/>
        <v>30</v>
      </c>
      <c r="J49" s="109">
        <f t="shared" si="133"/>
        <v>40</v>
      </c>
      <c r="K49" s="109">
        <f t="shared" si="133"/>
        <v>50</v>
      </c>
      <c r="L49" s="109">
        <f t="shared" si="133"/>
        <v>60</v>
      </c>
      <c r="M49" s="109">
        <f t="shared" si="133"/>
        <v>70</v>
      </c>
      <c r="N49" s="109">
        <f t="shared" si="133"/>
        <v>80</v>
      </c>
      <c r="O49" s="109">
        <f t="shared" si="133"/>
        <v>90</v>
      </c>
      <c r="P49" s="109">
        <f t="shared" si="133"/>
        <v>120</v>
      </c>
      <c r="Q49" s="109">
        <f t="shared" si="133"/>
        <v>150</v>
      </c>
      <c r="R49" s="109">
        <f t="shared" si="133"/>
        <v>180</v>
      </c>
      <c r="S49" s="109">
        <f t="shared" si="133"/>
        <v>210</v>
      </c>
      <c r="T49" s="109">
        <f t="shared" si="133"/>
        <v>240</v>
      </c>
      <c r="U49" s="109">
        <f t="shared" si="133"/>
        <v>270</v>
      </c>
      <c r="V49" s="109">
        <f t="shared" si="133"/>
        <v>290</v>
      </c>
      <c r="W49" s="109">
        <f t="shared" si="133"/>
        <v>310</v>
      </c>
      <c r="X49" s="109">
        <f t="shared" si="133"/>
        <v>330</v>
      </c>
      <c r="Y49" s="109">
        <f t="shared" si="133"/>
        <v>350</v>
      </c>
      <c r="Z49" s="109">
        <f t="shared" si="133"/>
        <v>370</v>
      </c>
      <c r="AA49" s="109">
        <f t="shared" si="133"/>
        <v>390</v>
      </c>
      <c r="AB49" s="109">
        <f t="shared" si="133"/>
        <v>410</v>
      </c>
      <c r="AC49" s="109">
        <f t="shared" si="133"/>
        <v>430</v>
      </c>
      <c r="AD49" s="109">
        <f t="shared" si="133"/>
        <v>450</v>
      </c>
      <c r="AE49" s="109">
        <f t="shared" si="133"/>
        <v>480</v>
      </c>
      <c r="AF49" s="109">
        <f t="shared" si="133"/>
        <v>510</v>
      </c>
      <c r="AG49" s="109">
        <f t="shared" si="133"/>
        <v>540</v>
      </c>
      <c r="AH49" s="109">
        <f t="shared" si="133"/>
        <v>570</v>
      </c>
      <c r="AI49" s="109">
        <f t="shared" si="133"/>
        <v>600</v>
      </c>
      <c r="AJ49" s="109">
        <f t="shared" si="133"/>
        <v>630</v>
      </c>
    </row>
    <row r="50" spans="1:87">
      <c r="C50" s="109" t="s">
        <v>35</v>
      </c>
      <c r="D50" s="128">
        <f>CI50</f>
        <v>0.6</v>
      </c>
      <c r="G50" s="129">
        <f t="shared" ref="G50" si="134">G49/$D$43</f>
        <v>9.5238095238095247E-3</v>
      </c>
      <c r="H50" s="129">
        <f t="shared" ref="H50" si="135">H49/$D$43</f>
        <v>1.9047619047619049E-2</v>
      </c>
      <c r="I50" s="129">
        <f t="shared" ref="I50" si="136">I49/$D$43</f>
        <v>2.8571428571428571E-2</v>
      </c>
      <c r="J50" s="129">
        <f t="shared" ref="J50" si="137">J49/$D$43</f>
        <v>3.8095238095238099E-2</v>
      </c>
      <c r="K50" s="129">
        <f t="shared" ref="K50" si="138">K49/$D$43</f>
        <v>4.7619047619047616E-2</v>
      </c>
      <c r="L50" s="129">
        <f t="shared" ref="L50" si="139">L49/$D$43</f>
        <v>5.7142857142857141E-2</v>
      </c>
      <c r="M50" s="129">
        <f t="shared" ref="M50" si="140">M49/$D$43</f>
        <v>6.6666666666666666E-2</v>
      </c>
      <c r="N50" s="129">
        <f t="shared" ref="N50" si="141">N49/$D$43</f>
        <v>7.6190476190476197E-2</v>
      </c>
      <c r="O50" s="129">
        <f t="shared" ref="O50" si="142">O49/$D$43</f>
        <v>8.5714285714285715E-2</v>
      </c>
      <c r="P50" s="129">
        <f t="shared" ref="P50" si="143">P49/$D$43</f>
        <v>0.11428571428571428</v>
      </c>
      <c r="Q50" s="129">
        <f t="shared" ref="Q50" si="144">Q49/$D$43</f>
        <v>0.14285714285714285</v>
      </c>
      <c r="R50" s="129">
        <f t="shared" ref="R50" si="145">R49/$D$43</f>
        <v>0.17142857142857143</v>
      </c>
      <c r="S50" s="129">
        <f t="shared" ref="S50" si="146">S49/$D$43</f>
        <v>0.2</v>
      </c>
      <c r="T50" s="129">
        <f t="shared" ref="T50" si="147">T49/$D$43</f>
        <v>0.22857142857142856</v>
      </c>
      <c r="U50" s="129">
        <f t="shared" ref="U50" si="148">U49/$D$43</f>
        <v>0.25714285714285712</v>
      </c>
      <c r="V50" s="129">
        <f t="shared" ref="V50" si="149">V49/$D$43</f>
        <v>0.27619047619047621</v>
      </c>
      <c r="W50" s="129">
        <f t="shared" ref="W50" si="150">W49/$D$43</f>
        <v>0.29523809523809524</v>
      </c>
      <c r="X50" s="129">
        <f t="shared" ref="X50" si="151">X49/$D$43</f>
        <v>0.31428571428571428</v>
      </c>
      <c r="Y50" s="129">
        <f t="shared" ref="Y50" si="152">Y49/$D$43</f>
        <v>0.33333333333333331</v>
      </c>
      <c r="Z50" s="129">
        <f t="shared" ref="Z50" si="153">Z49/$D$43</f>
        <v>0.35238095238095241</v>
      </c>
      <c r="AA50" s="129">
        <f t="shared" ref="AA50" si="154">AA49/$D$43</f>
        <v>0.37142857142857144</v>
      </c>
      <c r="AB50" s="129">
        <f t="shared" ref="AB50" si="155">AB49/$D$43</f>
        <v>0.39047619047619048</v>
      </c>
      <c r="AC50" s="129">
        <f t="shared" ref="AC50" si="156">AC49/$D$43</f>
        <v>0.40952380952380951</v>
      </c>
      <c r="AD50" s="129">
        <f t="shared" ref="AD50" si="157">AD49/$D$43</f>
        <v>0.42857142857142855</v>
      </c>
      <c r="AE50" s="129">
        <f t="shared" ref="AE50" si="158">AE49/$D$43</f>
        <v>0.45714285714285713</v>
      </c>
      <c r="AF50" s="129">
        <f t="shared" ref="AF50" si="159">AF49/$D$43</f>
        <v>0.48571428571428571</v>
      </c>
      <c r="AG50" s="129">
        <f t="shared" ref="AG50" si="160">AG49/$D$43</f>
        <v>0.51428571428571423</v>
      </c>
      <c r="AH50" s="129">
        <f t="shared" ref="AH50" si="161">AH49/$D$43</f>
        <v>0.54285714285714282</v>
      </c>
      <c r="AI50" s="129">
        <f t="shared" ref="AI50" si="162">AI49/$D$43</f>
        <v>0.5714285714285714</v>
      </c>
      <c r="AJ50" s="129">
        <f t="shared" ref="AJ50" si="163">AJ49/$D$43</f>
        <v>0.6</v>
      </c>
      <c r="CI50" s="129">
        <f>CI48/CI43</f>
        <v>0.6</v>
      </c>
    </row>
    <row r="51" spans="1:87">
      <c r="C51" s="109" t="s">
        <v>30</v>
      </c>
      <c r="D51" s="128"/>
      <c r="G51" s="109">
        <f t="shared" ref="G51:AJ51" si="164">G14+G22+G30+G38</f>
        <v>0</v>
      </c>
      <c r="H51" s="109">
        <f t="shared" si="164"/>
        <v>0</v>
      </c>
      <c r="I51" s="109">
        <f t="shared" si="164"/>
        <v>10</v>
      </c>
      <c r="J51" s="109">
        <f t="shared" si="164"/>
        <v>10</v>
      </c>
      <c r="K51" s="109">
        <f t="shared" si="164"/>
        <v>10</v>
      </c>
      <c r="L51" s="109">
        <f t="shared" si="164"/>
        <v>10</v>
      </c>
      <c r="M51" s="109">
        <f t="shared" si="164"/>
        <v>10</v>
      </c>
      <c r="N51" s="109">
        <f t="shared" si="164"/>
        <v>10</v>
      </c>
      <c r="O51" s="109">
        <f t="shared" si="164"/>
        <v>10</v>
      </c>
      <c r="P51" s="109">
        <f t="shared" si="164"/>
        <v>15</v>
      </c>
      <c r="Q51" s="109">
        <f t="shared" si="164"/>
        <v>15</v>
      </c>
      <c r="R51" s="109">
        <f t="shared" si="164"/>
        <v>25</v>
      </c>
      <c r="S51" s="109">
        <f t="shared" si="164"/>
        <v>25</v>
      </c>
      <c r="T51" s="109">
        <f t="shared" si="164"/>
        <v>25</v>
      </c>
      <c r="U51" s="109">
        <f t="shared" si="164"/>
        <v>25</v>
      </c>
      <c r="V51" s="109">
        <f t="shared" si="164"/>
        <v>25</v>
      </c>
      <c r="W51" s="109">
        <f t="shared" si="164"/>
        <v>25</v>
      </c>
      <c r="X51" s="109">
        <f t="shared" si="164"/>
        <v>15</v>
      </c>
      <c r="Y51" s="109">
        <f t="shared" si="164"/>
        <v>15</v>
      </c>
      <c r="Z51" s="109">
        <f t="shared" si="164"/>
        <v>10</v>
      </c>
      <c r="AA51" s="109">
        <f t="shared" si="164"/>
        <v>15</v>
      </c>
      <c r="AB51" s="109">
        <f t="shared" si="164"/>
        <v>15</v>
      </c>
      <c r="AC51" s="109">
        <f t="shared" si="164"/>
        <v>15</v>
      </c>
      <c r="AD51" s="109">
        <f t="shared" si="164"/>
        <v>15</v>
      </c>
      <c r="AE51" s="109">
        <f t="shared" si="164"/>
        <v>25</v>
      </c>
      <c r="AF51" s="109">
        <f t="shared" si="164"/>
        <v>22</v>
      </c>
      <c r="AG51" s="109">
        <f t="shared" si="164"/>
        <v>20</v>
      </c>
      <c r="AH51" s="109">
        <f t="shared" si="164"/>
        <v>18</v>
      </c>
      <c r="AI51" s="109">
        <f t="shared" si="164"/>
        <v>20</v>
      </c>
      <c r="AJ51" s="109">
        <f t="shared" si="164"/>
        <v>22</v>
      </c>
      <c r="CI51" s="109">
        <f>SUM(G51:BF51)</f>
        <v>477</v>
      </c>
    </row>
    <row r="52" spans="1:87">
      <c r="C52" s="109" t="s">
        <v>28</v>
      </c>
      <c r="D52" s="128"/>
      <c r="G52" s="109">
        <f>G51+F52</f>
        <v>0</v>
      </c>
      <c r="H52" s="109">
        <f t="shared" ref="H52:J52" si="165">H51+G52</f>
        <v>0</v>
      </c>
      <c r="I52" s="109">
        <f t="shared" si="165"/>
        <v>10</v>
      </c>
      <c r="J52" s="109">
        <f t="shared" si="165"/>
        <v>20</v>
      </c>
      <c r="K52" s="109">
        <f t="shared" ref="K52" si="166">K51+J52</f>
        <v>30</v>
      </c>
      <c r="L52" s="109">
        <f t="shared" ref="L52:M52" si="167">L51+K52</f>
        <v>40</v>
      </c>
      <c r="M52" s="109">
        <f t="shared" si="167"/>
        <v>50</v>
      </c>
      <c r="N52" s="109">
        <f t="shared" ref="N52" si="168">N51+M52</f>
        <v>60</v>
      </c>
      <c r="O52" s="109">
        <f t="shared" ref="O52:P52" si="169">O51+N52</f>
        <v>70</v>
      </c>
      <c r="P52" s="109">
        <f t="shared" si="169"/>
        <v>85</v>
      </c>
      <c r="Q52" s="109">
        <f t="shared" ref="Q52" si="170">Q51+P52</f>
        <v>100</v>
      </c>
      <c r="R52" s="109">
        <f t="shared" ref="R52:S52" si="171">R51+Q52</f>
        <v>125</v>
      </c>
      <c r="S52" s="109">
        <f t="shared" si="171"/>
        <v>150</v>
      </c>
      <c r="T52" s="109">
        <f t="shared" ref="T52" si="172">T51+S52</f>
        <v>175</v>
      </c>
      <c r="U52" s="109">
        <f t="shared" ref="U52:V52" si="173">U51+T52</f>
        <v>200</v>
      </c>
      <c r="V52" s="109">
        <f t="shared" si="173"/>
        <v>225</v>
      </c>
      <c r="W52" s="109">
        <f t="shared" ref="W52" si="174">W51+V52</f>
        <v>250</v>
      </c>
      <c r="X52" s="109">
        <f t="shared" ref="X52:Y52" si="175">X51+W52</f>
        <v>265</v>
      </c>
      <c r="Y52" s="109">
        <f t="shared" si="175"/>
        <v>280</v>
      </c>
      <c r="Z52" s="109">
        <f t="shared" ref="Z52" si="176">Z51+Y52</f>
        <v>290</v>
      </c>
      <c r="AA52" s="109">
        <f t="shared" ref="AA52:AB52" si="177">AA51+Z52</f>
        <v>305</v>
      </c>
      <c r="AB52" s="109">
        <f t="shared" si="177"/>
        <v>320</v>
      </c>
      <c r="AC52" s="109">
        <f t="shared" ref="AC52" si="178">AC51+AB52</f>
        <v>335</v>
      </c>
      <c r="AD52" s="109">
        <f t="shared" ref="AD52:AE52" si="179">AD51+AC52</f>
        <v>350</v>
      </c>
      <c r="AE52" s="109">
        <f t="shared" si="179"/>
        <v>375</v>
      </c>
      <c r="AF52" s="109">
        <f t="shared" ref="AF52" si="180">AF51+AE52</f>
        <v>397</v>
      </c>
      <c r="AG52" s="109">
        <f t="shared" ref="AG52:AH52" si="181">AG51+AF52</f>
        <v>417</v>
      </c>
      <c r="AH52" s="109">
        <f t="shared" si="181"/>
        <v>435</v>
      </c>
      <c r="AI52" s="109">
        <f t="shared" ref="AI52" si="182">AI51+AH52</f>
        <v>455</v>
      </c>
      <c r="AJ52" s="109">
        <f t="shared" ref="AJ52" si="183">AJ51+AI52</f>
        <v>477</v>
      </c>
    </row>
    <row r="53" spans="1:87">
      <c r="C53" s="109" t="s">
        <v>34</v>
      </c>
      <c r="D53" s="128">
        <f>CI53</f>
        <v>0.45428571428571429</v>
      </c>
      <c r="G53" s="129">
        <f t="shared" ref="G53" si="184">G52/$D$43</f>
        <v>0</v>
      </c>
      <c r="H53" s="129">
        <f t="shared" ref="H53" si="185">H52/$D$43</f>
        <v>0</v>
      </c>
      <c r="I53" s="129">
        <f t="shared" ref="I53" si="186">I52/$D$43</f>
        <v>9.5238095238095247E-3</v>
      </c>
      <c r="J53" s="129">
        <f t="shared" ref="J53" si="187">J52/$D$43</f>
        <v>1.9047619047619049E-2</v>
      </c>
      <c r="K53" s="129">
        <f t="shared" ref="K53" si="188">K52/$D$43</f>
        <v>2.8571428571428571E-2</v>
      </c>
      <c r="L53" s="129">
        <f t="shared" ref="L53" si="189">L52/$D$43</f>
        <v>3.8095238095238099E-2</v>
      </c>
      <c r="M53" s="129">
        <f t="shared" ref="M53" si="190">M52/$D$43</f>
        <v>4.7619047619047616E-2</v>
      </c>
      <c r="N53" s="129">
        <f t="shared" ref="N53" si="191">N52/$D$43</f>
        <v>5.7142857142857141E-2</v>
      </c>
      <c r="O53" s="129">
        <f t="shared" ref="O53" si="192">O52/$D$43</f>
        <v>6.6666666666666666E-2</v>
      </c>
      <c r="P53" s="129">
        <f t="shared" ref="P53" si="193">P52/$D$43</f>
        <v>8.0952380952380956E-2</v>
      </c>
      <c r="Q53" s="129">
        <f t="shared" ref="Q53" si="194">Q52/$D$43</f>
        <v>9.5238095238095233E-2</v>
      </c>
      <c r="R53" s="129">
        <f t="shared" ref="R53" si="195">R52/$D$43</f>
        <v>0.11904761904761904</v>
      </c>
      <c r="S53" s="129">
        <f t="shared" ref="S53" si="196">S52/$D$43</f>
        <v>0.14285714285714285</v>
      </c>
      <c r="T53" s="129">
        <f t="shared" ref="T53" si="197">T52/$D$43</f>
        <v>0.16666666666666666</v>
      </c>
      <c r="U53" s="129">
        <f t="shared" ref="U53" si="198">U52/$D$43</f>
        <v>0.19047619047619047</v>
      </c>
      <c r="V53" s="129">
        <f t="shared" ref="V53" si="199">V52/$D$43</f>
        <v>0.21428571428571427</v>
      </c>
      <c r="W53" s="129">
        <f t="shared" ref="W53" si="200">W52/$D$43</f>
        <v>0.23809523809523808</v>
      </c>
      <c r="X53" s="129">
        <f t="shared" ref="X53" si="201">X52/$D$43</f>
        <v>0.25238095238095237</v>
      </c>
      <c r="Y53" s="129">
        <f t="shared" ref="Y53" si="202">Y52/$D$43</f>
        <v>0.26666666666666666</v>
      </c>
      <c r="Z53" s="129">
        <f t="shared" ref="Z53" si="203">Z52/$D$43</f>
        <v>0.27619047619047621</v>
      </c>
      <c r="AA53" s="129">
        <f t="shared" ref="AA53" si="204">AA52/$D$43</f>
        <v>0.2904761904761905</v>
      </c>
      <c r="AB53" s="129">
        <f t="shared" ref="AB53" si="205">AB52/$D$43</f>
        <v>0.30476190476190479</v>
      </c>
      <c r="AC53" s="129">
        <f t="shared" ref="AC53" si="206">AC52/$D$43</f>
        <v>0.31904761904761902</v>
      </c>
      <c r="AD53" s="129">
        <f t="shared" ref="AD53" si="207">AD52/$D$43</f>
        <v>0.33333333333333331</v>
      </c>
      <c r="AE53" s="129">
        <f t="shared" ref="AE53" si="208">AE52/$D$43</f>
        <v>0.35714285714285715</v>
      </c>
      <c r="AF53" s="129">
        <f t="shared" ref="AF53" si="209">AF52/$D$43</f>
        <v>0.3780952380952381</v>
      </c>
      <c r="AG53" s="129">
        <f t="shared" ref="AG53" si="210">AG52/$D$43</f>
        <v>0.39714285714285713</v>
      </c>
      <c r="AH53" s="129">
        <f t="shared" ref="AH53" si="211">AH52/$D$43</f>
        <v>0.41428571428571431</v>
      </c>
      <c r="AI53" s="129">
        <f t="shared" ref="AI53" si="212">AI52/$D$43</f>
        <v>0.43333333333333335</v>
      </c>
      <c r="AJ53" s="129">
        <f t="shared" ref="AJ53" si="213">AJ52/$D$43</f>
        <v>0.45428571428571429</v>
      </c>
      <c r="CI53" s="129">
        <f>CI51/CI43</f>
        <v>0.45428571428571429</v>
      </c>
    </row>
    <row r="54" spans="1:87">
      <c r="C54" s="109" t="s">
        <v>57</v>
      </c>
      <c r="G54" s="129">
        <v>1</v>
      </c>
      <c r="S54" s="129">
        <v>1</v>
      </c>
      <c r="AJ54" s="129">
        <v>1</v>
      </c>
    </row>
    <row r="55" spans="1:87" s="140" customFormat="1" ht="13.5" thickBot="1">
      <c r="C55" s="140" t="s">
        <v>58</v>
      </c>
      <c r="G55" s="140" t="s">
        <v>72</v>
      </c>
      <c r="S55" s="140" t="s">
        <v>80</v>
      </c>
      <c r="AJ55" s="140" t="s">
        <v>81</v>
      </c>
    </row>
    <row r="56" spans="1:87" ht="27.75">
      <c r="A56" s="142" t="s">
        <v>191</v>
      </c>
      <c r="B56" s="142"/>
      <c r="C56" s="142"/>
      <c r="F56" s="109" t="s">
        <v>31</v>
      </c>
      <c r="G56" s="125">
        <v>40909</v>
      </c>
      <c r="H56" s="125">
        <v>40916</v>
      </c>
      <c r="I56" s="125">
        <v>40923</v>
      </c>
      <c r="J56" s="125">
        <v>40930</v>
      </c>
      <c r="K56" s="125">
        <v>40937</v>
      </c>
      <c r="L56" s="125">
        <v>40944</v>
      </c>
      <c r="M56" s="125">
        <v>40951</v>
      </c>
      <c r="N56" s="125">
        <v>40958</v>
      </c>
      <c r="O56" s="125">
        <v>40965</v>
      </c>
      <c r="P56" s="125">
        <v>40972</v>
      </c>
      <c r="Q56" s="125">
        <v>40979</v>
      </c>
      <c r="R56" s="125">
        <v>40986</v>
      </c>
      <c r="S56" s="125">
        <v>40993</v>
      </c>
      <c r="T56" s="125">
        <v>41000</v>
      </c>
      <c r="U56" s="125">
        <v>41007</v>
      </c>
      <c r="V56" s="125">
        <v>41014</v>
      </c>
      <c r="W56" s="125">
        <v>41021</v>
      </c>
      <c r="X56" s="125">
        <v>41028</v>
      </c>
      <c r="Y56" s="125">
        <v>41035</v>
      </c>
      <c r="Z56" s="125">
        <v>41042</v>
      </c>
      <c r="AA56" s="125">
        <v>41049</v>
      </c>
      <c r="AB56" s="125">
        <v>41056</v>
      </c>
      <c r="AC56" s="125">
        <v>41063</v>
      </c>
      <c r="AD56" s="125">
        <v>41070</v>
      </c>
      <c r="AE56" s="125">
        <v>41077</v>
      </c>
      <c r="AF56" s="125">
        <v>41084</v>
      </c>
      <c r="AG56" s="125">
        <v>41091</v>
      </c>
      <c r="AH56" s="125">
        <v>41098</v>
      </c>
      <c r="AI56" s="125">
        <v>41105</v>
      </c>
      <c r="AJ56" s="125">
        <v>41112</v>
      </c>
      <c r="AK56" s="125">
        <v>41119</v>
      </c>
      <c r="AL56" s="125">
        <v>41126</v>
      </c>
      <c r="AM56" s="125">
        <v>41133</v>
      </c>
      <c r="AN56" s="125">
        <v>41140</v>
      </c>
      <c r="AO56" s="125">
        <v>41147</v>
      </c>
      <c r="AP56" s="125">
        <v>41154</v>
      </c>
      <c r="AQ56" s="125">
        <v>41161</v>
      </c>
      <c r="AR56" s="125">
        <v>41168</v>
      </c>
      <c r="AS56" s="125">
        <v>41175</v>
      </c>
      <c r="AT56" s="125">
        <v>41182</v>
      </c>
      <c r="AU56" s="125">
        <v>41189</v>
      </c>
      <c r="AV56" s="125">
        <v>41196</v>
      </c>
      <c r="AW56" s="125">
        <v>41203</v>
      </c>
      <c r="AX56" s="125">
        <v>41210</v>
      </c>
      <c r="AY56" s="125">
        <v>41217</v>
      </c>
      <c r="AZ56" s="125">
        <v>41224</v>
      </c>
      <c r="BA56" s="125">
        <v>41231</v>
      </c>
      <c r="BB56" s="125">
        <v>41238</v>
      </c>
      <c r="BC56" s="125">
        <v>41245</v>
      </c>
      <c r="BD56" s="125">
        <v>41252</v>
      </c>
      <c r="BE56" s="125">
        <v>41259</v>
      </c>
      <c r="BF56" s="125">
        <v>41266</v>
      </c>
      <c r="BG56" s="125">
        <v>41273</v>
      </c>
      <c r="BH56" s="125">
        <v>41280</v>
      </c>
      <c r="BI56" s="125">
        <v>41287</v>
      </c>
      <c r="BJ56" s="125">
        <v>41294</v>
      </c>
      <c r="BK56" s="125">
        <v>41301</v>
      </c>
      <c r="BL56" s="125">
        <v>41308</v>
      </c>
      <c r="BM56" s="125">
        <v>41315</v>
      </c>
      <c r="BN56" s="125">
        <v>41322</v>
      </c>
      <c r="BO56" s="125">
        <v>41329</v>
      </c>
      <c r="BP56" s="125">
        <v>41336</v>
      </c>
      <c r="BQ56" s="125">
        <v>41343</v>
      </c>
      <c r="BR56" s="125">
        <v>41350</v>
      </c>
      <c r="BS56" s="125">
        <v>41357</v>
      </c>
      <c r="BT56" s="125">
        <v>41364</v>
      </c>
      <c r="BU56" s="125">
        <v>41371</v>
      </c>
      <c r="BV56" s="125">
        <v>41378</v>
      </c>
      <c r="BW56" s="125">
        <v>41385</v>
      </c>
      <c r="BX56" s="125">
        <v>41392</v>
      </c>
      <c r="BY56" s="125">
        <v>41399</v>
      </c>
      <c r="BZ56" s="125">
        <v>41406</v>
      </c>
      <c r="CA56" s="125">
        <v>41413</v>
      </c>
      <c r="CB56" s="125">
        <v>41420</v>
      </c>
      <c r="CC56" s="125">
        <v>41427</v>
      </c>
      <c r="CD56" s="125">
        <v>41434</v>
      </c>
      <c r="CE56" s="125">
        <v>41441</v>
      </c>
      <c r="CF56" s="125">
        <v>41448</v>
      </c>
      <c r="CG56" s="125">
        <v>41455</v>
      </c>
      <c r="CH56" s="125">
        <v>41462</v>
      </c>
      <c r="CI56" s="126" t="s">
        <v>24</v>
      </c>
    </row>
    <row r="57" spans="1:87">
      <c r="G57" s="125"/>
      <c r="H57" s="125"/>
      <c r="I57" s="125"/>
      <c r="J57" s="125"/>
      <c r="K57" s="125"/>
      <c r="L57" s="125"/>
      <c r="M57" s="125"/>
      <c r="N57" s="125"/>
      <c r="O57" s="125"/>
      <c r="P57" s="125"/>
      <c r="Q57" s="125"/>
      <c r="R57" s="125"/>
      <c r="S57" s="125"/>
      <c r="T57" s="125"/>
      <c r="U57" s="125"/>
      <c r="V57" s="125"/>
      <c r="W57" s="125"/>
      <c r="X57" s="125"/>
      <c r="Y57" s="125"/>
      <c r="Z57" s="125"/>
      <c r="AA57" s="125"/>
      <c r="AB57" s="125"/>
      <c r="AC57" s="125"/>
      <c r="AD57" s="125"/>
      <c r="AE57" s="125"/>
      <c r="AF57" s="125"/>
      <c r="AG57" s="125"/>
      <c r="AH57" s="125"/>
      <c r="AI57" s="125"/>
      <c r="AJ57" s="125"/>
      <c r="AK57" s="125"/>
      <c r="AL57" s="125"/>
      <c r="AM57" s="125"/>
      <c r="AN57" s="125"/>
      <c r="AO57" s="125"/>
      <c r="AP57" s="125"/>
      <c r="AQ57" s="125"/>
      <c r="AR57" s="125"/>
      <c r="AS57" s="125"/>
      <c r="AT57" s="125"/>
      <c r="AU57" s="125"/>
      <c r="AV57" s="125"/>
      <c r="AW57" s="125"/>
      <c r="AX57" s="125"/>
      <c r="AY57" s="125"/>
      <c r="AZ57" s="125"/>
      <c r="BA57" s="125"/>
      <c r="BB57" s="125"/>
      <c r="BC57" s="125"/>
      <c r="BD57" s="125"/>
      <c r="BE57" s="125"/>
      <c r="BF57" s="125"/>
      <c r="BG57" s="125"/>
      <c r="BH57" s="125"/>
      <c r="BI57" s="125"/>
      <c r="BJ57" s="125"/>
      <c r="BK57" s="125"/>
      <c r="BL57" s="125"/>
      <c r="BM57" s="125"/>
      <c r="BN57" s="125"/>
      <c r="BO57" s="125"/>
      <c r="BP57" s="125"/>
      <c r="BQ57" s="125"/>
      <c r="BR57" s="125"/>
      <c r="BS57" s="125"/>
      <c r="BT57" s="125"/>
      <c r="BU57" s="125"/>
      <c r="BV57" s="125"/>
      <c r="BW57" s="125"/>
      <c r="BX57" s="125"/>
      <c r="BY57" s="125"/>
      <c r="BZ57" s="125"/>
      <c r="CA57" s="125"/>
      <c r="CB57" s="125"/>
      <c r="CC57" s="125"/>
      <c r="CD57" s="125"/>
      <c r="CE57" s="125"/>
      <c r="CF57" s="125"/>
      <c r="CG57" s="125"/>
      <c r="CH57" s="125"/>
      <c r="CI57" s="126"/>
    </row>
    <row r="58" spans="1:87">
      <c r="A58" s="144" t="s">
        <v>53</v>
      </c>
      <c r="C58" s="109" t="s">
        <v>51</v>
      </c>
      <c r="D58" s="109">
        <f>CI58</f>
        <v>9500</v>
      </c>
      <c r="G58" s="109">
        <v>100</v>
      </c>
      <c r="H58" s="109">
        <v>100</v>
      </c>
      <c r="I58" s="109">
        <v>100</v>
      </c>
      <c r="J58" s="109">
        <v>100</v>
      </c>
      <c r="K58" s="109">
        <v>100</v>
      </c>
      <c r="L58" s="109">
        <v>100</v>
      </c>
      <c r="M58" s="109">
        <v>100</v>
      </c>
      <c r="N58" s="109">
        <v>100</v>
      </c>
      <c r="O58" s="109">
        <v>100</v>
      </c>
      <c r="P58" s="109">
        <v>100</v>
      </c>
      <c r="Q58" s="109">
        <v>200</v>
      </c>
      <c r="R58" s="109">
        <v>200</v>
      </c>
      <c r="S58" s="109">
        <v>200</v>
      </c>
      <c r="T58" s="109">
        <v>200</v>
      </c>
      <c r="U58" s="109">
        <v>200</v>
      </c>
      <c r="V58" s="109">
        <v>200</v>
      </c>
      <c r="W58" s="109">
        <v>200</v>
      </c>
      <c r="X58" s="109">
        <v>200</v>
      </c>
      <c r="Y58" s="109">
        <v>200</v>
      </c>
      <c r="Z58" s="109">
        <v>200</v>
      </c>
      <c r="AA58" s="109">
        <v>300</v>
      </c>
      <c r="AB58" s="109">
        <v>300</v>
      </c>
      <c r="AC58" s="109">
        <v>300</v>
      </c>
      <c r="AD58" s="109">
        <v>300</v>
      </c>
      <c r="AE58" s="109">
        <v>300</v>
      </c>
      <c r="AF58" s="109">
        <v>300</v>
      </c>
      <c r="AG58" s="109">
        <v>300</v>
      </c>
      <c r="AH58" s="109">
        <v>300</v>
      </c>
      <c r="AI58" s="109">
        <v>300</v>
      </c>
      <c r="AJ58" s="109">
        <v>300</v>
      </c>
      <c r="AK58" s="109">
        <v>300</v>
      </c>
      <c r="AL58" s="109">
        <v>300</v>
      </c>
      <c r="AM58" s="109">
        <v>300</v>
      </c>
      <c r="AN58" s="109">
        <v>300</v>
      </c>
      <c r="AO58" s="109">
        <v>200</v>
      </c>
      <c r="AP58" s="109">
        <v>200</v>
      </c>
      <c r="AQ58" s="109">
        <v>200</v>
      </c>
      <c r="AR58" s="109">
        <v>200</v>
      </c>
      <c r="AS58" s="109">
        <v>200</v>
      </c>
      <c r="AT58" s="109">
        <v>200</v>
      </c>
      <c r="AU58" s="109">
        <v>200</v>
      </c>
      <c r="AV58" s="109">
        <v>200</v>
      </c>
      <c r="AW58" s="109">
        <v>200</v>
      </c>
      <c r="AX58" s="109">
        <v>200</v>
      </c>
      <c r="AY58" s="109">
        <v>100</v>
      </c>
      <c r="AZ58" s="109">
        <v>100</v>
      </c>
      <c r="BA58" s="109">
        <v>100</v>
      </c>
      <c r="CI58" s="127">
        <f>SUM(G58:BF58)</f>
        <v>9500</v>
      </c>
    </row>
    <row r="59" spans="1:87">
      <c r="C59" s="109" t="s">
        <v>52</v>
      </c>
      <c r="G59" s="109">
        <f t="shared" ref="G59:BA59" si="214">F59+G58</f>
        <v>100</v>
      </c>
      <c r="H59" s="109">
        <f t="shared" si="214"/>
        <v>200</v>
      </c>
      <c r="I59" s="109">
        <f t="shared" si="214"/>
        <v>300</v>
      </c>
      <c r="J59" s="109">
        <f t="shared" si="214"/>
        <v>400</v>
      </c>
      <c r="K59" s="109">
        <f t="shared" si="214"/>
        <v>500</v>
      </c>
      <c r="L59" s="109">
        <f t="shared" si="214"/>
        <v>600</v>
      </c>
      <c r="M59" s="109">
        <f t="shared" si="214"/>
        <v>700</v>
      </c>
      <c r="N59" s="109">
        <f t="shared" si="214"/>
        <v>800</v>
      </c>
      <c r="O59" s="109">
        <f t="shared" si="214"/>
        <v>900</v>
      </c>
      <c r="P59" s="109">
        <f t="shared" si="214"/>
        <v>1000</v>
      </c>
      <c r="Q59" s="109">
        <f t="shared" si="214"/>
        <v>1200</v>
      </c>
      <c r="R59" s="109">
        <f t="shared" si="214"/>
        <v>1400</v>
      </c>
      <c r="S59" s="109">
        <f t="shared" si="214"/>
        <v>1600</v>
      </c>
      <c r="T59" s="109">
        <f t="shared" si="214"/>
        <v>1800</v>
      </c>
      <c r="U59" s="109">
        <f t="shared" si="214"/>
        <v>2000</v>
      </c>
      <c r="V59" s="109">
        <f t="shared" si="214"/>
        <v>2200</v>
      </c>
      <c r="W59" s="109">
        <f t="shared" si="214"/>
        <v>2400</v>
      </c>
      <c r="X59" s="109">
        <f t="shared" si="214"/>
        <v>2600</v>
      </c>
      <c r="Y59" s="109">
        <f t="shared" si="214"/>
        <v>2800</v>
      </c>
      <c r="Z59" s="109">
        <f t="shared" si="214"/>
        <v>3000</v>
      </c>
      <c r="AA59" s="109">
        <f t="shared" si="214"/>
        <v>3300</v>
      </c>
      <c r="AB59" s="109">
        <f t="shared" si="214"/>
        <v>3600</v>
      </c>
      <c r="AC59" s="109">
        <f t="shared" si="214"/>
        <v>3900</v>
      </c>
      <c r="AD59" s="109">
        <f t="shared" si="214"/>
        <v>4200</v>
      </c>
      <c r="AE59" s="109">
        <f t="shared" si="214"/>
        <v>4500</v>
      </c>
      <c r="AF59" s="109">
        <f t="shared" si="214"/>
        <v>4800</v>
      </c>
      <c r="AG59" s="109">
        <f t="shared" si="214"/>
        <v>5100</v>
      </c>
      <c r="AH59" s="109">
        <f t="shared" si="214"/>
        <v>5400</v>
      </c>
      <c r="AI59" s="109">
        <f t="shared" si="214"/>
        <v>5700</v>
      </c>
      <c r="AJ59" s="109">
        <f t="shared" si="214"/>
        <v>6000</v>
      </c>
      <c r="AK59" s="109">
        <f t="shared" si="214"/>
        <v>6300</v>
      </c>
      <c r="AL59" s="109">
        <f t="shared" si="214"/>
        <v>6600</v>
      </c>
      <c r="AM59" s="109">
        <f t="shared" si="214"/>
        <v>6900</v>
      </c>
      <c r="AN59" s="109">
        <f t="shared" si="214"/>
        <v>7200</v>
      </c>
      <c r="AO59" s="109">
        <f t="shared" si="214"/>
        <v>7400</v>
      </c>
      <c r="AP59" s="109">
        <f t="shared" si="214"/>
        <v>7600</v>
      </c>
      <c r="AQ59" s="109">
        <f t="shared" si="214"/>
        <v>7800</v>
      </c>
      <c r="AR59" s="109">
        <f t="shared" si="214"/>
        <v>8000</v>
      </c>
      <c r="AS59" s="109">
        <f t="shared" si="214"/>
        <v>8200</v>
      </c>
      <c r="AT59" s="109">
        <f t="shared" si="214"/>
        <v>8400</v>
      </c>
      <c r="AU59" s="109">
        <f t="shared" si="214"/>
        <v>8600</v>
      </c>
      <c r="AV59" s="109">
        <f t="shared" si="214"/>
        <v>8800</v>
      </c>
      <c r="AW59" s="109">
        <f t="shared" si="214"/>
        <v>9000</v>
      </c>
      <c r="AX59" s="109">
        <f t="shared" si="214"/>
        <v>9200</v>
      </c>
      <c r="AY59" s="109">
        <f t="shared" si="214"/>
        <v>9300</v>
      </c>
      <c r="AZ59" s="109">
        <f t="shared" si="214"/>
        <v>9400</v>
      </c>
      <c r="BA59" s="109">
        <f t="shared" si="214"/>
        <v>9500</v>
      </c>
      <c r="CI59" s="127"/>
    </row>
    <row r="60" spans="1:87">
      <c r="C60" s="109" t="s">
        <v>100</v>
      </c>
      <c r="G60" s="129">
        <f>G59/$D$58</f>
        <v>1.0526315789473684E-2</v>
      </c>
      <c r="H60" s="129">
        <f t="shared" ref="H60:BA60" si="215">H59/$D$58</f>
        <v>2.1052631578947368E-2</v>
      </c>
      <c r="I60" s="129">
        <f t="shared" si="215"/>
        <v>3.1578947368421054E-2</v>
      </c>
      <c r="J60" s="129">
        <f t="shared" si="215"/>
        <v>4.2105263157894736E-2</v>
      </c>
      <c r="K60" s="129">
        <f t="shared" si="215"/>
        <v>5.2631578947368418E-2</v>
      </c>
      <c r="L60" s="129">
        <f t="shared" si="215"/>
        <v>6.3157894736842107E-2</v>
      </c>
      <c r="M60" s="129">
        <f t="shared" si="215"/>
        <v>7.3684210526315783E-2</v>
      </c>
      <c r="N60" s="129">
        <f t="shared" si="215"/>
        <v>8.4210526315789472E-2</v>
      </c>
      <c r="O60" s="129">
        <f t="shared" si="215"/>
        <v>9.4736842105263161E-2</v>
      </c>
      <c r="P60" s="129">
        <f t="shared" si="215"/>
        <v>0.10526315789473684</v>
      </c>
      <c r="Q60" s="129">
        <f t="shared" si="215"/>
        <v>0.12631578947368421</v>
      </c>
      <c r="R60" s="129">
        <f t="shared" si="215"/>
        <v>0.14736842105263157</v>
      </c>
      <c r="S60" s="129">
        <f t="shared" si="215"/>
        <v>0.16842105263157894</v>
      </c>
      <c r="T60" s="129">
        <f t="shared" si="215"/>
        <v>0.18947368421052632</v>
      </c>
      <c r="U60" s="129">
        <f t="shared" si="215"/>
        <v>0.21052631578947367</v>
      </c>
      <c r="V60" s="129">
        <f t="shared" si="215"/>
        <v>0.23157894736842105</v>
      </c>
      <c r="W60" s="129">
        <f t="shared" si="215"/>
        <v>0.25263157894736843</v>
      </c>
      <c r="X60" s="129">
        <f t="shared" si="215"/>
        <v>0.27368421052631581</v>
      </c>
      <c r="Y60" s="129">
        <f t="shared" si="215"/>
        <v>0.29473684210526313</v>
      </c>
      <c r="Z60" s="129">
        <f t="shared" si="215"/>
        <v>0.31578947368421051</v>
      </c>
      <c r="AA60" s="129">
        <f t="shared" si="215"/>
        <v>0.3473684210526316</v>
      </c>
      <c r="AB60" s="129">
        <f t="shared" si="215"/>
        <v>0.37894736842105264</v>
      </c>
      <c r="AC60" s="129">
        <f t="shared" si="215"/>
        <v>0.41052631578947368</v>
      </c>
      <c r="AD60" s="129">
        <f t="shared" si="215"/>
        <v>0.44210526315789472</v>
      </c>
      <c r="AE60" s="129">
        <f t="shared" si="215"/>
        <v>0.47368421052631576</v>
      </c>
      <c r="AF60" s="129">
        <f t="shared" si="215"/>
        <v>0.50526315789473686</v>
      </c>
      <c r="AG60" s="129">
        <f t="shared" si="215"/>
        <v>0.5368421052631579</v>
      </c>
      <c r="AH60" s="129">
        <f t="shared" si="215"/>
        <v>0.56842105263157894</v>
      </c>
      <c r="AI60" s="129">
        <f t="shared" si="215"/>
        <v>0.6</v>
      </c>
      <c r="AJ60" s="129">
        <f t="shared" si="215"/>
        <v>0.63157894736842102</v>
      </c>
      <c r="AK60" s="129">
        <f t="shared" si="215"/>
        <v>0.66315789473684206</v>
      </c>
      <c r="AL60" s="129">
        <f t="shared" si="215"/>
        <v>0.69473684210526321</v>
      </c>
      <c r="AM60" s="129">
        <f t="shared" si="215"/>
        <v>0.72631578947368425</v>
      </c>
      <c r="AN60" s="129">
        <f t="shared" si="215"/>
        <v>0.75789473684210529</v>
      </c>
      <c r="AO60" s="129">
        <f t="shared" si="215"/>
        <v>0.77894736842105261</v>
      </c>
      <c r="AP60" s="129">
        <f t="shared" si="215"/>
        <v>0.8</v>
      </c>
      <c r="AQ60" s="129">
        <f t="shared" si="215"/>
        <v>0.82105263157894737</v>
      </c>
      <c r="AR60" s="129">
        <f t="shared" si="215"/>
        <v>0.84210526315789469</v>
      </c>
      <c r="AS60" s="129">
        <f t="shared" si="215"/>
        <v>0.86315789473684212</v>
      </c>
      <c r="AT60" s="129">
        <f t="shared" si="215"/>
        <v>0.88421052631578945</v>
      </c>
      <c r="AU60" s="129">
        <f t="shared" si="215"/>
        <v>0.90526315789473688</v>
      </c>
      <c r="AV60" s="129">
        <f t="shared" si="215"/>
        <v>0.9263157894736842</v>
      </c>
      <c r="AW60" s="129">
        <f t="shared" si="215"/>
        <v>0.94736842105263153</v>
      </c>
      <c r="AX60" s="129">
        <f t="shared" si="215"/>
        <v>0.96842105263157896</v>
      </c>
      <c r="AY60" s="129">
        <f t="shared" si="215"/>
        <v>0.97894736842105268</v>
      </c>
      <c r="AZ60" s="129">
        <f t="shared" si="215"/>
        <v>0.98947368421052628</v>
      </c>
      <c r="BA60" s="129">
        <f t="shared" si="215"/>
        <v>1</v>
      </c>
      <c r="CI60" s="127"/>
    </row>
    <row r="61" spans="1:87" s="127" customFormat="1" hidden="1">
      <c r="C61" s="127" t="s">
        <v>103</v>
      </c>
      <c r="G61" s="127">
        <f>G59</f>
        <v>100</v>
      </c>
      <c r="H61" s="130"/>
      <c r="I61" s="130"/>
      <c r="J61" s="130"/>
      <c r="K61" s="127">
        <f>K59</f>
        <v>500</v>
      </c>
      <c r="M61" s="130"/>
      <c r="O61" s="127">
        <f>O59</f>
        <v>900</v>
      </c>
      <c r="P61" s="130"/>
      <c r="Q61" s="130"/>
      <c r="S61" s="127">
        <f>S59</f>
        <v>1600</v>
      </c>
      <c r="T61" s="130"/>
      <c r="U61" s="130"/>
      <c r="W61" s="127">
        <f>W59</f>
        <v>2400</v>
      </c>
      <c r="X61" s="130"/>
      <c r="Y61" s="130"/>
      <c r="AA61" s="127">
        <f>AA59</f>
        <v>3300</v>
      </c>
      <c r="AB61" s="130"/>
      <c r="AC61" s="130"/>
      <c r="AE61" s="127">
        <f>AE59</f>
        <v>4500</v>
      </c>
      <c r="AF61" s="130"/>
      <c r="AG61" s="130"/>
      <c r="AI61" s="127">
        <f>AI59</f>
        <v>5700</v>
      </c>
      <c r="AJ61" s="130"/>
      <c r="AK61" s="130"/>
      <c r="AM61" s="127">
        <f>AM59</f>
        <v>6900</v>
      </c>
      <c r="AN61" s="130"/>
      <c r="AO61" s="130"/>
      <c r="AQ61" s="127">
        <f>AQ59</f>
        <v>7800</v>
      </c>
      <c r="AR61" s="130"/>
      <c r="AS61" s="130"/>
      <c r="AU61" s="127">
        <f>AU59</f>
        <v>8600</v>
      </c>
      <c r="AV61" s="130"/>
      <c r="AW61" s="130"/>
      <c r="AY61" s="127">
        <f>AY59</f>
        <v>9300</v>
      </c>
      <c r="AZ61" s="130"/>
      <c r="BA61" s="130"/>
      <c r="BC61" s="127">
        <f>BC59</f>
        <v>0</v>
      </c>
      <c r="BG61" s="127">
        <f>BG59</f>
        <v>0</v>
      </c>
    </row>
    <row r="62" spans="1:87">
      <c r="C62" s="109" t="s">
        <v>49</v>
      </c>
      <c r="G62" s="109">
        <v>100</v>
      </c>
      <c r="H62" s="109">
        <v>100</v>
      </c>
      <c r="I62" s="109">
        <v>100</v>
      </c>
      <c r="J62" s="109">
        <v>100</v>
      </c>
      <c r="K62" s="109">
        <v>100</v>
      </c>
      <c r="L62" s="109">
        <v>100</v>
      </c>
      <c r="M62" s="109">
        <v>100</v>
      </c>
      <c r="N62" s="109">
        <v>100</v>
      </c>
      <c r="O62" s="109">
        <v>100</v>
      </c>
      <c r="P62" s="109">
        <v>100</v>
      </c>
      <c r="Q62" s="109">
        <v>200</v>
      </c>
      <c r="R62" s="109">
        <v>200</v>
      </c>
      <c r="S62" s="109">
        <v>200</v>
      </c>
      <c r="T62" s="109">
        <v>200</v>
      </c>
      <c r="U62" s="109">
        <v>200</v>
      </c>
      <c r="V62" s="109">
        <v>200</v>
      </c>
      <c r="W62" s="109">
        <v>200</v>
      </c>
      <c r="X62" s="109">
        <v>200</v>
      </c>
      <c r="Y62" s="109">
        <v>200</v>
      </c>
      <c r="Z62" s="109">
        <v>200</v>
      </c>
      <c r="AA62" s="109">
        <v>300</v>
      </c>
      <c r="AB62" s="109">
        <v>300</v>
      </c>
      <c r="AC62" s="109">
        <v>300</v>
      </c>
      <c r="AD62" s="109">
        <v>300</v>
      </c>
      <c r="AE62" s="109">
        <v>300</v>
      </c>
      <c r="AF62" s="109">
        <v>300</v>
      </c>
      <c r="AG62" s="109">
        <v>300</v>
      </c>
      <c r="AH62" s="109">
        <v>300</v>
      </c>
      <c r="AI62" s="109">
        <v>300</v>
      </c>
      <c r="AJ62" s="109">
        <v>300</v>
      </c>
      <c r="CI62" s="127"/>
    </row>
    <row r="63" spans="1:87">
      <c r="C63" s="109" t="s">
        <v>48</v>
      </c>
      <c r="G63" s="109">
        <f>F63+G62</f>
        <v>100</v>
      </c>
      <c r="H63" s="109">
        <f t="shared" ref="H63:AJ63" si="216">G63+H62</f>
        <v>200</v>
      </c>
      <c r="I63" s="109">
        <f t="shared" si="216"/>
        <v>300</v>
      </c>
      <c r="J63" s="109">
        <f t="shared" si="216"/>
        <v>400</v>
      </c>
      <c r="K63" s="109">
        <f t="shared" si="216"/>
        <v>500</v>
      </c>
      <c r="L63" s="109">
        <f t="shared" si="216"/>
        <v>600</v>
      </c>
      <c r="M63" s="109">
        <f t="shared" si="216"/>
        <v>700</v>
      </c>
      <c r="N63" s="109">
        <f t="shared" si="216"/>
        <v>800</v>
      </c>
      <c r="O63" s="109">
        <f t="shared" si="216"/>
        <v>900</v>
      </c>
      <c r="P63" s="109">
        <f t="shared" si="216"/>
        <v>1000</v>
      </c>
      <c r="Q63" s="109">
        <f t="shared" si="216"/>
        <v>1200</v>
      </c>
      <c r="R63" s="109">
        <f t="shared" si="216"/>
        <v>1400</v>
      </c>
      <c r="S63" s="109">
        <f t="shared" si="216"/>
        <v>1600</v>
      </c>
      <c r="T63" s="109">
        <f t="shared" si="216"/>
        <v>1800</v>
      </c>
      <c r="U63" s="109">
        <f t="shared" si="216"/>
        <v>2000</v>
      </c>
      <c r="V63" s="109">
        <f t="shared" si="216"/>
        <v>2200</v>
      </c>
      <c r="W63" s="109">
        <f t="shared" si="216"/>
        <v>2400</v>
      </c>
      <c r="X63" s="109">
        <f t="shared" si="216"/>
        <v>2600</v>
      </c>
      <c r="Y63" s="109">
        <f t="shared" si="216"/>
        <v>2800</v>
      </c>
      <c r="Z63" s="109">
        <f t="shared" si="216"/>
        <v>3000</v>
      </c>
      <c r="AA63" s="109">
        <f t="shared" si="216"/>
        <v>3300</v>
      </c>
      <c r="AB63" s="109">
        <f t="shared" si="216"/>
        <v>3600</v>
      </c>
      <c r="AC63" s="109">
        <f t="shared" si="216"/>
        <v>3900</v>
      </c>
      <c r="AD63" s="109">
        <f t="shared" si="216"/>
        <v>4200</v>
      </c>
      <c r="AE63" s="109">
        <f t="shared" si="216"/>
        <v>4500</v>
      </c>
      <c r="AF63" s="109">
        <f t="shared" si="216"/>
        <v>4800</v>
      </c>
      <c r="AG63" s="109">
        <f t="shared" si="216"/>
        <v>5100</v>
      </c>
      <c r="AH63" s="109">
        <f t="shared" si="216"/>
        <v>5400</v>
      </c>
      <c r="AI63" s="109">
        <f t="shared" si="216"/>
        <v>5700</v>
      </c>
      <c r="AJ63" s="109">
        <f t="shared" si="216"/>
        <v>6000</v>
      </c>
      <c r="CI63" s="127"/>
    </row>
    <row r="64" spans="1:87">
      <c r="C64" s="109" t="s">
        <v>101</v>
      </c>
      <c r="G64" s="129"/>
      <c r="H64" s="129"/>
      <c r="I64" s="129"/>
      <c r="J64" s="129"/>
      <c r="K64" s="129"/>
      <c r="L64" s="129"/>
      <c r="M64" s="129"/>
      <c r="N64" s="129"/>
      <c r="O64" s="129"/>
      <c r="P64" s="129"/>
      <c r="Q64" s="129"/>
      <c r="R64" s="129"/>
      <c r="S64" s="129"/>
      <c r="T64" s="129"/>
      <c r="U64" s="129"/>
      <c r="V64" s="129"/>
      <c r="W64" s="129"/>
      <c r="X64" s="129"/>
      <c r="Y64" s="129"/>
      <c r="Z64" s="129"/>
      <c r="AA64" s="129"/>
      <c r="AB64" s="129"/>
      <c r="AC64" s="129"/>
      <c r="AD64" s="129"/>
      <c r="AE64" s="129"/>
      <c r="AF64" s="129"/>
      <c r="AG64" s="129"/>
      <c r="AH64" s="129"/>
      <c r="AI64" s="129"/>
      <c r="AJ64" s="129">
        <f>AJ63/$D$58</f>
        <v>0.63157894736842102</v>
      </c>
      <c r="CI64" s="127"/>
    </row>
    <row r="65" spans="1:87">
      <c r="C65" s="109" t="s">
        <v>50</v>
      </c>
      <c r="D65" s="109">
        <f>CI65</f>
        <v>3400</v>
      </c>
      <c r="G65" s="109">
        <v>100</v>
      </c>
      <c r="H65" s="109">
        <v>100</v>
      </c>
      <c r="I65" s="109">
        <v>100</v>
      </c>
      <c r="J65" s="109">
        <v>100</v>
      </c>
      <c r="K65" s="109">
        <v>100</v>
      </c>
      <c r="L65" s="109">
        <v>100</v>
      </c>
      <c r="M65" s="109">
        <v>50</v>
      </c>
      <c r="N65" s="109">
        <v>50</v>
      </c>
      <c r="O65" s="109">
        <v>50</v>
      </c>
      <c r="P65" s="109">
        <v>50</v>
      </c>
      <c r="Q65" s="109">
        <v>50</v>
      </c>
      <c r="R65" s="109">
        <v>50</v>
      </c>
      <c r="S65" s="109">
        <v>50</v>
      </c>
      <c r="T65" s="109">
        <v>50</v>
      </c>
      <c r="U65" s="109">
        <v>100</v>
      </c>
      <c r="V65" s="109">
        <v>100</v>
      </c>
      <c r="W65" s="109">
        <v>100</v>
      </c>
      <c r="X65" s="109">
        <v>100</v>
      </c>
      <c r="Y65" s="109">
        <v>100</v>
      </c>
      <c r="Z65" s="109">
        <v>100</v>
      </c>
      <c r="AA65" s="109">
        <v>100</v>
      </c>
      <c r="AB65" s="109">
        <v>100</v>
      </c>
      <c r="AC65" s="109">
        <v>200</v>
      </c>
      <c r="AD65" s="109">
        <v>200</v>
      </c>
      <c r="AE65" s="109">
        <v>200</v>
      </c>
      <c r="AF65" s="109">
        <v>200</v>
      </c>
      <c r="AG65" s="109">
        <v>200</v>
      </c>
      <c r="AH65" s="109">
        <v>200</v>
      </c>
      <c r="AI65" s="109">
        <v>200</v>
      </c>
      <c r="AJ65" s="109">
        <v>200</v>
      </c>
      <c r="CI65" s="127">
        <f>SUM(G65:BF65)</f>
        <v>3400</v>
      </c>
    </row>
    <row r="66" spans="1:87">
      <c r="C66" s="109" t="s">
        <v>47</v>
      </c>
      <c r="G66" s="109">
        <f>F66+G65</f>
        <v>100</v>
      </c>
      <c r="H66" s="109">
        <f t="shared" ref="H66:AJ66" si="217">G66+H65</f>
        <v>200</v>
      </c>
      <c r="I66" s="109">
        <f t="shared" si="217"/>
        <v>300</v>
      </c>
      <c r="J66" s="109">
        <f t="shared" si="217"/>
        <v>400</v>
      </c>
      <c r="K66" s="109">
        <f t="shared" si="217"/>
        <v>500</v>
      </c>
      <c r="L66" s="109">
        <f t="shared" si="217"/>
        <v>600</v>
      </c>
      <c r="M66" s="109">
        <f t="shared" si="217"/>
        <v>650</v>
      </c>
      <c r="N66" s="109">
        <f t="shared" si="217"/>
        <v>700</v>
      </c>
      <c r="O66" s="109">
        <f t="shared" si="217"/>
        <v>750</v>
      </c>
      <c r="P66" s="109">
        <f t="shared" si="217"/>
        <v>800</v>
      </c>
      <c r="Q66" s="109">
        <f t="shared" si="217"/>
        <v>850</v>
      </c>
      <c r="R66" s="109">
        <f t="shared" si="217"/>
        <v>900</v>
      </c>
      <c r="S66" s="109">
        <f t="shared" si="217"/>
        <v>950</v>
      </c>
      <c r="T66" s="109">
        <f t="shared" si="217"/>
        <v>1000</v>
      </c>
      <c r="U66" s="109">
        <f t="shared" si="217"/>
        <v>1100</v>
      </c>
      <c r="V66" s="109">
        <f t="shared" si="217"/>
        <v>1200</v>
      </c>
      <c r="W66" s="109">
        <f t="shared" si="217"/>
        <v>1300</v>
      </c>
      <c r="X66" s="109">
        <f t="shared" si="217"/>
        <v>1400</v>
      </c>
      <c r="Y66" s="109">
        <f t="shared" si="217"/>
        <v>1500</v>
      </c>
      <c r="Z66" s="109">
        <f t="shared" si="217"/>
        <v>1600</v>
      </c>
      <c r="AA66" s="109">
        <f t="shared" si="217"/>
        <v>1700</v>
      </c>
      <c r="AB66" s="109">
        <f t="shared" si="217"/>
        <v>1800</v>
      </c>
      <c r="AC66" s="109">
        <f t="shared" si="217"/>
        <v>2000</v>
      </c>
      <c r="AD66" s="109">
        <f t="shared" si="217"/>
        <v>2200</v>
      </c>
      <c r="AE66" s="109">
        <f t="shared" si="217"/>
        <v>2400</v>
      </c>
      <c r="AF66" s="109">
        <f t="shared" si="217"/>
        <v>2600</v>
      </c>
      <c r="AG66" s="109">
        <f t="shared" si="217"/>
        <v>2800</v>
      </c>
      <c r="AH66" s="109">
        <f t="shared" si="217"/>
        <v>3000</v>
      </c>
      <c r="AI66" s="109">
        <f t="shared" si="217"/>
        <v>3200</v>
      </c>
      <c r="AJ66" s="109">
        <f t="shared" si="217"/>
        <v>3400</v>
      </c>
    </row>
    <row r="67" spans="1:87">
      <c r="C67" s="109" t="s">
        <v>102</v>
      </c>
      <c r="G67" s="129"/>
      <c r="H67" s="129"/>
      <c r="I67" s="129"/>
      <c r="J67" s="129"/>
      <c r="K67" s="129"/>
      <c r="L67" s="129"/>
      <c r="M67" s="129"/>
      <c r="N67" s="129"/>
      <c r="O67" s="129"/>
      <c r="P67" s="129"/>
      <c r="Q67" s="129"/>
      <c r="R67" s="129"/>
      <c r="S67" s="129"/>
      <c r="T67" s="129"/>
      <c r="U67" s="129"/>
      <c r="V67" s="129"/>
      <c r="W67" s="129"/>
      <c r="X67" s="129"/>
      <c r="Y67" s="129"/>
      <c r="Z67" s="129"/>
      <c r="AA67" s="129"/>
      <c r="AB67" s="129"/>
      <c r="AC67" s="129"/>
      <c r="AD67" s="129"/>
      <c r="AE67" s="129"/>
      <c r="AF67" s="129"/>
      <c r="AG67" s="129"/>
      <c r="AH67" s="129"/>
      <c r="AI67" s="129"/>
      <c r="AJ67" s="129">
        <f t="shared" ref="AJ67" si="218">AJ66/$D$58</f>
        <v>0.35789473684210527</v>
      </c>
    </row>
    <row r="68" spans="1:87" s="131" customFormat="1" hidden="1">
      <c r="C68" s="127" t="s">
        <v>104</v>
      </c>
      <c r="G68" s="131">
        <f>G66</f>
        <v>100</v>
      </c>
      <c r="H68" s="132"/>
      <c r="I68" s="132"/>
      <c r="J68" s="132"/>
      <c r="K68" s="131">
        <f>K66</f>
        <v>500</v>
      </c>
      <c r="M68" s="132"/>
      <c r="O68" s="131">
        <f>O66</f>
        <v>750</v>
      </c>
      <c r="P68" s="132"/>
      <c r="Q68" s="132"/>
      <c r="S68" s="131">
        <f>S66</f>
        <v>950</v>
      </c>
      <c r="T68" s="132"/>
      <c r="U68" s="132"/>
      <c r="W68" s="131">
        <f>W66</f>
        <v>1300</v>
      </c>
      <c r="X68" s="132"/>
      <c r="Y68" s="132"/>
      <c r="AA68" s="131">
        <f>AA66</f>
        <v>1700</v>
      </c>
      <c r="AB68" s="132"/>
      <c r="AC68" s="132"/>
      <c r="AE68" s="131">
        <f>AE66</f>
        <v>2400</v>
      </c>
      <c r="AF68" s="132"/>
      <c r="AG68" s="132"/>
      <c r="AI68" s="131">
        <f>AI66</f>
        <v>3200</v>
      </c>
      <c r="AJ68" s="132"/>
      <c r="AK68" s="132"/>
      <c r="AM68" s="131">
        <f>AM66</f>
        <v>0</v>
      </c>
      <c r="AN68" s="132"/>
      <c r="AO68" s="132"/>
      <c r="AQ68" s="131">
        <f>AQ66</f>
        <v>0</v>
      </c>
      <c r="AR68" s="132"/>
      <c r="AS68" s="132"/>
      <c r="AU68" s="131">
        <f>AU66</f>
        <v>0</v>
      </c>
      <c r="AV68" s="132"/>
      <c r="AW68" s="132"/>
      <c r="AY68" s="131">
        <f>AY66</f>
        <v>0</v>
      </c>
      <c r="AZ68" s="132"/>
      <c r="BA68" s="132"/>
      <c r="BC68" s="131">
        <f>BC66</f>
        <v>0</v>
      </c>
      <c r="BD68" s="132"/>
      <c r="BE68" s="132"/>
      <c r="BG68" s="131">
        <f t="shared" ref="BG68" si="219">BG66</f>
        <v>0</v>
      </c>
      <c r="BH68" s="132"/>
      <c r="BI68" s="132"/>
      <c r="BK68" s="131">
        <f t="shared" ref="BK68" si="220">BK66</f>
        <v>0</v>
      </c>
      <c r="BL68" s="132"/>
      <c r="BM68" s="132"/>
      <c r="BO68" s="131">
        <f t="shared" ref="BO68" si="221">BO66</f>
        <v>0</v>
      </c>
      <c r="BP68" s="132"/>
      <c r="BQ68" s="132"/>
      <c r="BS68" s="131">
        <f t="shared" ref="BS68" si="222">BS66</f>
        <v>0</v>
      </c>
      <c r="BT68" s="132"/>
      <c r="BU68" s="132"/>
      <c r="BW68" s="131">
        <f t="shared" ref="BW68" si="223">BW66</f>
        <v>0</v>
      </c>
      <c r="BX68" s="132"/>
      <c r="BY68" s="132"/>
      <c r="CA68" s="131">
        <f t="shared" ref="CA68" si="224">CA66</f>
        <v>0</v>
      </c>
      <c r="CB68" s="132"/>
      <c r="CC68" s="132"/>
      <c r="CE68" s="131">
        <f t="shared" ref="CE68" si="225">CE66</f>
        <v>0</v>
      </c>
      <c r="CF68" s="132"/>
      <c r="CG68" s="132"/>
      <c r="CH68" s="132"/>
    </row>
    <row r="69" spans="1:87" ht="25.5">
      <c r="F69" s="109" t="s">
        <v>31</v>
      </c>
      <c r="G69" s="125">
        <v>40909</v>
      </c>
      <c r="H69" s="125">
        <v>40916</v>
      </c>
      <c r="I69" s="125">
        <v>40923</v>
      </c>
      <c r="J69" s="125">
        <v>40930</v>
      </c>
      <c r="K69" s="125">
        <v>40937</v>
      </c>
      <c r="L69" s="125">
        <v>40944</v>
      </c>
      <c r="M69" s="125">
        <v>40951</v>
      </c>
      <c r="N69" s="125">
        <v>40958</v>
      </c>
      <c r="O69" s="125">
        <v>40965</v>
      </c>
      <c r="P69" s="125">
        <v>40972</v>
      </c>
      <c r="Q69" s="125">
        <v>40979</v>
      </c>
      <c r="R69" s="125">
        <v>40986</v>
      </c>
      <c r="S69" s="125">
        <v>40993</v>
      </c>
      <c r="T69" s="125">
        <v>41000</v>
      </c>
      <c r="U69" s="125">
        <v>41007</v>
      </c>
      <c r="V69" s="125">
        <v>41014</v>
      </c>
      <c r="W69" s="125">
        <v>41021</v>
      </c>
      <c r="X69" s="125">
        <v>41028</v>
      </c>
      <c r="Y69" s="125">
        <v>41035</v>
      </c>
      <c r="Z69" s="125">
        <v>41042</v>
      </c>
      <c r="AA69" s="125">
        <v>41049</v>
      </c>
      <c r="AB69" s="125">
        <v>41056</v>
      </c>
      <c r="AC69" s="125">
        <v>41063</v>
      </c>
      <c r="AD69" s="125">
        <v>41070</v>
      </c>
      <c r="AE69" s="125">
        <v>41077</v>
      </c>
      <c r="AF69" s="125">
        <v>41084</v>
      </c>
      <c r="AG69" s="125">
        <v>41091</v>
      </c>
      <c r="AH69" s="125">
        <v>41098</v>
      </c>
      <c r="AI69" s="125">
        <v>41105</v>
      </c>
      <c r="AJ69" s="125">
        <v>41112</v>
      </c>
      <c r="AK69" s="125">
        <v>41119</v>
      </c>
      <c r="AL69" s="125">
        <v>41126</v>
      </c>
      <c r="AM69" s="125">
        <v>41133</v>
      </c>
      <c r="AN69" s="125">
        <v>41140</v>
      </c>
      <c r="AO69" s="125">
        <v>41147</v>
      </c>
      <c r="AP69" s="125">
        <v>41154</v>
      </c>
      <c r="AQ69" s="125">
        <v>41161</v>
      </c>
      <c r="AR69" s="125">
        <v>41168</v>
      </c>
      <c r="AS69" s="125">
        <v>41175</v>
      </c>
      <c r="AT69" s="125">
        <v>41182</v>
      </c>
      <c r="AU69" s="125">
        <v>41189</v>
      </c>
      <c r="AV69" s="125">
        <v>41196</v>
      </c>
      <c r="AW69" s="125">
        <v>41203</v>
      </c>
      <c r="AX69" s="125">
        <v>41210</v>
      </c>
      <c r="AY69" s="125">
        <v>41217</v>
      </c>
      <c r="AZ69" s="125">
        <v>41224</v>
      </c>
      <c r="BA69" s="125">
        <v>41231</v>
      </c>
      <c r="BB69" s="125">
        <v>41238</v>
      </c>
      <c r="BC69" s="125">
        <v>41245</v>
      </c>
      <c r="BD69" s="125">
        <v>41252</v>
      </c>
      <c r="BE69" s="125">
        <v>41259</v>
      </c>
      <c r="BF69" s="125">
        <v>41266</v>
      </c>
      <c r="BG69" s="125">
        <v>41273</v>
      </c>
      <c r="BH69" s="125">
        <v>41280</v>
      </c>
      <c r="BI69" s="125">
        <v>41287</v>
      </c>
      <c r="BJ69" s="125">
        <v>41294</v>
      </c>
      <c r="BK69" s="125">
        <v>41301</v>
      </c>
      <c r="BL69" s="125">
        <v>41308</v>
      </c>
      <c r="BM69" s="125">
        <v>41315</v>
      </c>
      <c r="BN69" s="125">
        <v>41322</v>
      </c>
      <c r="BO69" s="125">
        <v>41329</v>
      </c>
      <c r="BP69" s="125">
        <v>41336</v>
      </c>
      <c r="BQ69" s="125">
        <v>41343</v>
      </c>
      <c r="BR69" s="125">
        <v>41350</v>
      </c>
      <c r="BS69" s="125">
        <v>41357</v>
      </c>
      <c r="BT69" s="125">
        <v>41364</v>
      </c>
      <c r="BU69" s="125">
        <v>41371</v>
      </c>
      <c r="BV69" s="125">
        <v>41378</v>
      </c>
      <c r="BW69" s="125">
        <v>41385</v>
      </c>
      <c r="BX69" s="125">
        <v>41392</v>
      </c>
      <c r="BY69" s="125">
        <v>41399</v>
      </c>
      <c r="BZ69" s="125">
        <v>41406</v>
      </c>
      <c r="CA69" s="125">
        <v>41413</v>
      </c>
      <c r="CB69" s="125">
        <v>41420</v>
      </c>
      <c r="CC69" s="125">
        <v>41427</v>
      </c>
      <c r="CD69" s="125">
        <v>41434</v>
      </c>
      <c r="CE69" s="125">
        <v>41441</v>
      </c>
      <c r="CF69" s="125">
        <v>41448</v>
      </c>
      <c r="CG69" s="125">
        <v>41455</v>
      </c>
      <c r="CH69" s="125">
        <v>41462</v>
      </c>
      <c r="CI69" s="126" t="s">
        <v>24</v>
      </c>
    </row>
    <row r="70" spans="1:87">
      <c r="A70" s="144" t="s">
        <v>54</v>
      </c>
      <c r="C70" s="109" t="s">
        <v>51</v>
      </c>
      <c r="D70" s="109">
        <f>CI70</f>
        <v>9500</v>
      </c>
      <c r="L70" s="109">
        <v>100</v>
      </c>
      <c r="M70" s="109">
        <v>100</v>
      </c>
      <c r="N70" s="109">
        <v>100</v>
      </c>
      <c r="O70" s="109">
        <v>100</v>
      </c>
      <c r="P70" s="109">
        <v>100</v>
      </c>
      <c r="Q70" s="109">
        <v>100</v>
      </c>
      <c r="R70" s="109">
        <v>100</v>
      </c>
      <c r="S70" s="109">
        <v>100</v>
      </c>
      <c r="T70" s="109">
        <v>100</v>
      </c>
      <c r="U70" s="109">
        <v>100</v>
      </c>
      <c r="V70" s="109">
        <v>200</v>
      </c>
      <c r="W70" s="109">
        <v>200</v>
      </c>
      <c r="X70" s="109">
        <v>200</v>
      </c>
      <c r="Y70" s="109">
        <v>200</v>
      </c>
      <c r="Z70" s="109">
        <v>200</v>
      </c>
      <c r="AA70" s="109">
        <v>200</v>
      </c>
      <c r="AB70" s="109">
        <v>200</v>
      </c>
      <c r="AC70" s="109">
        <v>200</v>
      </c>
      <c r="AD70" s="109">
        <v>200</v>
      </c>
      <c r="AE70" s="109">
        <v>200</v>
      </c>
      <c r="AF70" s="109">
        <v>300</v>
      </c>
      <c r="AG70" s="109">
        <v>300</v>
      </c>
      <c r="AH70" s="109">
        <v>300</v>
      </c>
      <c r="AI70" s="109">
        <v>300</v>
      </c>
      <c r="AJ70" s="109">
        <v>300</v>
      </c>
      <c r="AK70" s="109">
        <v>300</v>
      </c>
      <c r="AL70" s="109">
        <v>300</v>
      </c>
      <c r="AM70" s="109">
        <v>300</v>
      </c>
      <c r="AN70" s="109">
        <v>300</v>
      </c>
      <c r="AO70" s="109">
        <v>300</v>
      </c>
      <c r="AP70" s="109">
        <v>300</v>
      </c>
      <c r="AQ70" s="109">
        <v>300</v>
      </c>
      <c r="AR70" s="109">
        <v>300</v>
      </c>
      <c r="AS70" s="109">
        <v>300</v>
      </c>
      <c r="AT70" s="109">
        <v>200</v>
      </c>
      <c r="AU70" s="109">
        <v>200</v>
      </c>
      <c r="AV70" s="109">
        <v>200</v>
      </c>
      <c r="AW70" s="109">
        <v>200</v>
      </c>
      <c r="AX70" s="109">
        <v>200</v>
      </c>
      <c r="AY70" s="109">
        <v>200</v>
      </c>
      <c r="AZ70" s="109">
        <v>200</v>
      </c>
      <c r="BA70" s="109">
        <v>200</v>
      </c>
      <c r="BB70" s="109">
        <v>200</v>
      </c>
      <c r="BC70" s="109">
        <v>200</v>
      </c>
      <c r="BD70" s="109">
        <v>100</v>
      </c>
      <c r="BE70" s="109">
        <v>100</v>
      </c>
      <c r="BF70" s="109">
        <v>100</v>
      </c>
      <c r="CI70" s="127">
        <f>SUM(L70:BF70)</f>
        <v>9500</v>
      </c>
    </row>
    <row r="71" spans="1:87">
      <c r="C71" s="109" t="s">
        <v>52</v>
      </c>
      <c r="L71" s="109">
        <f>F71+L70</f>
        <v>100</v>
      </c>
      <c r="M71" s="109">
        <f t="shared" ref="M71" si="226">L71+M70</f>
        <v>200</v>
      </c>
      <c r="N71" s="109">
        <f t="shared" ref="N71" si="227">M71+N70</f>
        <v>300</v>
      </c>
      <c r="O71" s="109">
        <f t="shared" ref="O71" si="228">N71+O70</f>
        <v>400</v>
      </c>
      <c r="P71" s="109">
        <f t="shared" ref="P71" si="229">O71+P70</f>
        <v>500</v>
      </c>
      <c r="Q71" s="109">
        <f t="shared" ref="Q71" si="230">P71+Q70</f>
        <v>600</v>
      </c>
      <c r="R71" s="109">
        <f t="shared" ref="R71" si="231">Q71+R70</f>
        <v>700</v>
      </c>
      <c r="S71" s="109">
        <f t="shared" ref="S71" si="232">R71+S70</f>
        <v>800</v>
      </c>
      <c r="T71" s="109">
        <f t="shared" ref="T71" si="233">S71+T70</f>
        <v>900</v>
      </c>
      <c r="U71" s="109">
        <f t="shared" ref="U71" si="234">T71+U70</f>
        <v>1000</v>
      </c>
      <c r="V71" s="109">
        <f t="shared" ref="V71" si="235">U71+V70</f>
        <v>1200</v>
      </c>
      <c r="W71" s="109">
        <f t="shared" ref="W71" si="236">V71+W70</f>
        <v>1400</v>
      </c>
      <c r="X71" s="109">
        <f t="shared" ref="X71" si="237">W71+X70</f>
        <v>1600</v>
      </c>
      <c r="Y71" s="109">
        <f t="shared" ref="Y71" si="238">X71+Y70</f>
        <v>1800</v>
      </c>
      <c r="Z71" s="109">
        <f t="shared" ref="Z71" si="239">Y71+Z70</f>
        <v>2000</v>
      </c>
      <c r="AA71" s="109">
        <f t="shared" ref="AA71" si="240">Z71+AA70</f>
        <v>2200</v>
      </c>
      <c r="AB71" s="109">
        <f t="shared" ref="AB71" si="241">AA71+AB70</f>
        <v>2400</v>
      </c>
      <c r="AC71" s="109">
        <f t="shared" ref="AC71" si="242">AB71+AC70</f>
        <v>2600</v>
      </c>
      <c r="AD71" s="109">
        <f t="shared" ref="AD71" si="243">AC71+AD70</f>
        <v>2800</v>
      </c>
      <c r="AE71" s="109">
        <f t="shared" ref="AE71" si="244">AD71+AE70</f>
        <v>3000</v>
      </c>
      <c r="AF71" s="109">
        <f t="shared" ref="AF71" si="245">AE71+AF70</f>
        <v>3300</v>
      </c>
      <c r="AG71" s="109">
        <f t="shared" ref="AG71" si="246">AF71+AG70</f>
        <v>3600</v>
      </c>
      <c r="AH71" s="109">
        <f t="shared" ref="AH71" si="247">AG71+AH70</f>
        <v>3900</v>
      </c>
      <c r="AI71" s="109">
        <f t="shared" ref="AI71" si="248">AH71+AI70</f>
        <v>4200</v>
      </c>
      <c r="AJ71" s="109">
        <f t="shared" ref="AJ71" si="249">AI71+AJ70</f>
        <v>4500</v>
      </c>
      <c r="AK71" s="109">
        <f t="shared" ref="AK71" si="250">AJ71+AK70</f>
        <v>4800</v>
      </c>
      <c r="AL71" s="109">
        <f t="shared" ref="AL71" si="251">AK71+AL70</f>
        <v>5100</v>
      </c>
      <c r="AM71" s="109">
        <f t="shared" ref="AM71" si="252">AL71+AM70</f>
        <v>5400</v>
      </c>
      <c r="AN71" s="109">
        <f t="shared" ref="AN71" si="253">AM71+AN70</f>
        <v>5700</v>
      </c>
      <c r="AO71" s="109">
        <f t="shared" ref="AO71" si="254">AN71+AO70</f>
        <v>6000</v>
      </c>
      <c r="AP71" s="109">
        <f t="shared" ref="AP71" si="255">AO71+AP70</f>
        <v>6300</v>
      </c>
      <c r="AQ71" s="109">
        <f t="shared" ref="AQ71" si="256">AP71+AQ70</f>
        <v>6600</v>
      </c>
      <c r="AR71" s="109">
        <f t="shared" ref="AR71" si="257">AQ71+AR70</f>
        <v>6900</v>
      </c>
      <c r="AS71" s="109">
        <f t="shared" ref="AS71" si="258">AR71+AS70</f>
        <v>7200</v>
      </c>
      <c r="AT71" s="109">
        <f t="shared" ref="AT71" si="259">AS71+AT70</f>
        <v>7400</v>
      </c>
      <c r="AU71" s="109">
        <f t="shared" ref="AU71" si="260">AT71+AU70</f>
        <v>7600</v>
      </c>
      <c r="AV71" s="109">
        <f t="shared" ref="AV71" si="261">AU71+AV70</f>
        <v>7800</v>
      </c>
      <c r="AW71" s="109">
        <f t="shared" ref="AW71" si="262">AV71+AW70</f>
        <v>8000</v>
      </c>
      <c r="AX71" s="109">
        <f t="shared" ref="AX71" si="263">AW71+AX70</f>
        <v>8200</v>
      </c>
      <c r="AY71" s="109">
        <f t="shared" ref="AY71" si="264">AX71+AY70</f>
        <v>8400</v>
      </c>
      <c r="AZ71" s="109">
        <f t="shared" ref="AZ71" si="265">AY71+AZ70</f>
        <v>8600</v>
      </c>
      <c r="BA71" s="109">
        <f t="shared" ref="BA71" si="266">AZ71+BA70</f>
        <v>8800</v>
      </c>
      <c r="BB71" s="109">
        <f t="shared" ref="BB71" si="267">BA71+BB70</f>
        <v>9000</v>
      </c>
      <c r="BC71" s="109">
        <f t="shared" ref="BC71" si="268">BB71+BC70</f>
        <v>9200</v>
      </c>
      <c r="BD71" s="109">
        <f t="shared" ref="BD71" si="269">BC71+BD70</f>
        <v>9300</v>
      </c>
      <c r="BE71" s="109">
        <f t="shared" ref="BE71" si="270">BD71+BE70</f>
        <v>9400</v>
      </c>
      <c r="BF71" s="109">
        <f t="shared" ref="BF71" si="271">BE71+BF70</f>
        <v>9500</v>
      </c>
      <c r="CI71" s="127"/>
    </row>
    <row r="72" spans="1:87">
      <c r="C72" s="109" t="s">
        <v>100</v>
      </c>
      <c r="G72" s="129">
        <f>G71/$D$58</f>
        <v>0</v>
      </c>
      <c r="H72" s="129">
        <f t="shared" ref="H72" si="272">H71/$D$58</f>
        <v>0</v>
      </c>
      <c r="I72" s="129">
        <f t="shared" ref="I72" si="273">I71/$D$58</f>
        <v>0</v>
      </c>
      <c r="J72" s="129">
        <f t="shared" ref="J72" si="274">J71/$D$58</f>
        <v>0</v>
      </c>
      <c r="K72" s="129">
        <f t="shared" ref="K72" si="275">K71/$D$58</f>
        <v>0</v>
      </c>
      <c r="L72" s="129">
        <f t="shared" ref="L72" si="276">L71/$D$58</f>
        <v>1.0526315789473684E-2</v>
      </c>
      <c r="M72" s="129">
        <f t="shared" ref="M72" si="277">M71/$D$58</f>
        <v>2.1052631578947368E-2</v>
      </c>
      <c r="N72" s="129">
        <f t="shared" ref="N72" si="278">N71/$D$58</f>
        <v>3.1578947368421054E-2</v>
      </c>
      <c r="O72" s="129">
        <f t="shared" ref="O72" si="279">O71/$D$58</f>
        <v>4.2105263157894736E-2</v>
      </c>
      <c r="P72" s="129">
        <f t="shared" ref="P72" si="280">P71/$D$58</f>
        <v>5.2631578947368418E-2</v>
      </c>
      <c r="Q72" s="129">
        <f t="shared" ref="Q72" si="281">Q71/$D$58</f>
        <v>6.3157894736842107E-2</v>
      </c>
      <c r="R72" s="129">
        <f t="shared" ref="R72" si="282">R71/$D$58</f>
        <v>7.3684210526315783E-2</v>
      </c>
      <c r="S72" s="129">
        <f t="shared" ref="S72" si="283">S71/$D$58</f>
        <v>8.4210526315789472E-2</v>
      </c>
      <c r="T72" s="129">
        <f t="shared" ref="T72" si="284">T71/$D$58</f>
        <v>9.4736842105263161E-2</v>
      </c>
      <c r="U72" s="129">
        <f t="shared" ref="U72" si="285">U71/$D$58</f>
        <v>0.10526315789473684</v>
      </c>
      <c r="V72" s="129">
        <f t="shared" ref="V72" si="286">V71/$D$58</f>
        <v>0.12631578947368421</v>
      </c>
      <c r="W72" s="129">
        <f t="shared" ref="W72" si="287">W71/$D$58</f>
        <v>0.14736842105263157</v>
      </c>
      <c r="X72" s="129">
        <f t="shared" ref="X72" si="288">X71/$D$58</f>
        <v>0.16842105263157894</v>
      </c>
      <c r="Y72" s="129">
        <f t="shared" ref="Y72" si="289">Y71/$D$58</f>
        <v>0.18947368421052632</v>
      </c>
      <c r="Z72" s="129">
        <f t="shared" ref="Z72" si="290">Z71/$D$58</f>
        <v>0.21052631578947367</v>
      </c>
      <c r="AA72" s="129">
        <f t="shared" ref="AA72" si="291">AA71/$D$58</f>
        <v>0.23157894736842105</v>
      </c>
      <c r="AB72" s="129">
        <f t="shared" ref="AB72" si="292">AB71/$D$58</f>
        <v>0.25263157894736843</v>
      </c>
      <c r="AC72" s="129">
        <f t="shared" ref="AC72" si="293">AC71/$D$58</f>
        <v>0.27368421052631581</v>
      </c>
      <c r="AD72" s="129">
        <f t="shared" ref="AD72" si="294">AD71/$D$58</f>
        <v>0.29473684210526313</v>
      </c>
      <c r="AE72" s="129">
        <f t="shared" ref="AE72" si="295">AE71/$D$58</f>
        <v>0.31578947368421051</v>
      </c>
      <c r="AF72" s="129">
        <f t="shared" ref="AF72" si="296">AF71/$D$58</f>
        <v>0.3473684210526316</v>
      </c>
      <c r="AG72" s="129">
        <f t="shared" ref="AG72" si="297">AG71/$D$58</f>
        <v>0.37894736842105264</v>
      </c>
      <c r="AH72" s="129">
        <f t="shared" ref="AH72" si="298">AH71/$D$58</f>
        <v>0.41052631578947368</v>
      </c>
      <c r="AI72" s="129">
        <f t="shared" ref="AI72" si="299">AI71/$D$58</f>
        <v>0.44210526315789472</v>
      </c>
      <c r="AJ72" s="129">
        <f t="shared" ref="AJ72" si="300">AJ71/$D$58</f>
        <v>0.47368421052631576</v>
      </c>
      <c r="AK72" s="129">
        <f t="shared" ref="AK72" si="301">AK71/$D$58</f>
        <v>0.50526315789473686</v>
      </c>
      <c r="AL72" s="129">
        <f t="shared" ref="AL72" si="302">AL71/$D$58</f>
        <v>0.5368421052631579</v>
      </c>
      <c r="AM72" s="129">
        <f t="shared" ref="AM72" si="303">AM71/$D$58</f>
        <v>0.56842105263157894</v>
      </c>
      <c r="AN72" s="129">
        <f t="shared" ref="AN72" si="304">AN71/$D$58</f>
        <v>0.6</v>
      </c>
      <c r="AO72" s="129">
        <f t="shared" ref="AO72" si="305">AO71/$D$58</f>
        <v>0.63157894736842102</v>
      </c>
      <c r="AP72" s="129">
        <f t="shared" ref="AP72" si="306">AP71/$D$58</f>
        <v>0.66315789473684206</v>
      </c>
      <c r="AQ72" s="129">
        <f t="shared" ref="AQ72" si="307">AQ71/$D$58</f>
        <v>0.69473684210526321</v>
      </c>
      <c r="AR72" s="129">
        <f t="shared" ref="AR72" si="308">AR71/$D$58</f>
        <v>0.72631578947368425</v>
      </c>
      <c r="AS72" s="129">
        <f t="shared" ref="AS72" si="309">AS71/$D$58</f>
        <v>0.75789473684210529</v>
      </c>
      <c r="AT72" s="129">
        <f t="shared" ref="AT72" si="310">AT71/$D$58</f>
        <v>0.77894736842105261</v>
      </c>
      <c r="AU72" s="129">
        <f t="shared" ref="AU72" si="311">AU71/$D$58</f>
        <v>0.8</v>
      </c>
      <c r="AV72" s="129">
        <f t="shared" ref="AV72" si="312">AV71/$D$58</f>
        <v>0.82105263157894737</v>
      </c>
      <c r="AW72" s="129">
        <f t="shared" ref="AW72" si="313">AW71/$D$58</f>
        <v>0.84210526315789469</v>
      </c>
      <c r="AX72" s="129">
        <f t="shared" ref="AX72" si="314">AX71/$D$58</f>
        <v>0.86315789473684212</v>
      </c>
      <c r="AY72" s="129">
        <f t="shared" ref="AY72" si="315">AY71/$D$58</f>
        <v>0.88421052631578945</v>
      </c>
      <c r="AZ72" s="129">
        <f t="shared" ref="AZ72" si="316">AZ71/$D$58</f>
        <v>0.90526315789473688</v>
      </c>
      <c r="BA72" s="129">
        <f t="shared" ref="BA72" si="317">BA71/$D$58</f>
        <v>0.9263157894736842</v>
      </c>
      <c r="BB72" s="129">
        <f t="shared" ref="BB72" si="318">BB71/$D$58</f>
        <v>0.94736842105263153</v>
      </c>
      <c r="BC72" s="129">
        <f t="shared" ref="BC72" si="319">BC71/$D$58</f>
        <v>0.96842105263157896</v>
      </c>
      <c r="BD72" s="129">
        <f t="shared" ref="BD72" si="320">BD71/$D$58</f>
        <v>0.97894736842105268</v>
      </c>
      <c r="BE72" s="129">
        <f t="shared" ref="BE72" si="321">BE71/$D$58</f>
        <v>0.98947368421052628</v>
      </c>
      <c r="BF72" s="129">
        <f t="shared" ref="BF72" si="322">BF71/$D$58</f>
        <v>1</v>
      </c>
      <c r="CI72" s="127"/>
    </row>
    <row r="73" spans="1:87">
      <c r="C73" s="109" t="s">
        <v>49</v>
      </c>
      <c r="D73" s="109">
        <f>CI73</f>
        <v>4500</v>
      </c>
      <c r="L73" s="109">
        <v>100</v>
      </c>
      <c r="M73" s="109">
        <v>100</v>
      </c>
      <c r="N73" s="109">
        <v>100</v>
      </c>
      <c r="O73" s="109">
        <v>100</v>
      </c>
      <c r="P73" s="109">
        <v>100</v>
      </c>
      <c r="Q73" s="109">
        <v>100</v>
      </c>
      <c r="R73" s="109">
        <v>100</v>
      </c>
      <c r="S73" s="109">
        <v>100</v>
      </c>
      <c r="T73" s="109">
        <v>100</v>
      </c>
      <c r="U73" s="109">
        <v>100</v>
      </c>
      <c r="V73" s="109">
        <v>200</v>
      </c>
      <c r="W73" s="109">
        <v>200</v>
      </c>
      <c r="X73" s="109">
        <v>200</v>
      </c>
      <c r="Y73" s="109">
        <v>200</v>
      </c>
      <c r="Z73" s="109">
        <v>200</v>
      </c>
      <c r="AA73" s="109">
        <v>200</v>
      </c>
      <c r="AB73" s="109">
        <v>200</v>
      </c>
      <c r="AC73" s="109">
        <v>200</v>
      </c>
      <c r="AD73" s="109">
        <v>200</v>
      </c>
      <c r="AE73" s="109">
        <v>200</v>
      </c>
      <c r="AF73" s="109">
        <v>300</v>
      </c>
      <c r="AG73" s="109">
        <v>300</v>
      </c>
      <c r="AH73" s="109">
        <v>300</v>
      </c>
      <c r="AI73" s="109">
        <v>300</v>
      </c>
      <c r="AJ73" s="109">
        <v>300</v>
      </c>
      <c r="CI73" s="127">
        <f>SUM(L73:BF73)</f>
        <v>4500</v>
      </c>
    </row>
    <row r="74" spans="1:87">
      <c r="C74" s="109" t="s">
        <v>48</v>
      </c>
      <c r="L74" s="109">
        <f>F74+L73</f>
        <v>100</v>
      </c>
      <c r="M74" s="109">
        <f t="shared" ref="M74" si="323">L74+M73</f>
        <v>200</v>
      </c>
      <c r="N74" s="109">
        <f t="shared" ref="N74" si="324">M74+N73</f>
        <v>300</v>
      </c>
      <c r="O74" s="109">
        <f t="shared" ref="O74" si="325">N74+O73</f>
        <v>400</v>
      </c>
      <c r="P74" s="109">
        <f t="shared" ref="P74" si="326">O74+P73</f>
        <v>500</v>
      </c>
      <c r="Q74" s="109">
        <f t="shared" ref="Q74" si="327">P74+Q73</f>
        <v>600</v>
      </c>
      <c r="R74" s="109">
        <f t="shared" ref="R74" si="328">Q74+R73</f>
        <v>700</v>
      </c>
      <c r="S74" s="109">
        <f t="shared" ref="S74" si="329">R74+S73</f>
        <v>800</v>
      </c>
      <c r="T74" s="109">
        <f t="shared" ref="T74" si="330">S74+T73</f>
        <v>900</v>
      </c>
      <c r="U74" s="109">
        <f t="shared" ref="U74" si="331">T74+U73</f>
        <v>1000</v>
      </c>
      <c r="V74" s="109">
        <f t="shared" ref="V74" si="332">U74+V73</f>
        <v>1200</v>
      </c>
      <c r="W74" s="109">
        <f t="shared" ref="W74" si="333">V74+W73</f>
        <v>1400</v>
      </c>
      <c r="X74" s="109">
        <f t="shared" ref="X74" si="334">W74+X73</f>
        <v>1600</v>
      </c>
      <c r="Y74" s="109">
        <f t="shared" ref="Y74" si="335">X74+Y73</f>
        <v>1800</v>
      </c>
      <c r="Z74" s="109">
        <f t="shared" ref="Z74" si="336">Y74+Z73</f>
        <v>2000</v>
      </c>
      <c r="AA74" s="109">
        <f t="shared" ref="AA74" si="337">Z74+AA73</f>
        <v>2200</v>
      </c>
      <c r="AB74" s="109">
        <f t="shared" ref="AB74" si="338">AA74+AB73</f>
        <v>2400</v>
      </c>
      <c r="AC74" s="109">
        <f t="shared" ref="AC74" si="339">AB74+AC73</f>
        <v>2600</v>
      </c>
      <c r="AD74" s="109">
        <f t="shared" ref="AD74" si="340">AC74+AD73</f>
        <v>2800</v>
      </c>
      <c r="AE74" s="109">
        <f t="shared" ref="AE74" si="341">AD74+AE73</f>
        <v>3000</v>
      </c>
      <c r="AF74" s="109">
        <f t="shared" ref="AF74" si="342">AE74+AF73</f>
        <v>3300</v>
      </c>
      <c r="AG74" s="109">
        <f t="shared" ref="AG74" si="343">AF74+AG73</f>
        <v>3600</v>
      </c>
      <c r="AH74" s="109">
        <f t="shared" ref="AH74" si="344">AG74+AH73</f>
        <v>3900</v>
      </c>
      <c r="AI74" s="109">
        <f t="shared" ref="AI74" si="345">AH74+AI73</f>
        <v>4200</v>
      </c>
      <c r="AJ74" s="109">
        <f t="shared" ref="AJ74" si="346">AI74+AJ73</f>
        <v>4500</v>
      </c>
      <c r="CI74" s="127"/>
    </row>
    <row r="75" spans="1:87">
      <c r="C75" s="109" t="s">
        <v>101</v>
      </c>
      <c r="G75" s="129"/>
      <c r="H75" s="129"/>
      <c r="I75" s="129"/>
      <c r="J75" s="129"/>
      <c r="K75" s="129"/>
      <c r="L75" s="129"/>
      <c r="M75" s="129"/>
      <c r="N75" s="129"/>
      <c r="O75" s="129"/>
      <c r="P75" s="129"/>
      <c r="Q75" s="129"/>
      <c r="R75" s="129"/>
      <c r="S75" s="129"/>
      <c r="T75" s="129"/>
      <c r="U75" s="129"/>
      <c r="V75" s="129"/>
      <c r="W75" s="129"/>
      <c r="X75" s="129"/>
      <c r="Y75" s="129"/>
      <c r="Z75" s="129"/>
      <c r="AA75" s="129"/>
      <c r="AB75" s="129"/>
      <c r="AC75" s="129"/>
      <c r="AD75" s="129"/>
      <c r="AE75" s="129"/>
      <c r="AF75" s="129"/>
      <c r="AG75" s="129"/>
      <c r="AH75" s="129"/>
      <c r="AI75" s="129"/>
      <c r="AJ75" s="129">
        <f t="shared" ref="AJ75" si="347">AJ74/$D$58</f>
        <v>0.47368421052631576</v>
      </c>
      <c r="AK75" s="129"/>
      <c r="AL75" s="129"/>
      <c r="AM75" s="129"/>
      <c r="AN75" s="129"/>
      <c r="AO75" s="129"/>
      <c r="AP75" s="129"/>
      <c r="AQ75" s="129"/>
      <c r="AR75" s="129"/>
      <c r="AS75" s="129"/>
      <c r="AT75" s="129"/>
      <c r="AU75" s="129"/>
      <c r="AV75" s="129"/>
      <c r="AW75" s="129"/>
      <c r="AX75" s="129"/>
      <c r="AY75" s="129"/>
      <c r="AZ75" s="129"/>
      <c r="BA75" s="129"/>
      <c r="BB75" s="129"/>
      <c r="BC75" s="129"/>
      <c r="BD75" s="129"/>
      <c r="BE75" s="129"/>
      <c r="BF75" s="129"/>
      <c r="CI75" s="127"/>
    </row>
    <row r="76" spans="1:87">
      <c r="C76" s="109" t="s">
        <v>50</v>
      </c>
      <c r="D76" s="109">
        <f>CI76</f>
        <v>2400</v>
      </c>
      <c r="L76" s="109">
        <v>100</v>
      </c>
      <c r="M76" s="109">
        <v>100</v>
      </c>
      <c r="N76" s="109">
        <v>100</v>
      </c>
      <c r="O76" s="109">
        <v>100</v>
      </c>
      <c r="P76" s="109">
        <v>100</v>
      </c>
      <c r="Q76" s="109">
        <v>100</v>
      </c>
      <c r="R76" s="109">
        <v>50</v>
      </c>
      <c r="S76" s="109">
        <v>50</v>
      </c>
      <c r="T76" s="109">
        <v>50</v>
      </c>
      <c r="U76" s="109">
        <v>50</v>
      </c>
      <c r="V76" s="109">
        <v>50</v>
      </c>
      <c r="W76" s="109">
        <v>50</v>
      </c>
      <c r="X76" s="109">
        <v>50</v>
      </c>
      <c r="Y76" s="109">
        <v>50</v>
      </c>
      <c r="Z76" s="109">
        <v>100</v>
      </c>
      <c r="AA76" s="109">
        <v>100</v>
      </c>
      <c r="AB76" s="109">
        <v>100</v>
      </c>
      <c r="AC76" s="109">
        <v>100</v>
      </c>
      <c r="AD76" s="109">
        <v>100</v>
      </c>
      <c r="AE76" s="109">
        <v>100</v>
      </c>
      <c r="AF76" s="109">
        <v>100</v>
      </c>
      <c r="AG76" s="109">
        <v>100</v>
      </c>
      <c r="AH76" s="109">
        <v>200</v>
      </c>
      <c r="AI76" s="109">
        <v>200</v>
      </c>
      <c r="AJ76" s="109">
        <v>200</v>
      </c>
      <c r="CI76" s="127">
        <f>SUM(L76:BF76)</f>
        <v>2400</v>
      </c>
    </row>
    <row r="77" spans="1:87">
      <c r="C77" s="109" t="s">
        <v>47</v>
      </c>
      <c r="L77" s="109">
        <f>F77+L76</f>
        <v>100</v>
      </c>
      <c r="M77" s="109">
        <f t="shared" ref="M77" si="348">L77+M76</f>
        <v>200</v>
      </c>
      <c r="N77" s="109">
        <f t="shared" ref="N77" si="349">M77+N76</f>
        <v>300</v>
      </c>
      <c r="O77" s="109">
        <f t="shared" ref="O77" si="350">N77+O76</f>
        <v>400</v>
      </c>
      <c r="P77" s="109">
        <f t="shared" ref="P77" si="351">O77+P76</f>
        <v>500</v>
      </c>
      <c r="Q77" s="109">
        <f t="shared" ref="Q77" si="352">P77+Q76</f>
        <v>600</v>
      </c>
      <c r="R77" s="109">
        <f t="shared" ref="R77" si="353">Q77+R76</f>
        <v>650</v>
      </c>
      <c r="S77" s="109">
        <f t="shared" ref="S77" si="354">R77+S76</f>
        <v>700</v>
      </c>
      <c r="T77" s="109">
        <f t="shared" ref="T77" si="355">S77+T76</f>
        <v>750</v>
      </c>
      <c r="U77" s="109">
        <f t="shared" ref="U77" si="356">T77+U76</f>
        <v>800</v>
      </c>
      <c r="V77" s="109">
        <f t="shared" ref="V77" si="357">U77+V76</f>
        <v>850</v>
      </c>
      <c r="W77" s="109">
        <f t="shared" ref="W77" si="358">V77+W76</f>
        <v>900</v>
      </c>
      <c r="X77" s="109">
        <f t="shared" ref="X77" si="359">W77+X76</f>
        <v>950</v>
      </c>
      <c r="Y77" s="109">
        <f t="shared" ref="Y77" si="360">X77+Y76</f>
        <v>1000</v>
      </c>
      <c r="Z77" s="109">
        <f t="shared" ref="Z77" si="361">Y77+Z76</f>
        <v>1100</v>
      </c>
      <c r="AA77" s="109">
        <f t="shared" ref="AA77" si="362">Z77+AA76</f>
        <v>1200</v>
      </c>
      <c r="AB77" s="109">
        <f t="shared" ref="AB77" si="363">AA77+AB76</f>
        <v>1300</v>
      </c>
      <c r="AC77" s="109">
        <f t="shared" ref="AC77" si="364">AB77+AC76</f>
        <v>1400</v>
      </c>
      <c r="AD77" s="109">
        <f t="shared" ref="AD77" si="365">AC77+AD76</f>
        <v>1500</v>
      </c>
      <c r="AE77" s="109">
        <f t="shared" ref="AE77" si="366">AD77+AE76</f>
        <v>1600</v>
      </c>
      <c r="AF77" s="109">
        <f t="shared" ref="AF77" si="367">AE77+AF76</f>
        <v>1700</v>
      </c>
      <c r="AG77" s="109">
        <f t="shared" ref="AG77" si="368">AF77+AG76</f>
        <v>1800</v>
      </c>
      <c r="AH77" s="109">
        <f t="shared" ref="AH77" si="369">AG77+AH76</f>
        <v>2000</v>
      </c>
      <c r="AI77" s="109">
        <f t="shared" ref="AI77" si="370">AH77+AI76</f>
        <v>2200</v>
      </c>
      <c r="AJ77" s="109">
        <f t="shared" ref="AJ77" si="371">AI77+AJ76</f>
        <v>2400</v>
      </c>
    </row>
    <row r="78" spans="1:87">
      <c r="C78" s="109" t="s">
        <v>102</v>
      </c>
      <c r="G78" s="129"/>
      <c r="H78" s="129"/>
      <c r="I78" s="129"/>
      <c r="J78" s="129"/>
      <c r="K78" s="129"/>
      <c r="L78" s="129"/>
      <c r="M78" s="129"/>
      <c r="N78" s="129"/>
      <c r="O78" s="129"/>
      <c r="P78" s="129"/>
      <c r="Q78" s="129"/>
      <c r="R78" s="129"/>
      <c r="S78" s="129"/>
      <c r="T78" s="129"/>
      <c r="U78" s="129"/>
      <c r="V78" s="129"/>
      <c r="W78" s="129"/>
      <c r="X78" s="129"/>
      <c r="Y78" s="129"/>
      <c r="Z78" s="129"/>
      <c r="AA78" s="129"/>
      <c r="AB78" s="129"/>
      <c r="AC78" s="129"/>
      <c r="AD78" s="129"/>
      <c r="AE78" s="129"/>
      <c r="AF78" s="129"/>
      <c r="AG78" s="129"/>
      <c r="AH78" s="129"/>
      <c r="AI78" s="129"/>
      <c r="AJ78" s="129">
        <f t="shared" ref="AJ78" si="372">AJ77/$D$58</f>
        <v>0.25263157894736843</v>
      </c>
      <c r="AK78" s="129"/>
      <c r="AL78" s="129"/>
      <c r="AM78" s="129"/>
      <c r="AN78" s="129"/>
      <c r="AO78" s="129"/>
      <c r="AP78" s="129"/>
      <c r="AQ78" s="129"/>
      <c r="AR78" s="129"/>
      <c r="AS78" s="129"/>
      <c r="AT78" s="129"/>
      <c r="AU78" s="129"/>
      <c r="AV78" s="129"/>
      <c r="AW78" s="129"/>
      <c r="AX78" s="129"/>
      <c r="AY78" s="129"/>
      <c r="AZ78" s="129"/>
      <c r="BA78" s="129"/>
      <c r="BB78" s="129"/>
      <c r="BC78" s="129"/>
      <c r="BD78" s="129"/>
      <c r="BE78" s="129"/>
      <c r="BF78" s="129"/>
      <c r="CI78" s="127"/>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4:CI65"/>
  <sheetViews>
    <sheetView zoomScale="85" zoomScaleNormal="85" zoomScalePageLayoutView="85" workbookViewId="0">
      <pane xSplit="2" ySplit="5" topLeftCell="C6" activePane="bottomRight" state="frozen"/>
      <selection pane="topRight" activeCell="C1" sqref="C1"/>
      <selection pane="bottomLeft" activeCell="A6" sqref="A6"/>
      <selection pane="bottomRight" activeCell="C76" sqref="C76"/>
    </sheetView>
  </sheetViews>
  <sheetFormatPr baseColWidth="10" defaultColWidth="9.140625" defaultRowHeight="12.75"/>
  <cols>
    <col min="1" max="1" width="9.140625" style="109"/>
    <col min="2" max="2" width="20.42578125" style="109" customWidth="1"/>
    <col min="3" max="3" width="21.42578125" style="109" customWidth="1"/>
    <col min="4" max="4" width="8.7109375" style="109" customWidth="1"/>
    <col min="5" max="5" width="8.28515625" style="109" customWidth="1"/>
    <col min="6" max="6" width="8.140625" style="109" customWidth="1"/>
    <col min="7" max="8" width="9.28515625" style="109" bestFit="1" customWidth="1"/>
    <col min="9" max="11" width="7.42578125" style="109" customWidth="1"/>
    <col min="12" max="12" width="12.42578125" style="109" customWidth="1"/>
    <col min="13" max="13" width="13.28515625" style="109" customWidth="1"/>
    <col min="14" max="15" width="7.42578125" style="109" customWidth="1"/>
    <col min="16" max="16" width="13.7109375" style="109" customWidth="1"/>
    <col min="17" max="17" width="16.7109375" style="109" customWidth="1"/>
    <col min="18" max="18" width="7.42578125" style="109" customWidth="1"/>
    <col min="19" max="21" width="10.28515625" style="109" bestFit="1" customWidth="1"/>
    <col min="22" max="39" width="9.28515625" style="109" bestFit="1" customWidth="1"/>
    <col min="40" max="48" width="9.7109375" style="109" bestFit="1" customWidth="1"/>
    <col min="49" max="69" width="9.28515625" style="109" bestFit="1" customWidth="1"/>
    <col min="70" max="74" width="10.28515625" style="109" bestFit="1" customWidth="1"/>
    <col min="75" max="89" width="9.28515625" style="109" bestFit="1" customWidth="1"/>
    <col min="90" max="16384" width="9.140625" style="109"/>
  </cols>
  <sheetData>
    <row r="4" spans="2:18">
      <c r="B4" s="163" t="s">
        <v>90</v>
      </c>
      <c r="C4" s="163"/>
      <c r="D4" s="462" t="s">
        <v>86</v>
      </c>
      <c r="E4" s="463"/>
      <c r="F4" s="464"/>
      <c r="G4" s="111"/>
      <c r="H4" s="459" t="s">
        <v>85</v>
      </c>
      <c r="I4" s="460"/>
      <c r="J4" s="461"/>
      <c r="K4" s="181"/>
      <c r="L4" s="456" t="s">
        <v>87</v>
      </c>
      <c r="M4" s="457"/>
      <c r="N4" s="458"/>
      <c r="O4" s="111"/>
      <c r="P4" s="453" t="s">
        <v>88</v>
      </c>
      <c r="Q4" s="454"/>
      <c r="R4" s="455"/>
    </row>
    <row r="5" spans="2:18">
      <c r="B5" s="163" t="s">
        <v>83</v>
      </c>
      <c r="C5" s="163" t="s">
        <v>84</v>
      </c>
      <c r="D5" s="108" t="s">
        <v>188</v>
      </c>
      <c r="E5" s="110" t="s">
        <v>98</v>
      </c>
      <c r="F5" s="107" t="s">
        <v>89</v>
      </c>
      <c r="H5" s="108" t="s">
        <v>189</v>
      </c>
      <c r="I5" s="110" t="s">
        <v>98</v>
      </c>
      <c r="J5" s="107" t="s">
        <v>89</v>
      </c>
      <c r="L5" s="108" t="s">
        <v>189</v>
      </c>
      <c r="M5" s="110" t="s">
        <v>99</v>
      </c>
      <c r="N5" s="107" t="s">
        <v>89</v>
      </c>
      <c r="P5" s="108" t="s">
        <v>188</v>
      </c>
      <c r="Q5" s="110" t="s">
        <v>99</v>
      </c>
      <c r="R5" s="107" t="s">
        <v>89</v>
      </c>
    </row>
    <row r="6" spans="2:18">
      <c r="B6" s="113" t="s">
        <v>93</v>
      </c>
      <c r="C6" s="112"/>
      <c r="D6" s="113">
        <v>500</v>
      </c>
      <c r="E6" s="112">
        <v>400</v>
      </c>
      <c r="F6" s="185">
        <f>(E6-D6)/D6</f>
        <v>-0.2</v>
      </c>
      <c r="G6" s="187"/>
      <c r="H6" s="113">
        <v>500</v>
      </c>
      <c r="I6" s="112">
        <v>400</v>
      </c>
      <c r="J6" s="185">
        <f>(I6-H6)/H6</f>
        <v>-0.2</v>
      </c>
      <c r="K6" s="187"/>
      <c r="L6" s="113">
        <v>1500</v>
      </c>
      <c r="M6" s="112">
        <v>1400</v>
      </c>
      <c r="N6" s="185">
        <f>(M6-L6)/L6</f>
        <v>-6.6666666666666666E-2</v>
      </c>
      <c r="O6" s="187"/>
      <c r="P6" s="113">
        <v>1500</v>
      </c>
      <c r="Q6" s="112">
        <v>1700</v>
      </c>
      <c r="R6" s="185">
        <f>(Q6-P6)/P6</f>
        <v>0.13333333333333333</v>
      </c>
    </row>
    <row r="7" spans="2:18" s="179" customFormat="1">
      <c r="C7" s="179" t="s">
        <v>82</v>
      </c>
      <c r="D7" s="182"/>
      <c r="E7" s="183"/>
      <c r="F7" s="184" t="e">
        <f t="shared" ref="F7:F35" si="0">(E7-D7)/D7</f>
        <v>#DIV/0!</v>
      </c>
      <c r="G7" s="180"/>
      <c r="H7" s="182"/>
      <c r="I7" s="183"/>
      <c r="J7" s="184" t="e">
        <f t="shared" ref="J7:J37" si="1">(I7-H7)/H7</f>
        <v>#DIV/0!</v>
      </c>
      <c r="K7" s="180"/>
      <c r="L7" s="182"/>
      <c r="M7" s="183"/>
      <c r="N7" s="184" t="e">
        <f t="shared" ref="N7:N37" si="2">(M7-L7)/L7</f>
        <v>#DIV/0!</v>
      </c>
      <c r="O7" s="180"/>
      <c r="P7" s="182"/>
      <c r="Q7" s="183"/>
      <c r="R7" s="184" t="e">
        <f t="shared" ref="R7:R37" si="3">(Q7-P7)/P7</f>
        <v>#DIV/0!</v>
      </c>
    </row>
    <row r="8" spans="2:18" s="179" customFormat="1">
      <c r="C8" s="179" t="s">
        <v>82</v>
      </c>
      <c r="D8" s="182"/>
      <c r="E8" s="183"/>
      <c r="F8" s="184" t="e">
        <f t="shared" si="0"/>
        <v>#DIV/0!</v>
      </c>
      <c r="G8" s="180"/>
      <c r="H8" s="182"/>
      <c r="I8" s="183"/>
      <c r="J8" s="184" t="e">
        <f t="shared" si="1"/>
        <v>#DIV/0!</v>
      </c>
      <c r="K8" s="180"/>
      <c r="L8" s="182"/>
      <c r="M8" s="183"/>
      <c r="N8" s="184" t="e">
        <f t="shared" si="2"/>
        <v>#DIV/0!</v>
      </c>
      <c r="O8" s="180"/>
      <c r="P8" s="182"/>
      <c r="Q8" s="183"/>
      <c r="R8" s="184" t="e">
        <f t="shared" si="3"/>
        <v>#DIV/0!</v>
      </c>
    </row>
    <row r="9" spans="2:18" s="179" customFormat="1">
      <c r="C9" s="179" t="s">
        <v>82</v>
      </c>
      <c r="D9" s="182"/>
      <c r="E9" s="183"/>
      <c r="F9" s="184" t="e">
        <f t="shared" si="0"/>
        <v>#DIV/0!</v>
      </c>
      <c r="G9" s="180"/>
      <c r="H9" s="182"/>
      <c r="I9" s="183"/>
      <c r="J9" s="184" t="e">
        <f t="shared" si="1"/>
        <v>#DIV/0!</v>
      </c>
      <c r="K9" s="180"/>
      <c r="L9" s="182"/>
      <c r="M9" s="183"/>
      <c r="N9" s="184" t="e">
        <f t="shared" si="2"/>
        <v>#DIV/0!</v>
      </c>
      <c r="O9" s="180"/>
      <c r="P9" s="182"/>
      <c r="Q9" s="183"/>
      <c r="R9" s="184" t="e">
        <f t="shared" si="3"/>
        <v>#DIV/0!</v>
      </c>
    </row>
    <row r="10" spans="2:18" s="179" customFormat="1">
      <c r="C10" s="179" t="s">
        <v>82</v>
      </c>
      <c r="D10" s="182"/>
      <c r="E10" s="183"/>
      <c r="F10" s="184" t="e">
        <f t="shared" si="0"/>
        <v>#DIV/0!</v>
      </c>
      <c r="G10" s="180"/>
      <c r="H10" s="182"/>
      <c r="I10" s="183"/>
      <c r="J10" s="184" t="e">
        <f t="shared" si="1"/>
        <v>#DIV/0!</v>
      </c>
      <c r="K10" s="180"/>
      <c r="L10" s="182"/>
      <c r="M10" s="183"/>
      <c r="N10" s="184" t="e">
        <f t="shared" si="2"/>
        <v>#DIV/0!</v>
      </c>
      <c r="O10" s="180"/>
      <c r="P10" s="182"/>
      <c r="Q10" s="183"/>
      <c r="R10" s="184" t="e">
        <f t="shared" si="3"/>
        <v>#DIV/0!</v>
      </c>
    </row>
    <row r="11" spans="2:18" s="179" customFormat="1">
      <c r="C11" s="179" t="s">
        <v>82</v>
      </c>
      <c r="D11" s="182"/>
      <c r="E11" s="183"/>
      <c r="F11" s="184" t="e">
        <f t="shared" si="0"/>
        <v>#DIV/0!</v>
      </c>
      <c r="G11" s="180"/>
      <c r="H11" s="182"/>
      <c r="I11" s="183"/>
      <c r="J11" s="184" t="e">
        <f t="shared" si="1"/>
        <v>#DIV/0!</v>
      </c>
      <c r="K11" s="180"/>
      <c r="L11" s="182"/>
      <c r="M11" s="183"/>
      <c r="N11" s="184" t="e">
        <f t="shared" si="2"/>
        <v>#DIV/0!</v>
      </c>
      <c r="O11" s="180"/>
      <c r="P11" s="182"/>
      <c r="Q11" s="183"/>
      <c r="R11" s="184" t="e">
        <f t="shared" si="3"/>
        <v>#DIV/0!</v>
      </c>
    </row>
    <row r="12" spans="2:18">
      <c r="B12" s="113" t="s">
        <v>94</v>
      </c>
      <c r="C12" s="112"/>
      <c r="D12" s="113">
        <v>1000</v>
      </c>
      <c r="E12" s="112">
        <v>200</v>
      </c>
      <c r="F12" s="185">
        <f t="shared" si="0"/>
        <v>-0.8</v>
      </c>
      <c r="G12" s="187"/>
      <c r="H12" s="113">
        <v>1000</v>
      </c>
      <c r="I12" s="112">
        <v>200</v>
      </c>
      <c r="J12" s="185">
        <f t="shared" si="1"/>
        <v>-0.8</v>
      </c>
      <c r="K12" s="187"/>
      <c r="L12" s="113">
        <v>2000</v>
      </c>
      <c r="M12" s="112">
        <v>1200</v>
      </c>
      <c r="N12" s="185">
        <f t="shared" si="2"/>
        <v>-0.4</v>
      </c>
      <c r="O12" s="187"/>
      <c r="P12" s="113">
        <v>2000</v>
      </c>
      <c r="Q12" s="112">
        <v>2000</v>
      </c>
      <c r="R12" s="185">
        <f t="shared" si="3"/>
        <v>0</v>
      </c>
    </row>
    <row r="13" spans="2:18" s="179" customFormat="1">
      <c r="C13" s="179" t="s">
        <v>82</v>
      </c>
      <c r="D13" s="182"/>
      <c r="E13" s="183"/>
      <c r="F13" s="184" t="e">
        <f t="shared" si="0"/>
        <v>#DIV/0!</v>
      </c>
      <c r="G13" s="180"/>
      <c r="H13" s="182"/>
      <c r="I13" s="183"/>
      <c r="J13" s="184" t="e">
        <f t="shared" si="1"/>
        <v>#DIV/0!</v>
      </c>
      <c r="K13" s="180"/>
      <c r="L13" s="182"/>
      <c r="M13" s="183"/>
      <c r="N13" s="184" t="e">
        <f t="shared" si="2"/>
        <v>#DIV/0!</v>
      </c>
      <c r="O13" s="180"/>
      <c r="P13" s="182"/>
      <c r="Q13" s="183"/>
      <c r="R13" s="184" t="e">
        <f t="shared" si="3"/>
        <v>#DIV/0!</v>
      </c>
    </row>
    <row r="14" spans="2:18" s="179" customFormat="1">
      <c r="C14" s="179" t="s">
        <v>82</v>
      </c>
      <c r="D14" s="182"/>
      <c r="E14" s="183"/>
      <c r="F14" s="184" t="e">
        <f t="shared" si="0"/>
        <v>#DIV/0!</v>
      </c>
      <c r="G14" s="180"/>
      <c r="H14" s="182"/>
      <c r="I14" s="183"/>
      <c r="J14" s="184" t="e">
        <f t="shared" si="1"/>
        <v>#DIV/0!</v>
      </c>
      <c r="K14" s="180"/>
      <c r="L14" s="182"/>
      <c r="M14" s="183"/>
      <c r="N14" s="184" t="e">
        <f t="shared" si="2"/>
        <v>#DIV/0!</v>
      </c>
      <c r="O14" s="180"/>
      <c r="P14" s="182"/>
      <c r="Q14" s="183"/>
      <c r="R14" s="184" t="e">
        <f t="shared" si="3"/>
        <v>#DIV/0!</v>
      </c>
    </row>
    <row r="15" spans="2:18" s="179" customFormat="1">
      <c r="C15" s="179" t="s">
        <v>82</v>
      </c>
      <c r="D15" s="182"/>
      <c r="E15" s="183"/>
      <c r="F15" s="184" t="e">
        <f t="shared" si="0"/>
        <v>#DIV/0!</v>
      </c>
      <c r="G15" s="180"/>
      <c r="H15" s="182"/>
      <c r="I15" s="183"/>
      <c r="J15" s="184" t="e">
        <f t="shared" si="1"/>
        <v>#DIV/0!</v>
      </c>
      <c r="K15" s="180"/>
      <c r="L15" s="182"/>
      <c r="M15" s="183"/>
      <c r="N15" s="184" t="e">
        <f t="shared" si="2"/>
        <v>#DIV/0!</v>
      </c>
      <c r="O15" s="180"/>
      <c r="P15" s="182"/>
      <c r="Q15" s="183"/>
      <c r="R15" s="184" t="e">
        <f t="shared" si="3"/>
        <v>#DIV/0!</v>
      </c>
    </row>
    <row r="16" spans="2:18" s="179" customFormat="1">
      <c r="C16" s="179" t="s">
        <v>82</v>
      </c>
      <c r="D16" s="182"/>
      <c r="E16" s="183"/>
      <c r="F16" s="184" t="e">
        <f t="shared" si="0"/>
        <v>#DIV/0!</v>
      </c>
      <c r="G16" s="180"/>
      <c r="H16" s="182"/>
      <c r="I16" s="183"/>
      <c r="J16" s="184" t="e">
        <f t="shared" si="1"/>
        <v>#DIV/0!</v>
      </c>
      <c r="K16" s="180"/>
      <c r="L16" s="182"/>
      <c r="M16" s="183"/>
      <c r="N16" s="184" t="e">
        <f t="shared" si="2"/>
        <v>#DIV/0!</v>
      </c>
      <c r="O16" s="180"/>
      <c r="P16" s="182"/>
      <c r="Q16" s="183"/>
      <c r="R16" s="184" t="e">
        <f t="shared" si="3"/>
        <v>#DIV/0!</v>
      </c>
    </row>
    <row r="17" spans="2:18" s="179" customFormat="1">
      <c r="C17" s="179" t="s">
        <v>82</v>
      </c>
      <c r="D17" s="182"/>
      <c r="E17" s="183"/>
      <c r="F17" s="184" t="e">
        <f t="shared" si="0"/>
        <v>#DIV/0!</v>
      </c>
      <c r="G17" s="180"/>
      <c r="H17" s="182"/>
      <c r="I17" s="183"/>
      <c r="J17" s="184" t="e">
        <f t="shared" si="1"/>
        <v>#DIV/0!</v>
      </c>
      <c r="K17" s="180"/>
      <c r="L17" s="182"/>
      <c r="M17" s="183"/>
      <c r="N17" s="184" t="e">
        <f t="shared" si="2"/>
        <v>#DIV/0!</v>
      </c>
      <c r="O17" s="180"/>
      <c r="P17" s="182"/>
      <c r="Q17" s="183"/>
      <c r="R17" s="184" t="e">
        <f t="shared" si="3"/>
        <v>#DIV/0!</v>
      </c>
    </row>
    <row r="18" spans="2:18">
      <c r="B18" s="113" t="s">
        <v>95</v>
      </c>
      <c r="C18" s="112"/>
      <c r="D18" s="113">
        <v>1000</v>
      </c>
      <c r="E18" s="112">
        <v>500</v>
      </c>
      <c r="F18" s="185">
        <f t="shared" si="0"/>
        <v>-0.5</v>
      </c>
      <c r="G18" s="187"/>
      <c r="H18" s="113">
        <v>1000</v>
      </c>
      <c r="I18" s="112">
        <v>500</v>
      </c>
      <c r="J18" s="185">
        <f t="shared" si="1"/>
        <v>-0.5</v>
      </c>
      <c r="K18" s="187"/>
      <c r="L18" s="113">
        <v>2000</v>
      </c>
      <c r="M18" s="112">
        <v>1500</v>
      </c>
      <c r="N18" s="185">
        <f t="shared" si="2"/>
        <v>-0.25</v>
      </c>
      <c r="O18" s="187"/>
      <c r="P18" s="113">
        <v>2000</v>
      </c>
      <c r="Q18" s="112">
        <v>2200</v>
      </c>
      <c r="R18" s="185">
        <f t="shared" si="3"/>
        <v>0.1</v>
      </c>
    </row>
    <row r="19" spans="2:18" s="179" customFormat="1">
      <c r="C19" s="179" t="s">
        <v>82</v>
      </c>
      <c r="D19" s="182"/>
      <c r="E19" s="183"/>
      <c r="F19" s="184" t="e">
        <f t="shared" si="0"/>
        <v>#DIV/0!</v>
      </c>
      <c r="G19" s="180"/>
      <c r="H19" s="182"/>
      <c r="I19" s="183"/>
      <c r="J19" s="184" t="e">
        <f t="shared" si="1"/>
        <v>#DIV/0!</v>
      </c>
      <c r="K19" s="180"/>
      <c r="L19" s="182"/>
      <c r="M19" s="183"/>
      <c r="N19" s="184" t="e">
        <f t="shared" si="2"/>
        <v>#DIV/0!</v>
      </c>
      <c r="O19" s="180"/>
      <c r="P19" s="182"/>
      <c r="Q19" s="183"/>
      <c r="R19" s="184" t="e">
        <f t="shared" si="3"/>
        <v>#DIV/0!</v>
      </c>
    </row>
    <row r="20" spans="2:18" s="179" customFormat="1">
      <c r="C20" s="179" t="s">
        <v>82</v>
      </c>
      <c r="D20" s="182"/>
      <c r="E20" s="183"/>
      <c r="F20" s="184" t="e">
        <f t="shared" si="0"/>
        <v>#DIV/0!</v>
      </c>
      <c r="G20" s="180"/>
      <c r="H20" s="182"/>
      <c r="I20" s="183"/>
      <c r="J20" s="184" t="e">
        <f t="shared" si="1"/>
        <v>#DIV/0!</v>
      </c>
      <c r="K20" s="180"/>
      <c r="L20" s="182"/>
      <c r="M20" s="183"/>
      <c r="N20" s="184" t="e">
        <f t="shared" si="2"/>
        <v>#DIV/0!</v>
      </c>
      <c r="O20" s="180"/>
      <c r="P20" s="182"/>
      <c r="Q20" s="183"/>
      <c r="R20" s="184" t="e">
        <f t="shared" si="3"/>
        <v>#DIV/0!</v>
      </c>
    </row>
    <row r="21" spans="2:18" s="179" customFormat="1">
      <c r="C21" s="179" t="s">
        <v>82</v>
      </c>
      <c r="D21" s="182"/>
      <c r="E21" s="183"/>
      <c r="F21" s="184" t="e">
        <f t="shared" si="0"/>
        <v>#DIV/0!</v>
      </c>
      <c r="G21" s="180"/>
      <c r="H21" s="182"/>
      <c r="I21" s="183"/>
      <c r="J21" s="184" t="e">
        <f t="shared" si="1"/>
        <v>#DIV/0!</v>
      </c>
      <c r="K21" s="180"/>
      <c r="L21" s="182"/>
      <c r="M21" s="183"/>
      <c r="N21" s="184" t="e">
        <f t="shared" si="2"/>
        <v>#DIV/0!</v>
      </c>
      <c r="O21" s="180"/>
      <c r="P21" s="182"/>
      <c r="Q21" s="183"/>
      <c r="R21" s="184" t="e">
        <f t="shared" si="3"/>
        <v>#DIV/0!</v>
      </c>
    </row>
    <row r="22" spans="2:18" s="179" customFormat="1">
      <c r="C22" s="179" t="s">
        <v>82</v>
      </c>
      <c r="D22" s="182"/>
      <c r="E22" s="183"/>
      <c r="F22" s="184" t="e">
        <f t="shared" si="0"/>
        <v>#DIV/0!</v>
      </c>
      <c r="G22" s="180"/>
      <c r="H22" s="182"/>
      <c r="I22" s="183"/>
      <c r="J22" s="184" t="e">
        <f t="shared" si="1"/>
        <v>#DIV/0!</v>
      </c>
      <c r="K22" s="180"/>
      <c r="L22" s="182"/>
      <c r="M22" s="183"/>
      <c r="N22" s="184" t="e">
        <f t="shared" si="2"/>
        <v>#DIV/0!</v>
      </c>
      <c r="O22" s="180"/>
      <c r="P22" s="182"/>
      <c r="Q22" s="183"/>
      <c r="R22" s="184" t="e">
        <f t="shared" si="3"/>
        <v>#DIV/0!</v>
      </c>
    </row>
    <row r="23" spans="2:18" s="179" customFormat="1">
      <c r="C23" s="179" t="s">
        <v>82</v>
      </c>
      <c r="D23" s="182"/>
      <c r="E23" s="183"/>
      <c r="F23" s="184" t="e">
        <f t="shared" si="0"/>
        <v>#DIV/0!</v>
      </c>
      <c r="G23" s="180"/>
      <c r="H23" s="182"/>
      <c r="I23" s="183"/>
      <c r="J23" s="184" t="e">
        <f t="shared" si="1"/>
        <v>#DIV/0!</v>
      </c>
      <c r="K23" s="180"/>
      <c r="L23" s="182"/>
      <c r="M23" s="183"/>
      <c r="N23" s="184" t="e">
        <f t="shared" si="2"/>
        <v>#DIV/0!</v>
      </c>
      <c r="O23" s="180"/>
      <c r="P23" s="182"/>
      <c r="Q23" s="183"/>
      <c r="R23" s="184" t="e">
        <f t="shared" si="3"/>
        <v>#DIV/0!</v>
      </c>
    </row>
    <row r="24" spans="2:18">
      <c r="B24" s="113" t="s">
        <v>96</v>
      </c>
      <c r="C24" s="112"/>
      <c r="D24" s="113">
        <v>1000</v>
      </c>
      <c r="E24" s="112">
        <v>600</v>
      </c>
      <c r="F24" s="185">
        <f t="shared" si="0"/>
        <v>-0.4</v>
      </c>
      <c r="G24" s="187"/>
      <c r="H24" s="113">
        <v>1000</v>
      </c>
      <c r="I24" s="112">
        <v>600</v>
      </c>
      <c r="J24" s="185">
        <f t="shared" si="1"/>
        <v>-0.4</v>
      </c>
      <c r="K24" s="187"/>
      <c r="L24" s="113">
        <v>2000</v>
      </c>
      <c r="M24" s="112">
        <v>1600</v>
      </c>
      <c r="N24" s="185">
        <f t="shared" si="2"/>
        <v>-0.2</v>
      </c>
      <c r="O24" s="187"/>
      <c r="P24" s="113">
        <v>2000</v>
      </c>
      <c r="Q24" s="112">
        <v>1800</v>
      </c>
      <c r="R24" s="185">
        <f t="shared" si="3"/>
        <v>-0.1</v>
      </c>
    </row>
    <row r="25" spans="2:18" s="179" customFormat="1">
      <c r="C25" s="179" t="s">
        <v>82</v>
      </c>
      <c r="D25" s="182"/>
      <c r="E25" s="183"/>
      <c r="F25" s="184" t="e">
        <f t="shared" si="0"/>
        <v>#DIV/0!</v>
      </c>
      <c r="G25" s="180"/>
      <c r="H25" s="182"/>
      <c r="I25" s="183"/>
      <c r="J25" s="184" t="e">
        <f t="shared" si="1"/>
        <v>#DIV/0!</v>
      </c>
      <c r="K25" s="180"/>
      <c r="L25" s="182"/>
      <c r="M25" s="183"/>
      <c r="N25" s="184" t="e">
        <f t="shared" si="2"/>
        <v>#DIV/0!</v>
      </c>
      <c r="O25" s="180"/>
      <c r="P25" s="182"/>
      <c r="Q25" s="183"/>
      <c r="R25" s="184" t="e">
        <f t="shared" si="3"/>
        <v>#DIV/0!</v>
      </c>
    </row>
    <row r="26" spans="2:18" s="179" customFormat="1">
      <c r="C26" s="179" t="s">
        <v>82</v>
      </c>
      <c r="D26" s="182"/>
      <c r="E26" s="183"/>
      <c r="F26" s="184" t="e">
        <f t="shared" si="0"/>
        <v>#DIV/0!</v>
      </c>
      <c r="G26" s="180"/>
      <c r="H26" s="182"/>
      <c r="I26" s="183"/>
      <c r="J26" s="184" t="e">
        <f t="shared" si="1"/>
        <v>#DIV/0!</v>
      </c>
      <c r="K26" s="180"/>
      <c r="L26" s="182"/>
      <c r="M26" s="183"/>
      <c r="N26" s="184" t="e">
        <f t="shared" si="2"/>
        <v>#DIV/0!</v>
      </c>
      <c r="O26" s="180"/>
      <c r="P26" s="182"/>
      <c r="Q26" s="183"/>
      <c r="R26" s="184" t="e">
        <f t="shared" si="3"/>
        <v>#DIV/0!</v>
      </c>
    </row>
    <row r="27" spans="2:18" s="179" customFormat="1">
      <c r="C27" s="179" t="s">
        <v>82</v>
      </c>
      <c r="D27" s="182"/>
      <c r="E27" s="183"/>
      <c r="F27" s="184" t="e">
        <f t="shared" si="0"/>
        <v>#DIV/0!</v>
      </c>
      <c r="G27" s="180"/>
      <c r="H27" s="182"/>
      <c r="I27" s="183"/>
      <c r="J27" s="184" t="e">
        <f t="shared" si="1"/>
        <v>#DIV/0!</v>
      </c>
      <c r="K27" s="180"/>
      <c r="L27" s="182"/>
      <c r="M27" s="183"/>
      <c r="N27" s="184" t="e">
        <f t="shared" si="2"/>
        <v>#DIV/0!</v>
      </c>
      <c r="O27" s="180"/>
      <c r="P27" s="182"/>
      <c r="Q27" s="183"/>
      <c r="R27" s="184" t="e">
        <f t="shared" si="3"/>
        <v>#DIV/0!</v>
      </c>
    </row>
    <row r="28" spans="2:18" s="179" customFormat="1">
      <c r="C28" s="179" t="s">
        <v>82</v>
      </c>
      <c r="D28" s="182"/>
      <c r="E28" s="183"/>
      <c r="F28" s="184" t="e">
        <f t="shared" si="0"/>
        <v>#DIV/0!</v>
      </c>
      <c r="G28" s="180"/>
      <c r="H28" s="182"/>
      <c r="I28" s="183"/>
      <c r="J28" s="184" t="e">
        <f t="shared" si="1"/>
        <v>#DIV/0!</v>
      </c>
      <c r="K28" s="180"/>
      <c r="L28" s="182"/>
      <c r="M28" s="183"/>
      <c r="N28" s="184" t="e">
        <f t="shared" si="2"/>
        <v>#DIV/0!</v>
      </c>
      <c r="O28" s="180"/>
      <c r="P28" s="182"/>
      <c r="Q28" s="183"/>
      <c r="R28" s="184" t="e">
        <f t="shared" si="3"/>
        <v>#DIV/0!</v>
      </c>
    </row>
    <row r="29" spans="2:18" s="179" customFormat="1">
      <c r="C29" s="179" t="s">
        <v>82</v>
      </c>
      <c r="D29" s="182"/>
      <c r="E29" s="183"/>
      <c r="F29" s="184" t="e">
        <f t="shared" si="0"/>
        <v>#DIV/0!</v>
      </c>
      <c r="G29" s="180"/>
      <c r="H29" s="182"/>
      <c r="I29" s="183"/>
      <c r="J29" s="184" t="e">
        <f t="shared" si="1"/>
        <v>#DIV/0!</v>
      </c>
      <c r="K29" s="180"/>
      <c r="L29" s="182"/>
      <c r="M29" s="183"/>
      <c r="N29" s="184" t="e">
        <f t="shared" si="2"/>
        <v>#DIV/0!</v>
      </c>
      <c r="O29" s="180"/>
      <c r="P29" s="182"/>
      <c r="Q29" s="183"/>
      <c r="R29" s="184" t="e">
        <f t="shared" si="3"/>
        <v>#DIV/0!</v>
      </c>
    </row>
    <row r="30" spans="2:18">
      <c r="B30" s="113" t="s">
        <v>97</v>
      </c>
      <c r="C30" s="112"/>
      <c r="D30" s="113">
        <v>1000</v>
      </c>
      <c r="E30" s="112">
        <v>700</v>
      </c>
      <c r="F30" s="185">
        <f t="shared" si="0"/>
        <v>-0.3</v>
      </c>
      <c r="G30" s="187"/>
      <c r="H30" s="113">
        <v>1000</v>
      </c>
      <c r="I30" s="112">
        <v>700</v>
      </c>
      <c r="J30" s="185">
        <f t="shared" si="1"/>
        <v>-0.3</v>
      </c>
      <c r="K30" s="187"/>
      <c r="L30" s="113">
        <v>2000</v>
      </c>
      <c r="M30" s="112">
        <v>1700</v>
      </c>
      <c r="N30" s="185">
        <f t="shared" si="2"/>
        <v>-0.15</v>
      </c>
      <c r="O30" s="187"/>
      <c r="P30" s="113">
        <v>2000</v>
      </c>
      <c r="Q30" s="112">
        <v>2100</v>
      </c>
      <c r="R30" s="185">
        <f t="shared" si="3"/>
        <v>0.05</v>
      </c>
    </row>
    <row r="31" spans="2:18" s="179" customFormat="1">
      <c r="C31" s="179" t="s">
        <v>82</v>
      </c>
      <c r="D31" s="182"/>
      <c r="E31" s="183"/>
      <c r="F31" s="184" t="e">
        <f t="shared" si="0"/>
        <v>#DIV/0!</v>
      </c>
      <c r="G31" s="180"/>
      <c r="H31" s="182"/>
      <c r="I31" s="183"/>
      <c r="J31" s="184" t="e">
        <f t="shared" si="1"/>
        <v>#DIV/0!</v>
      </c>
      <c r="K31" s="180"/>
      <c r="L31" s="182"/>
      <c r="M31" s="183"/>
      <c r="N31" s="184" t="e">
        <f t="shared" si="2"/>
        <v>#DIV/0!</v>
      </c>
      <c r="O31" s="180"/>
      <c r="P31" s="182"/>
      <c r="Q31" s="183"/>
      <c r="R31" s="184" t="e">
        <f t="shared" si="3"/>
        <v>#DIV/0!</v>
      </c>
    </row>
    <row r="32" spans="2:18" s="179" customFormat="1">
      <c r="C32" s="179" t="s">
        <v>82</v>
      </c>
      <c r="D32" s="182"/>
      <c r="E32" s="183"/>
      <c r="F32" s="184" t="e">
        <f t="shared" si="0"/>
        <v>#DIV/0!</v>
      </c>
      <c r="G32" s="180"/>
      <c r="H32" s="182"/>
      <c r="I32" s="183"/>
      <c r="J32" s="184" t="e">
        <f t="shared" si="1"/>
        <v>#DIV/0!</v>
      </c>
      <c r="K32" s="180"/>
      <c r="L32" s="182"/>
      <c r="M32" s="183"/>
      <c r="N32" s="184" t="e">
        <f t="shared" si="2"/>
        <v>#DIV/0!</v>
      </c>
      <c r="O32" s="180"/>
      <c r="P32" s="182"/>
      <c r="Q32" s="183"/>
      <c r="R32" s="184" t="e">
        <f t="shared" si="3"/>
        <v>#DIV/0!</v>
      </c>
    </row>
    <row r="33" spans="1:87" s="179" customFormat="1">
      <c r="C33" s="179" t="s">
        <v>82</v>
      </c>
      <c r="D33" s="182"/>
      <c r="E33" s="183"/>
      <c r="F33" s="184" t="e">
        <f t="shared" si="0"/>
        <v>#DIV/0!</v>
      </c>
      <c r="G33" s="180"/>
      <c r="H33" s="182"/>
      <c r="I33" s="183"/>
      <c r="J33" s="184" t="e">
        <f t="shared" si="1"/>
        <v>#DIV/0!</v>
      </c>
      <c r="K33" s="180"/>
      <c r="L33" s="182"/>
      <c r="M33" s="183"/>
      <c r="N33" s="184" t="e">
        <f t="shared" si="2"/>
        <v>#DIV/0!</v>
      </c>
      <c r="O33" s="180"/>
      <c r="P33" s="182"/>
      <c r="Q33" s="183"/>
      <c r="R33" s="184" t="e">
        <f t="shared" si="3"/>
        <v>#DIV/0!</v>
      </c>
    </row>
    <row r="34" spans="1:87" s="179" customFormat="1">
      <c r="C34" s="179" t="s">
        <v>82</v>
      </c>
      <c r="D34" s="182"/>
      <c r="E34" s="183"/>
      <c r="F34" s="184" t="e">
        <f t="shared" si="0"/>
        <v>#DIV/0!</v>
      </c>
      <c r="G34" s="180"/>
      <c r="H34" s="182"/>
      <c r="I34" s="183"/>
      <c r="J34" s="184" t="e">
        <f t="shared" si="1"/>
        <v>#DIV/0!</v>
      </c>
      <c r="K34" s="180"/>
      <c r="L34" s="182"/>
      <c r="M34" s="183"/>
      <c r="N34" s="184" t="e">
        <f t="shared" si="2"/>
        <v>#DIV/0!</v>
      </c>
      <c r="O34" s="180"/>
      <c r="P34" s="182"/>
      <c r="Q34" s="183"/>
      <c r="R34" s="184" t="e">
        <f t="shared" si="3"/>
        <v>#DIV/0!</v>
      </c>
    </row>
    <row r="35" spans="1:87" s="179" customFormat="1">
      <c r="C35" s="179" t="s">
        <v>82</v>
      </c>
      <c r="D35" s="182"/>
      <c r="E35" s="183"/>
      <c r="F35" s="184" t="e">
        <f t="shared" si="0"/>
        <v>#DIV/0!</v>
      </c>
      <c r="G35" s="180"/>
      <c r="H35" s="182"/>
      <c r="I35" s="183"/>
      <c r="J35" s="184" t="e">
        <f t="shared" si="1"/>
        <v>#DIV/0!</v>
      </c>
      <c r="K35" s="180"/>
      <c r="L35" s="182"/>
      <c r="M35" s="183"/>
      <c r="N35" s="184" t="e">
        <f t="shared" si="2"/>
        <v>#DIV/0!</v>
      </c>
      <c r="O35" s="180"/>
      <c r="P35" s="182"/>
      <c r="Q35" s="183"/>
      <c r="R35" s="184" t="e">
        <f t="shared" si="3"/>
        <v>#DIV/0!</v>
      </c>
    </row>
    <row r="36" spans="1:87">
      <c r="D36" s="108"/>
      <c r="E36" s="110"/>
      <c r="F36" s="107"/>
      <c r="H36" s="108"/>
      <c r="I36" s="110"/>
      <c r="J36" s="107"/>
      <c r="L36" s="108"/>
      <c r="M36" s="110"/>
      <c r="N36" s="107"/>
      <c r="P36" s="108"/>
      <c r="Q36" s="110"/>
      <c r="R36" s="107"/>
    </row>
    <row r="37" spans="1:87">
      <c r="B37" s="114" t="s">
        <v>22</v>
      </c>
      <c r="C37" s="112"/>
      <c r="D37" s="113">
        <f>D30+D24+D18+D12+D6</f>
        <v>4500</v>
      </c>
      <c r="E37" s="112">
        <f>E30+E24+E18+E12+E6</f>
        <v>2400</v>
      </c>
      <c r="F37" s="185">
        <f t="shared" ref="F37" si="4">(E37-D37)/D37</f>
        <v>-0.46666666666666667</v>
      </c>
      <c r="G37" s="186"/>
      <c r="H37" s="113">
        <f>H30+H24+H18+H12+H6</f>
        <v>4500</v>
      </c>
      <c r="I37" s="112">
        <f>I30+I24+I18+I12+I6</f>
        <v>2400</v>
      </c>
      <c r="J37" s="185">
        <f t="shared" si="1"/>
        <v>-0.46666666666666667</v>
      </c>
      <c r="K37" s="186"/>
      <c r="L37" s="113">
        <f>L30+L24+L18+L12+L6</f>
        <v>9500</v>
      </c>
      <c r="M37" s="112">
        <f>M30+M24+M18+M12+M6</f>
        <v>7400</v>
      </c>
      <c r="N37" s="185">
        <f t="shared" si="2"/>
        <v>-0.22105263157894736</v>
      </c>
      <c r="O37" s="186"/>
      <c r="P37" s="113">
        <f>P30+P24+P18+P12+P6</f>
        <v>9500</v>
      </c>
      <c r="Q37" s="112">
        <f>Q30+Q24+Q18+Q12+Q6</f>
        <v>9800</v>
      </c>
      <c r="R37" s="185">
        <f t="shared" si="3"/>
        <v>3.1578947368421054E-2</v>
      </c>
    </row>
    <row r="43" spans="1:87" ht="38.25">
      <c r="A43" s="157" t="s">
        <v>191</v>
      </c>
      <c r="B43" s="157"/>
      <c r="C43" s="157"/>
      <c r="F43" s="109" t="s">
        <v>31</v>
      </c>
      <c r="G43" s="125">
        <v>40909</v>
      </c>
      <c r="H43" s="125">
        <v>40916</v>
      </c>
      <c r="I43" s="125">
        <v>40923</v>
      </c>
      <c r="J43" s="125">
        <v>40930</v>
      </c>
      <c r="K43" s="125">
        <v>40937</v>
      </c>
      <c r="L43" s="125">
        <v>40944</v>
      </c>
      <c r="M43" s="125">
        <v>40951</v>
      </c>
      <c r="N43" s="125">
        <v>40958</v>
      </c>
      <c r="O43" s="125">
        <v>40965</v>
      </c>
      <c r="P43" s="125">
        <v>40972</v>
      </c>
      <c r="Q43" s="125">
        <v>40979</v>
      </c>
      <c r="R43" s="125">
        <v>40986</v>
      </c>
      <c r="S43" s="125">
        <v>40993</v>
      </c>
      <c r="T43" s="125">
        <v>41000</v>
      </c>
      <c r="U43" s="125">
        <v>41007</v>
      </c>
      <c r="V43" s="125">
        <v>41014</v>
      </c>
      <c r="W43" s="125">
        <v>41021</v>
      </c>
      <c r="X43" s="125">
        <v>41028</v>
      </c>
      <c r="Y43" s="125">
        <v>41035</v>
      </c>
      <c r="Z43" s="125">
        <v>41042</v>
      </c>
      <c r="AA43" s="125">
        <v>41049</v>
      </c>
      <c r="AB43" s="125">
        <v>41056</v>
      </c>
      <c r="AC43" s="125">
        <v>41063</v>
      </c>
      <c r="AD43" s="125">
        <v>41070</v>
      </c>
      <c r="AE43" s="125">
        <v>41077</v>
      </c>
      <c r="AF43" s="125">
        <v>41084</v>
      </c>
      <c r="AG43" s="125">
        <v>41091</v>
      </c>
      <c r="AH43" s="125">
        <v>41098</v>
      </c>
      <c r="AI43" s="125">
        <v>41105</v>
      </c>
      <c r="AJ43" s="125">
        <v>41112</v>
      </c>
      <c r="AK43" s="125">
        <v>41119</v>
      </c>
      <c r="AL43" s="125">
        <v>41126</v>
      </c>
      <c r="AM43" s="125">
        <v>41133</v>
      </c>
      <c r="AN43" s="125">
        <v>41140</v>
      </c>
      <c r="AO43" s="125">
        <v>41147</v>
      </c>
      <c r="AP43" s="125">
        <v>41154</v>
      </c>
      <c r="AQ43" s="125">
        <v>41161</v>
      </c>
      <c r="AR43" s="125">
        <v>41168</v>
      </c>
      <c r="AS43" s="125">
        <v>41175</v>
      </c>
      <c r="AT43" s="125">
        <v>41182</v>
      </c>
      <c r="AU43" s="125">
        <v>41189</v>
      </c>
      <c r="AV43" s="125">
        <v>41196</v>
      </c>
      <c r="AW43" s="125">
        <v>41203</v>
      </c>
      <c r="AX43" s="125">
        <v>41210</v>
      </c>
      <c r="AY43" s="125">
        <v>41217</v>
      </c>
      <c r="AZ43" s="125">
        <v>41224</v>
      </c>
      <c r="BA43" s="125">
        <v>41231</v>
      </c>
      <c r="BB43" s="125">
        <v>41238</v>
      </c>
      <c r="BC43" s="125">
        <v>41245</v>
      </c>
      <c r="BD43" s="125">
        <v>41252</v>
      </c>
      <c r="BE43" s="125">
        <v>41259</v>
      </c>
      <c r="BF43" s="125">
        <v>41266</v>
      </c>
      <c r="BG43" s="125">
        <v>41273</v>
      </c>
      <c r="BH43" s="125">
        <v>41280</v>
      </c>
      <c r="BI43" s="125">
        <v>41287</v>
      </c>
      <c r="BJ43" s="125">
        <v>41294</v>
      </c>
      <c r="BK43" s="125">
        <v>41301</v>
      </c>
      <c r="BL43" s="125">
        <v>41308</v>
      </c>
      <c r="BM43" s="125">
        <v>41315</v>
      </c>
      <c r="BN43" s="125">
        <v>41322</v>
      </c>
      <c r="BO43" s="125">
        <v>41329</v>
      </c>
      <c r="BP43" s="125">
        <v>41336</v>
      </c>
      <c r="BQ43" s="125">
        <v>41343</v>
      </c>
      <c r="BR43" s="125">
        <v>41350</v>
      </c>
      <c r="BS43" s="125">
        <v>41357</v>
      </c>
      <c r="BT43" s="125">
        <v>41364</v>
      </c>
      <c r="BU43" s="125">
        <v>41371</v>
      </c>
      <c r="BV43" s="125">
        <v>41378</v>
      </c>
      <c r="BW43" s="125">
        <v>41385</v>
      </c>
      <c r="BX43" s="125">
        <v>41392</v>
      </c>
      <c r="BY43" s="125">
        <v>41399</v>
      </c>
      <c r="BZ43" s="125">
        <v>41406</v>
      </c>
      <c r="CA43" s="125">
        <v>41413</v>
      </c>
      <c r="CB43" s="125">
        <v>41420</v>
      </c>
      <c r="CC43" s="125">
        <v>41427</v>
      </c>
      <c r="CD43" s="125">
        <v>41434</v>
      </c>
      <c r="CE43" s="125">
        <v>41441</v>
      </c>
      <c r="CF43" s="125">
        <v>41448</v>
      </c>
      <c r="CG43" s="125">
        <v>41455</v>
      </c>
      <c r="CH43" s="125">
        <v>41462</v>
      </c>
      <c r="CI43" s="126" t="s">
        <v>24</v>
      </c>
    </row>
    <row r="44" spans="1:87">
      <c r="G44" s="125"/>
      <c r="H44" s="125"/>
      <c r="I44" s="125"/>
      <c r="J44" s="125"/>
      <c r="K44" s="125"/>
      <c r="L44" s="125"/>
      <c r="M44" s="125"/>
      <c r="N44" s="125"/>
      <c r="O44" s="125"/>
      <c r="P44" s="125"/>
      <c r="Q44" s="125"/>
      <c r="R44" s="125"/>
      <c r="S44" s="125"/>
      <c r="T44" s="125"/>
      <c r="U44" s="125"/>
      <c r="V44" s="125"/>
      <c r="W44" s="125"/>
      <c r="X44" s="125"/>
      <c r="Y44" s="125"/>
      <c r="Z44" s="125"/>
      <c r="AA44" s="125"/>
      <c r="AB44" s="125"/>
      <c r="AC44" s="125"/>
      <c r="AD44" s="125"/>
      <c r="AE44" s="125"/>
      <c r="AF44" s="125"/>
      <c r="AG44" s="125"/>
      <c r="AH44" s="125"/>
      <c r="AI44" s="125"/>
      <c r="AJ44" s="125"/>
      <c r="AK44" s="125"/>
      <c r="AL44" s="125"/>
      <c r="AM44" s="125"/>
      <c r="AN44" s="125"/>
      <c r="AO44" s="125"/>
      <c r="AP44" s="125"/>
      <c r="AQ44" s="125"/>
      <c r="AR44" s="125"/>
      <c r="AS44" s="125"/>
      <c r="AT44" s="125"/>
      <c r="AU44" s="125"/>
      <c r="AV44" s="125"/>
      <c r="AW44" s="125"/>
      <c r="AX44" s="125"/>
      <c r="AY44" s="125"/>
      <c r="AZ44" s="125"/>
      <c r="BA44" s="125"/>
      <c r="BB44" s="125"/>
      <c r="BC44" s="125"/>
      <c r="BD44" s="125"/>
      <c r="BE44" s="125"/>
      <c r="BF44" s="125"/>
      <c r="BG44" s="125"/>
      <c r="BH44" s="125"/>
      <c r="BI44" s="125"/>
      <c r="BJ44" s="125"/>
      <c r="BK44" s="125"/>
      <c r="BL44" s="125"/>
      <c r="BM44" s="125"/>
      <c r="BN44" s="125"/>
      <c r="BO44" s="125"/>
      <c r="BP44" s="125"/>
      <c r="BQ44" s="125"/>
      <c r="BR44" s="125"/>
      <c r="BS44" s="125"/>
      <c r="BT44" s="125"/>
      <c r="BU44" s="125"/>
      <c r="BV44" s="125"/>
      <c r="BW44" s="125"/>
      <c r="BX44" s="125"/>
      <c r="BY44" s="125"/>
      <c r="BZ44" s="125"/>
      <c r="CA44" s="125"/>
      <c r="CB44" s="125"/>
      <c r="CC44" s="125"/>
      <c r="CD44" s="125"/>
      <c r="CE44" s="125"/>
      <c r="CF44" s="125"/>
      <c r="CG44" s="125"/>
      <c r="CH44" s="125"/>
      <c r="CI44" s="126"/>
    </row>
    <row r="45" spans="1:87">
      <c r="A45" s="144" t="s">
        <v>53</v>
      </c>
      <c r="C45" s="109" t="s">
        <v>51</v>
      </c>
      <c r="D45" s="109">
        <f>CI45</f>
        <v>9500</v>
      </c>
      <c r="G45" s="109">
        <v>100</v>
      </c>
      <c r="H45" s="109">
        <v>100</v>
      </c>
      <c r="I45" s="109">
        <v>100</v>
      </c>
      <c r="J45" s="109">
        <v>100</v>
      </c>
      <c r="K45" s="109">
        <v>100</v>
      </c>
      <c r="L45" s="109">
        <v>100</v>
      </c>
      <c r="M45" s="109">
        <v>100</v>
      </c>
      <c r="N45" s="109">
        <v>100</v>
      </c>
      <c r="O45" s="109">
        <v>100</v>
      </c>
      <c r="P45" s="109">
        <v>100</v>
      </c>
      <c r="Q45" s="109">
        <v>200</v>
      </c>
      <c r="R45" s="109">
        <v>200</v>
      </c>
      <c r="S45" s="109">
        <v>200</v>
      </c>
      <c r="T45" s="109">
        <v>200</v>
      </c>
      <c r="U45" s="109">
        <v>200</v>
      </c>
      <c r="V45" s="109">
        <v>200</v>
      </c>
      <c r="W45" s="109">
        <v>200</v>
      </c>
      <c r="X45" s="109">
        <v>200</v>
      </c>
      <c r="Y45" s="109">
        <v>200</v>
      </c>
      <c r="Z45" s="109">
        <v>200</v>
      </c>
      <c r="AA45" s="109">
        <v>300</v>
      </c>
      <c r="AB45" s="109">
        <v>300</v>
      </c>
      <c r="AC45" s="109">
        <v>300</v>
      </c>
      <c r="AD45" s="109">
        <v>300</v>
      </c>
      <c r="AE45" s="109">
        <v>300</v>
      </c>
      <c r="AF45" s="109">
        <v>300</v>
      </c>
      <c r="AG45" s="109">
        <v>300</v>
      </c>
      <c r="AH45" s="109">
        <v>300</v>
      </c>
      <c r="AI45" s="109">
        <v>300</v>
      </c>
      <c r="AJ45" s="109">
        <v>300</v>
      </c>
      <c r="AK45" s="109">
        <v>300</v>
      </c>
      <c r="AL45" s="109">
        <v>300</v>
      </c>
      <c r="AM45" s="109">
        <v>300</v>
      </c>
      <c r="AN45" s="109">
        <v>300</v>
      </c>
      <c r="AO45" s="109">
        <v>200</v>
      </c>
      <c r="AP45" s="109">
        <v>200</v>
      </c>
      <c r="AQ45" s="109">
        <v>200</v>
      </c>
      <c r="AR45" s="109">
        <v>200</v>
      </c>
      <c r="AS45" s="109">
        <v>200</v>
      </c>
      <c r="AT45" s="109">
        <v>200</v>
      </c>
      <c r="AU45" s="109">
        <v>200</v>
      </c>
      <c r="AV45" s="109">
        <v>200</v>
      </c>
      <c r="AW45" s="109">
        <v>200</v>
      </c>
      <c r="AX45" s="109">
        <v>200</v>
      </c>
      <c r="AY45" s="109">
        <v>100</v>
      </c>
      <c r="AZ45" s="109">
        <v>100</v>
      </c>
      <c r="BA45" s="109">
        <v>100</v>
      </c>
      <c r="CI45" s="127">
        <f>SUM(G45:BF45)</f>
        <v>9500</v>
      </c>
    </row>
    <row r="46" spans="1:87">
      <c r="C46" s="109" t="s">
        <v>52</v>
      </c>
      <c r="G46" s="109">
        <f t="shared" ref="G46:J46" si="5">F46+G45</f>
        <v>100</v>
      </c>
      <c r="H46" s="109">
        <f t="shared" si="5"/>
        <v>200</v>
      </c>
      <c r="I46" s="109">
        <f t="shared" si="5"/>
        <v>300</v>
      </c>
      <c r="J46" s="109">
        <f t="shared" si="5"/>
        <v>400</v>
      </c>
      <c r="K46" s="109">
        <f t="shared" ref="K46:BA46" si="6">J46+K45</f>
        <v>500</v>
      </c>
      <c r="L46" s="109">
        <f t="shared" si="6"/>
        <v>600</v>
      </c>
      <c r="M46" s="109">
        <f t="shared" si="6"/>
        <v>700</v>
      </c>
      <c r="N46" s="109">
        <f t="shared" si="6"/>
        <v>800</v>
      </c>
      <c r="O46" s="109">
        <f t="shared" si="6"/>
        <v>900</v>
      </c>
      <c r="P46" s="109">
        <f t="shared" si="6"/>
        <v>1000</v>
      </c>
      <c r="Q46" s="109">
        <f t="shared" si="6"/>
        <v>1200</v>
      </c>
      <c r="R46" s="109">
        <f t="shared" si="6"/>
        <v>1400</v>
      </c>
      <c r="S46" s="109">
        <f t="shared" si="6"/>
        <v>1600</v>
      </c>
      <c r="T46" s="109">
        <f t="shared" si="6"/>
        <v>1800</v>
      </c>
      <c r="U46" s="109">
        <f t="shared" si="6"/>
        <v>2000</v>
      </c>
      <c r="V46" s="109">
        <f t="shared" si="6"/>
        <v>2200</v>
      </c>
      <c r="W46" s="109">
        <f t="shared" si="6"/>
        <v>2400</v>
      </c>
      <c r="X46" s="109">
        <f t="shared" si="6"/>
        <v>2600</v>
      </c>
      <c r="Y46" s="109">
        <f t="shared" si="6"/>
        <v>2800</v>
      </c>
      <c r="Z46" s="109">
        <f t="shared" si="6"/>
        <v>3000</v>
      </c>
      <c r="AA46" s="109">
        <f t="shared" si="6"/>
        <v>3300</v>
      </c>
      <c r="AB46" s="109">
        <f t="shared" si="6"/>
        <v>3600</v>
      </c>
      <c r="AC46" s="109">
        <f t="shared" si="6"/>
        <v>3900</v>
      </c>
      <c r="AD46" s="109">
        <f t="shared" si="6"/>
        <v>4200</v>
      </c>
      <c r="AE46" s="109">
        <f t="shared" si="6"/>
        <v>4500</v>
      </c>
      <c r="AF46" s="109">
        <f t="shared" si="6"/>
        <v>4800</v>
      </c>
      <c r="AG46" s="109">
        <f t="shared" si="6"/>
        <v>5100</v>
      </c>
      <c r="AH46" s="109">
        <f t="shared" si="6"/>
        <v>5400</v>
      </c>
      <c r="AI46" s="109">
        <f t="shared" si="6"/>
        <v>5700</v>
      </c>
      <c r="AJ46" s="109">
        <f t="shared" si="6"/>
        <v>6000</v>
      </c>
      <c r="AK46" s="109">
        <f t="shared" si="6"/>
        <v>6300</v>
      </c>
      <c r="AL46" s="109">
        <f t="shared" si="6"/>
        <v>6600</v>
      </c>
      <c r="AM46" s="109">
        <f t="shared" si="6"/>
        <v>6900</v>
      </c>
      <c r="AN46" s="109">
        <f t="shared" si="6"/>
        <v>7200</v>
      </c>
      <c r="AO46" s="109">
        <f t="shared" si="6"/>
        <v>7400</v>
      </c>
      <c r="AP46" s="109">
        <f t="shared" si="6"/>
        <v>7600</v>
      </c>
      <c r="AQ46" s="109">
        <f t="shared" si="6"/>
        <v>7800</v>
      </c>
      <c r="AR46" s="109">
        <f t="shared" si="6"/>
        <v>8000</v>
      </c>
      <c r="AS46" s="109">
        <f t="shared" si="6"/>
        <v>8200</v>
      </c>
      <c r="AT46" s="109">
        <f t="shared" si="6"/>
        <v>8400</v>
      </c>
      <c r="AU46" s="109">
        <f t="shared" si="6"/>
        <v>8600</v>
      </c>
      <c r="AV46" s="109">
        <f t="shared" si="6"/>
        <v>8800</v>
      </c>
      <c r="AW46" s="109">
        <f t="shared" si="6"/>
        <v>9000</v>
      </c>
      <c r="AX46" s="109">
        <f t="shared" si="6"/>
        <v>9200</v>
      </c>
      <c r="AY46" s="109">
        <f t="shared" si="6"/>
        <v>9300</v>
      </c>
      <c r="AZ46" s="109">
        <f t="shared" si="6"/>
        <v>9400</v>
      </c>
      <c r="BA46" s="109">
        <f t="shared" si="6"/>
        <v>9500</v>
      </c>
      <c r="CI46" s="127"/>
    </row>
    <row r="47" spans="1:87">
      <c r="C47" s="109" t="s">
        <v>100</v>
      </c>
      <c r="G47" s="129" t="e">
        <f>G46/$D$58</f>
        <v>#DIV/0!</v>
      </c>
      <c r="H47" s="129" t="e">
        <f t="shared" ref="H47:J47" si="7">H46/$D$58</f>
        <v>#DIV/0!</v>
      </c>
      <c r="I47" s="129" t="e">
        <f t="shared" si="7"/>
        <v>#DIV/0!</v>
      </c>
      <c r="J47" s="129" t="e">
        <f t="shared" si="7"/>
        <v>#DIV/0!</v>
      </c>
      <c r="K47" s="129" t="e">
        <f t="shared" ref="K47:BA47" si="8">K46/$D$58</f>
        <v>#DIV/0!</v>
      </c>
      <c r="L47" s="129" t="e">
        <f t="shared" si="8"/>
        <v>#DIV/0!</v>
      </c>
      <c r="M47" s="129" t="e">
        <f t="shared" si="8"/>
        <v>#DIV/0!</v>
      </c>
      <c r="N47" s="129" t="e">
        <f t="shared" si="8"/>
        <v>#DIV/0!</v>
      </c>
      <c r="O47" s="129" t="e">
        <f t="shared" si="8"/>
        <v>#DIV/0!</v>
      </c>
      <c r="P47" s="129" t="e">
        <f t="shared" si="8"/>
        <v>#DIV/0!</v>
      </c>
      <c r="Q47" s="129" t="e">
        <f t="shared" si="8"/>
        <v>#DIV/0!</v>
      </c>
      <c r="R47" s="129" t="e">
        <f t="shared" si="8"/>
        <v>#DIV/0!</v>
      </c>
      <c r="S47" s="129" t="e">
        <f t="shared" si="8"/>
        <v>#DIV/0!</v>
      </c>
      <c r="T47" s="129" t="e">
        <f t="shared" si="8"/>
        <v>#DIV/0!</v>
      </c>
      <c r="U47" s="129" t="e">
        <f t="shared" si="8"/>
        <v>#DIV/0!</v>
      </c>
      <c r="V47" s="129" t="e">
        <f t="shared" si="8"/>
        <v>#DIV/0!</v>
      </c>
      <c r="W47" s="129" t="e">
        <f t="shared" si="8"/>
        <v>#DIV/0!</v>
      </c>
      <c r="X47" s="129" t="e">
        <f t="shared" si="8"/>
        <v>#DIV/0!</v>
      </c>
      <c r="Y47" s="129" t="e">
        <f t="shared" si="8"/>
        <v>#DIV/0!</v>
      </c>
      <c r="Z47" s="129" t="e">
        <f t="shared" si="8"/>
        <v>#DIV/0!</v>
      </c>
      <c r="AA47" s="129" t="e">
        <f t="shared" si="8"/>
        <v>#DIV/0!</v>
      </c>
      <c r="AB47" s="129" t="e">
        <f t="shared" si="8"/>
        <v>#DIV/0!</v>
      </c>
      <c r="AC47" s="129" t="e">
        <f t="shared" si="8"/>
        <v>#DIV/0!</v>
      </c>
      <c r="AD47" s="129" t="e">
        <f t="shared" si="8"/>
        <v>#DIV/0!</v>
      </c>
      <c r="AE47" s="129" t="e">
        <f t="shared" si="8"/>
        <v>#DIV/0!</v>
      </c>
      <c r="AF47" s="129" t="e">
        <f t="shared" si="8"/>
        <v>#DIV/0!</v>
      </c>
      <c r="AG47" s="129" t="e">
        <f t="shared" si="8"/>
        <v>#DIV/0!</v>
      </c>
      <c r="AH47" s="129" t="e">
        <f t="shared" si="8"/>
        <v>#DIV/0!</v>
      </c>
      <c r="AI47" s="129" t="e">
        <f t="shared" si="8"/>
        <v>#DIV/0!</v>
      </c>
      <c r="AJ47" s="129" t="e">
        <f t="shared" si="8"/>
        <v>#DIV/0!</v>
      </c>
      <c r="AK47" s="129" t="e">
        <f t="shared" si="8"/>
        <v>#DIV/0!</v>
      </c>
      <c r="AL47" s="129" t="e">
        <f t="shared" si="8"/>
        <v>#DIV/0!</v>
      </c>
      <c r="AM47" s="129" t="e">
        <f t="shared" si="8"/>
        <v>#DIV/0!</v>
      </c>
      <c r="AN47" s="129" t="e">
        <f t="shared" si="8"/>
        <v>#DIV/0!</v>
      </c>
      <c r="AO47" s="129" t="e">
        <f t="shared" si="8"/>
        <v>#DIV/0!</v>
      </c>
      <c r="AP47" s="129" t="e">
        <f t="shared" si="8"/>
        <v>#DIV/0!</v>
      </c>
      <c r="AQ47" s="129" t="e">
        <f t="shared" si="8"/>
        <v>#DIV/0!</v>
      </c>
      <c r="AR47" s="129" t="e">
        <f t="shared" si="8"/>
        <v>#DIV/0!</v>
      </c>
      <c r="AS47" s="129" t="e">
        <f t="shared" si="8"/>
        <v>#DIV/0!</v>
      </c>
      <c r="AT47" s="129" t="e">
        <f t="shared" si="8"/>
        <v>#DIV/0!</v>
      </c>
      <c r="AU47" s="129" t="e">
        <f t="shared" si="8"/>
        <v>#DIV/0!</v>
      </c>
      <c r="AV47" s="129" t="e">
        <f t="shared" si="8"/>
        <v>#DIV/0!</v>
      </c>
      <c r="AW47" s="129" t="e">
        <f t="shared" si="8"/>
        <v>#DIV/0!</v>
      </c>
      <c r="AX47" s="129" t="e">
        <f t="shared" si="8"/>
        <v>#DIV/0!</v>
      </c>
      <c r="AY47" s="129" t="e">
        <f t="shared" si="8"/>
        <v>#DIV/0!</v>
      </c>
      <c r="AZ47" s="129" t="e">
        <f t="shared" si="8"/>
        <v>#DIV/0!</v>
      </c>
      <c r="BA47" s="129" t="e">
        <f t="shared" si="8"/>
        <v>#DIV/0!</v>
      </c>
      <c r="CI47" s="127"/>
    </row>
    <row r="48" spans="1:87" s="127" customFormat="1" hidden="1">
      <c r="C48" s="127" t="s">
        <v>103</v>
      </c>
      <c r="G48" s="127">
        <f>G46</f>
        <v>100</v>
      </c>
      <c r="H48" s="130"/>
      <c r="I48" s="130"/>
      <c r="J48" s="130"/>
      <c r="K48" s="127">
        <f>K46</f>
        <v>500</v>
      </c>
      <c r="M48" s="130"/>
      <c r="O48" s="127">
        <f>O46</f>
        <v>900</v>
      </c>
      <c r="P48" s="130"/>
      <c r="Q48" s="130"/>
      <c r="S48" s="127">
        <f>S46</f>
        <v>1600</v>
      </c>
      <c r="T48" s="130"/>
      <c r="U48" s="130"/>
      <c r="W48" s="127">
        <f>W46</f>
        <v>2400</v>
      </c>
      <c r="X48" s="130"/>
      <c r="Y48" s="130"/>
      <c r="AA48" s="127">
        <f>AA46</f>
        <v>3300</v>
      </c>
      <c r="AB48" s="130"/>
      <c r="AC48" s="130"/>
      <c r="AE48" s="127">
        <f>AE46</f>
        <v>4500</v>
      </c>
      <c r="AF48" s="130"/>
      <c r="AG48" s="130"/>
      <c r="AI48" s="127">
        <f>AI46</f>
        <v>5700</v>
      </c>
      <c r="AJ48" s="130"/>
      <c r="AK48" s="130"/>
      <c r="AM48" s="127">
        <f>AM46</f>
        <v>6900</v>
      </c>
      <c r="AN48" s="130"/>
      <c r="AO48" s="130"/>
      <c r="AQ48" s="127">
        <f>AQ46</f>
        <v>7800</v>
      </c>
      <c r="AR48" s="130"/>
      <c r="AS48" s="130"/>
      <c r="AU48" s="127">
        <f>AU46</f>
        <v>8600</v>
      </c>
      <c r="AV48" s="130"/>
      <c r="AW48" s="130"/>
      <c r="AY48" s="127">
        <f>AY46</f>
        <v>9300</v>
      </c>
      <c r="AZ48" s="130"/>
      <c r="BA48" s="130"/>
      <c r="BC48" s="127">
        <f>BC46</f>
        <v>0</v>
      </c>
      <c r="BG48" s="127">
        <f>BG46</f>
        <v>0</v>
      </c>
    </row>
    <row r="49" spans="1:87">
      <c r="C49" s="109" t="s">
        <v>49</v>
      </c>
      <c r="G49" s="109">
        <v>100</v>
      </c>
      <c r="H49" s="109">
        <v>100</v>
      </c>
      <c r="I49" s="109">
        <v>100</v>
      </c>
      <c r="J49" s="109">
        <v>100</v>
      </c>
      <c r="K49" s="109">
        <v>100</v>
      </c>
      <c r="L49" s="109">
        <v>100</v>
      </c>
      <c r="M49" s="109">
        <v>100</v>
      </c>
      <c r="N49" s="109">
        <v>100</v>
      </c>
      <c r="O49" s="109">
        <v>100</v>
      </c>
      <c r="P49" s="109">
        <v>100</v>
      </c>
      <c r="Q49" s="109">
        <v>200</v>
      </c>
      <c r="R49" s="109">
        <v>200</v>
      </c>
      <c r="S49" s="109">
        <v>200</v>
      </c>
      <c r="T49" s="109">
        <v>200</v>
      </c>
      <c r="U49" s="109">
        <v>200</v>
      </c>
      <c r="V49" s="109">
        <v>200</v>
      </c>
      <c r="W49" s="109">
        <v>200</v>
      </c>
      <c r="X49" s="109">
        <v>200</v>
      </c>
      <c r="Y49" s="109">
        <v>200</v>
      </c>
      <c r="Z49" s="109">
        <v>200</v>
      </c>
      <c r="AA49" s="109">
        <v>300</v>
      </c>
      <c r="AB49" s="109">
        <v>300</v>
      </c>
      <c r="AC49" s="109">
        <v>300</v>
      </c>
      <c r="AD49" s="109">
        <v>300</v>
      </c>
      <c r="AE49" s="109">
        <v>300</v>
      </c>
      <c r="AF49" s="109">
        <v>300</v>
      </c>
      <c r="AG49" s="109">
        <v>300</v>
      </c>
      <c r="AH49" s="109">
        <v>300</v>
      </c>
      <c r="AI49" s="109">
        <v>300</v>
      </c>
      <c r="AJ49" s="109">
        <v>300</v>
      </c>
      <c r="CI49" s="127"/>
    </row>
    <row r="50" spans="1:87">
      <c r="C50" s="109" t="s">
        <v>48</v>
      </c>
      <c r="G50" s="109">
        <f>F50+G49</f>
        <v>100</v>
      </c>
      <c r="H50" s="109">
        <f t="shared" ref="H50:J50" si="9">G50+H49</f>
        <v>200</v>
      </c>
      <c r="I50" s="109">
        <f t="shared" si="9"/>
        <v>300</v>
      </c>
      <c r="J50" s="109">
        <f t="shared" si="9"/>
        <v>400</v>
      </c>
      <c r="K50" s="109">
        <f t="shared" ref="K50:AJ50" si="10">J50+K49</f>
        <v>500</v>
      </c>
      <c r="L50" s="109">
        <f t="shared" si="10"/>
        <v>600</v>
      </c>
      <c r="M50" s="109">
        <f t="shared" si="10"/>
        <v>700</v>
      </c>
      <c r="N50" s="109">
        <f t="shared" si="10"/>
        <v>800</v>
      </c>
      <c r="O50" s="109">
        <f t="shared" si="10"/>
        <v>900</v>
      </c>
      <c r="P50" s="109">
        <f t="shared" si="10"/>
        <v>1000</v>
      </c>
      <c r="Q50" s="109">
        <f t="shared" si="10"/>
        <v>1200</v>
      </c>
      <c r="R50" s="109">
        <f t="shared" si="10"/>
        <v>1400</v>
      </c>
      <c r="S50" s="109">
        <f t="shared" si="10"/>
        <v>1600</v>
      </c>
      <c r="T50" s="109">
        <f t="shared" si="10"/>
        <v>1800</v>
      </c>
      <c r="U50" s="109">
        <f t="shared" si="10"/>
        <v>2000</v>
      </c>
      <c r="V50" s="109">
        <f t="shared" si="10"/>
        <v>2200</v>
      </c>
      <c r="W50" s="109">
        <f t="shared" si="10"/>
        <v>2400</v>
      </c>
      <c r="X50" s="109">
        <f t="shared" si="10"/>
        <v>2600</v>
      </c>
      <c r="Y50" s="109">
        <f t="shared" si="10"/>
        <v>2800</v>
      </c>
      <c r="Z50" s="109">
        <f t="shared" si="10"/>
        <v>3000</v>
      </c>
      <c r="AA50" s="109">
        <f t="shared" si="10"/>
        <v>3300</v>
      </c>
      <c r="AB50" s="109">
        <f t="shared" si="10"/>
        <v>3600</v>
      </c>
      <c r="AC50" s="109">
        <f t="shared" si="10"/>
        <v>3900</v>
      </c>
      <c r="AD50" s="109">
        <f t="shared" si="10"/>
        <v>4200</v>
      </c>
      <c r="AE50" s="109">
        <f t="shared" si="10"/>
        <v>4500</v>
      </c>
      <c r="AF50" s="109">
        <f t="shared" si="10"/>
        <v>4800</v>
      </c>
      <c r="AG50" s="109">
        <f t="shared" si="10"/>
        <v>5100</v>
      </c>
      <c r="AH50" s="109">
        <f t="shared" si="10"/>
        <v>5400</v>
      </c>
      <c r="AI50" s="109">
        <f t="shared" si="10"/>
        <v>5700</v>
      </c>
      <c r="AJ50" s="109">
        <f t="shared" si="10"/>
        <v>6000</v>
      </c>
      <c r="CI50" s="127"/>
    </row>
    <row r="51" spans="1:87">
      <c r="C51" s="109" t="s">
        <v>101</v>
      </c>
      <c r="G51" s="129"/>
      <c r="H51" s="129"/>
      <c r="I51" s="129"/>
      <c r="J51" s="129"/>
      <c r="K51" s="129"/>
      <c r="L51" s="129"/>
      <c r="M51" s="129"/>
      <c r="N51" s="129"/>
      <c r="O51" s="129"/>
      <c r="P51" s="129"/>
      <c r="Q51" s="129"/>
      <c r="R51" s="129"/>
      <c r="S51" s="129"/>
      <c r="T51" s="129"/>
      <c r="U51" s="129"/>
      <c r="V51" s="129"/>
      <c r="W51" s="129"/>
      <c r="X51" s="129"/>
      <c r="Y51" s="129"/>
      <c r="Z51" s="129"/>
      <c r="AA51" s="129"/>
      <c r="AB51" s="129"/>
      <c r="AC51" s="129"/>
      <c r="AD51" s="129"/>
      <c r="AE51" s="129"/>
      <c r="AF51" s="129"/>
      <c r="AG51" s="129"/>
      <c r="AH51" s="129"/>
      <c r="AI51" s="129"/>
      <c r="AJ51" s="129" t="e">
        <f t="shared" ref="AJ51" si="11">AJ50/$D$58</f>
        <v>#DIV/0!</v>
      </c>
      <c r="CI51" s="127"/>
    </row>
    <row r="52" spans="1:87">
      <c r="C52" s="109" t="s">
        <v>50</v>
      </c>
      <c r="D52" s="109">
        <f>CI52</f>
        <v>3400</v>
      </c>
      <c r="G52" s="109">
        <v>100</v>
      </c>
      <c r="H52" s="109">
        <v>100</v>
      </c>
      <c r="I52" s="109">
        <v>100</v>
      </c>
      <c r="J52" s="109">
        <v>100</v>
      </c>
      <c r="K52" s="109">
        <v>100</v>
      </c>
      <c r="L52" s="109">
        <v>100</v>
      </c>
      <c r="M52" s="109">
        <v>50</v>
      </c>
      <c r="N52" s="109">
        <v>50</v>
      </c>
      <c r="O52" s="109">
        <v>50</v>
      </c>
      <c r="P52" s="109">
        <v>50</v>
      </c>
      <c r="Q52" s="109">
        <v>50</v>
      </c>
      <c r="R52" s="109">
        <v>50</v>
      </c>
      <c r="S52" s="109">
        <v>50</v>
      </c>
      <c r="T52" s="109">
        <v>50</v>
      </c>
      <c r="U52" s="109">
        <v>100</v>
      </c>
      <c r="V52" s="109">
        <v>100</v>
      </c>
      <c r="W52" s="109">
        <v>100</v>
      </c>
      <c r="X52" s="109">
        <v>100</v>
      </c>
      <c r="Y52" s="109">
        <v>100</v>
      </c>
      <c r="Z52" s="109">
        <v>100</v>
      </c>
      <c r="AA52" s="109">
        <v>100</v>
      </c>
      <c r="AB52" s="109">
        <v>100</v>
      </c>
      <c r="AC52" s="109">
        <v>200</v>
      </c>
      <c r="AD52" s="109">
        <v>200</v>
      </c>
      <c r="AE52" s="109">
        <v>200</v>
      </c>
      <c r="AF52" s="109">
        <v>200</v>
      </c>
      <c r="AG52" s="109">
        <v>200</v>
      </c>
      <c r="AH52" s="109">
        <v>200</v>
      </c>
      <c r="AI52" s="109">
        <v>200</v>
      </c>
      <c r="AJ52" s="109">
        <v>200</v>
      </c>
      <c r="CI52" s="127">
        <f>SUM(G52:BF52)</f>
        <v>3400</v>
      </c>
    </row>
    <row r="53" spans="1:87">
      <c r="C53" s="109" t="s">
        <v>47</v>
      </c>
      <c r="G53" s="109">
        <f>F53+G52</f>
        <v>100</v>
      </c>
      <c r="H53" s="109">
        <f t="shared" ref="H53:J53" si="12">G53+H52</f>
        <v>200</v>
      </c>
      <c r="I53" s="109">
        <f t="shared" si="12"/>
        <v>300</v>
      </c>
      <c r="J53" s="109">
        <f t="shared" si="12"/>
        <v>400</v>
      </c>
      <c r="K53" s="109">
        <f t="shared" ref="K53:AJ53" si="13">J53+K52</f>
        <v>500</v>
      </c>
      <c r="L53" s="109">
        <f t="shared" si="13"/>
        <v>600</v>
      </c>
      <c r="M53" s="109">
        <f t="shared" si="13"/>
        <v>650</v>
      </c>
      <c r="N53" s="109">
        <f t="shared" si="13"/>
        <v>700</v>
      </c>
      <c r="O53" s="109">
        <f t="shared" si="13"/>
        <v>750</v>
      </c>
      <c r="P53" s="109">
        <f t="shared" si="13"/>
        <v>800</v>
      </c>
      <c r="Q53" s="109">
        <f t="shared" si="13"/>
        <v>850</v>
      </c>
      <c r="R53" s="109">
        <f t="shared" si="13"/>
        <v>900</v>
      </c>
      <c r="S53" s="109">
        <f t="shared" si="13"/>
        <v>950</v>
      </c>
      <c r="T53" s="109">
        <f t="shared" si="13"/>
        <v>1000</v>
      </c>
      <c r="U53" s="109">
        <f t="shared" si="13"/>
        <v>1100</v>
      </c>
      <c r="V53" s="109">
        <f t="shared" si="13"/>
        <v>1200</v>
      </c>
      <c r="W53" s="109">
        <f t="shared" si="13"/>
        <v>1300</v>
      </c>
      <c r="X53" s="109">
        <f t="shared" si="13"/>
        <v>1400</v>
      </c>
      <c r="Y53" s="109">
        <f t="shared" si="13"/>
        <v>1500</v>
      </c>
      <c r="Z53" s="109">
        <f t="shared" si="13"/>
        <v>1600</v>
      </c>
      <c r="AA53" s="109">
        <f t="shared" si="13"/>
        <v>1700</v>
      </c>
      <c r="AB53" s="109">
        <f t="shared" si="13"/>
        <v>1800</v>
      </c>
      <c r="AC53" s="109">
        <f t="shared" si="13"/>
        <v>2000</v>
      </c>
      <c r="AD53" s="109">
        <f t="shared" si="13"/>
        <v>2200</v>
      </c>
      <c r="AE53" s="109">
        <f t="shared" si="13"/>
        <v>2400</v>
      </c>
      <c r="AF53" s="109">
        <f t="shared" si="13"/>
        <v>2600</v>
      </c>
      <c r="AG53" s="109">
        <f t="shared" si="13"/>
        <v>2800</v>
      </c>
      <c r="AH53" s="109">
        <f t="shared" si="13"/>
        <v>3000</v>
      </c>
      <c r="AI53" s="109">
        <f t="shared" si="13"/>
        <v>3200</v>
      </c>
      <c r="AJ53" s="109">
        <f t="shared" si="13"/>
        <v>3400</v>
      </c>
    </row>
    <row r="54" spans="1:87">
      <c r="C54" s="109" t="s">
        <v>102</v>
      </c>
      <c r="G54" s="129"/>
      <c r="H54" s="129"/>
      <c r="I54" s="129"/>
      <c r="J54" s="129"/>
      <c r="K54" s="129"/>
      <c r="L54" s="129"/>
      <c r="M54" s="129"/>
      <c r="N54" s="129"/>
      <c r="O54" s="129"/>
      <c r="P54" s="129"/>
      <c r="Q54" s="129"/>
      <c r="R54" s="129"/>
      <c r="S54" s="129"/>
      <c r="T54" s="129"/>
      <c r="U54" s="129"/>
      <c r="V54" s="129"/>
      <c r="W54" s="129"/>
      <c r="X54" s="129"/>
      <c r="Y54" s="129"/>
      <c r="Z54" s="129"/>
      <c r="AA54" s="129"/>
      <c r="AB54" s="129"/>
      <c r="AC54" s="129"/>
      <c r="AD54" s="129"/>
      <c r="AE54" s="129"/>
      <c r="AF54" s="129"/>
      <c r="AG54" s="129"/>
      <c r="AH54" s="129"/>
      <c r="AI54" s="129"/>
      <c r="AJ54" s="129" t="e">
        <f t="shared" ref="AJ54" si="14">AJ53/$D$58</f>
        <v>#DIV/0!</v>
      </c>
    </row>
    <row r="55" spans="1:87" s="131" customFormat="1" hidden="1">
      <c r="C55" s="127" t="s">
        <v>104</v>
      </c>
      <c r="G55" s="131">
        <f>G53</f>
        <v>100</v>
      </c>
      <c r="H55" s="132"/>
      <c r="I55" s="132"/>
      <c r="J55" s="132"/>
      <c r="K55" s="131">
        <f>K53</f>
        <v>500</v>
      </c>
      <c r="M55" s="132"/>
      <c r="O55" s="131">
        <f>O53</f>
        <v>750</v>
      </c>
      <c r="P55" s="132"/>
      <c r="Q55" s="132"/>
      <c r="S55" s="131">
        <f>S53</f>
        <v>950</v>
      </c>
      <c r="T55" s="132"/>
      <c r="U55" s="132"/>
      <c r="W55" s="131">
        <f>W53</f>
        <v>1300</v>
      </c>
      <c r="X55" s="132"/>
      <c r="Y55" s="132"/>
      <c r="AA55" s="131">
        <f>AA53</f>
        <v>1700</v>
      </c>
      <c r="AB55" s="132"/>
      <c r="AC55" s="132"/>
      <c r="AE55" s="131">
        <f>AE53</f>
        <v>2400</v>
      </c>
      <c r="AF55" s="132"/>
      <c r="AG55" s="132"/>
      <c r="AI55" s="131">
        <f>AI53</f>
        <v>3200</v>
      </c>
      <c r="AJ55" s="132"/>
      <c r="AK55" s="132"/>
      <c r="AM55" s="131">
        <f>AM53</f>
        <v>0</v>
      </c>
      <c r="AN55" s="132"/>
      <c r="AO55" s="132"/>
      <c r="AQ55" s="131">
        <f>AQ53</f>
        <v>0</v>
      </c>
      <c r="AR55" s="132"/>
      <c r="AS55" s="132"/>
      <c r="AU55" s="131">
        <f>AU53</f>
        <v>0</v>
      </c>
      <c r="AV55" s="132"/>
      <c r="AW55" s="132"/>
      <c r="AY55" s="131">
        <f>AY53</f>
        <v>0</v>
      </c>
      <c r="AZ55" s="132"/>
      <c r="BA55" s="132"/>
      <c r="BC55" s="131">
        <f>BC53</f>
        <v>0</v>
      </c>
      <c r="BD55" s="132"/>
      <c r="BE55" s="132"/>
      <c r="BG55" s="131">
        <f t="shared" ref="BG55" si="15">BG53</f>
        <v>0</v>
      </c>
      <c r="BH55" s="132"/>
      <c r="BI55" s="132"/>
      <c r="BK55" s="131">
        <f t="shared" ref="BK55" si="16">BK53</f>
        <v>0</v>
      </c>
      <c r="BL55" s="132"/>
      <c r="BM55" s="132"/>
      <c r="BO55" s="131">
        <f t="shared" ref="BO55" si="17">BO53</f>
        <v>0</v>
      </c>
      <c r="BP55" s="132"/>
      <c r="BQ55" s="132"/>
      <c r="BS55" s="131">
        <f t="shared" ref="BS55" si="18">BS53</f>
        <v>0</v>
      </c>
      <c r="BT55" s="132"/>
      <c r="BU55" s="132"/>
      <c r="BW55" s="131">
        <f t="shared" ref="BW55" si="19">BW53</f>
        <v>0</v>
      </c>
      <c r="BX55" s="132"/>
      <c r="BY55" s="132"/>
      <c r="CA55" s="131">
        <f t="shared" ref="CA55" si="20">CA53</f>
        <v>0</v>
      </c>
      <c r="CB55" s="132"/>
      <c r="CC55" s="132"/>
      <c r="CE55" s="131">
        <f t="shared" ref="CE55" si="21">CE53</f>
        <v>0</v>
      </c>
      <c r="CF55" s="132"/>
      <c r="CG55" s="132"/>
      <c r="CH55" s="132"/>
    </row>
    <row r="56" spans="1:87" ht="38.25">
      <c r="F56" s="109" t="s">
        <v>31</v>
      </c>
      <c r="G56" s="125">
        <v>40909</v>
      </c>
      <c r="H56" s="125">
        <v>40916</v>
      </c>
      <c r="I56" s="125">
        <v>40923</v>
      </c>
      <c r="J56" s="125">
        <v>40930</v>
      </c>
      <c r="K56" s="125">
        <v>40937</v>
      </c>
      <c r="L56" s="125">
        <v>40944</v>
      </c>
      <c r="M56" s="125">
        <v>40951</v>
      </c>
      <c r="N56" s="125">
        <v>40958</v>
      </c>
      <c r="O56" s="125">
        <v>40965</v>
      </c>
      <c r="P56" s="125">
        <v>40972</v>
      </c>
      <c r="Q56" s="125">
        <v>40979</v>
      </c>
      <c r="R56" s="125">
        <v>40986</v>
      </c>
      <c r="S56" s="125">
        <v>40993</v>
      </c>
      <c r="T56" s="125">
        <v>41000</v>
      </c>
      <c r="U56" s="125">
        <v>41007</v>
      </c>
      <c r="V56" s="125">
        <v>41014</v>
      </c>
      <c r="W56" s="125">
        <v>41021</v>
      </c>
      <c r="X56" s="125">
        <v>41028</v>
      </c>
      <c r="Y56" s="125">
        <v>41035</v>
      </c>
      <c r="Z56" s="125">
        <v>41042</v>
      </c>
      <c r="AA56" s="125">
        <v>41049</v>
      </c>
      <c r="AB56" s="125">
        <v>41056</v>
      </c>
      <c r="AC56" s="125">
        <v>41063</v>
      </c>
      <c r="AD56" s="125">
        <v>41070</v>
      </c>
      <c r="AE56" s="125">
        <v>41077</v>
      </c>
      <c r="AF56" s="125">
        <v>41084</v>
      </c>
      <c r="AG56" s="125">
        <v>41091</v>
      </c>
      <c r="AH56" s="125">
        <v>41098</v>
      </c>
      <c r="AI56" s="125">
        <v>41105</v>
      </c>
      <c r="AJ56" s="125">
        <v>41112</v>
      </c>
      <c r="AK56" s="125">
        <v>41119</v>
      </c>
      <c r="AL56" s="125">
        <v>41126</v>
      </c>
      <c r="AM56" s="125">
        <v>41133</v>
      </c>
      <c r="AN56" s="125">
        <v>41140</v>
      </c>
      <c r="AO56" s="125">
        <v>41147</v>
      </c>
      <c r="AP56" s="125">
        <v>41154</v>
      </c>
      <c r="AQ56" s="125">
        <v>41161</v>
      </c>
      <c r="AR56" s="125">
        <v>41168</v>
      </c>
      <c r="AS56" s="125">
        <v>41175</v>
      </c>
      <c r="AT56" s="125">
        <v>41182</v>
      </c>
      <c r="AU56" s="125">
        <v>41189</v>
      </c>
      <c r="AV56" s="125">
        <v>41196</v>
      </c>
      <c r="AW56" s="125">
        <v>41203</v>
      </c>
      <c r="AX56" s="125">
        <v>41210</v>
      </c>
      <c r="AY56" s="125">
        <v>41217</v>
      </c>
      <c r="AZ56" s="125">
        <v>41224</v>
      </c>
      <c r="BA56" s="125">
        <v>41231</v>
      </c>
      <c r="BB56" s="125">
        <v>41238</v>
      </c>
      <c r="BC56" s="125">
        <v>41245</v>
      </c>
      <c r="BD56" s="125">
        <v>41252</v>
      </c>
      <c r="BE56" s="125">
        <v>41259</v>
      </c>
      <c r="BF56" s="125">
        <v>41266</v>
      </c>
      <c r="BG56" s="125">
        <v>41273</v>
      </c>
      <c r="BH56" s="125">
        <v>41280</v>
      </c>
      <c r="BI56" s="125">
        <v>41287</v>
      </c>
      <c r="BJ56" s="125">
        <v>41294</v>
      </c>
      <c r="BK56" s="125">
        <v>41301</v>
      </c>
      <c r="BL56" s="125">
        <v>41308</v>
      </c>
      <c r="BM56" s="125">
        <v>41315</v>
      </c>
      <c r="BN56" s="125">
        <v>41322</v>
      </c>
      <c r="BO56" s="125">
        <v>41329</v>
      </c>
      <c r="BP56" s="125">
        <v>41336</v>
      </c>
      <c r="BQ56" s="125">
        <v>41343</v>
      </c>
      <c r="BR56" s="125">
        <v>41350</v>
      </c>
      <c r="BS56" s="125">
        <v>41357</v>
      </c>
      <c r="BT56" s="125">
        <v>41364</v>
      </c>
      <c r="BU56" s="125">
        <v>41371</v>
      </c>
      <c r="BV56" s="125">
        <v>41378</v>
      </c>
      <c r="BW56" s="125">
        <v>41385</v>
      </c>
      <c r="BX56" s="125">
        <v>41392</v>
      </c>
      <c r="BY56" s="125">
        <v>41399</v>
      </c>
      <c r="BZ56" s="125">
        <v>41406</v>
      </c>
      <c r="CA56" s="125">
        <v>41413</v>
      </c>
      <c r="CB56" s="125">
        <v>41420</v>
      </c>
      <c r="CC56" s="125">
        <v>41427</v>
      </c>
      <c r="CD56" s="125">
        <v>41434</v>
      </c>
      <c r="CE56" s="125">
        <v>41441</v>
      </c>
      <c r="CF56" s="125">
        <v>41448</v>
      </c>
      <c r="CG56" s="125">
        <v>41455</v>
      </c>
      <c r="CH56" s="125">
        <v>41462</v>
      </c>
      <c r="CI56" s="126" t="s">
        <v>24</v>
      </c>
    </row>
    <row r="57" spans="1:87">
      <c r="A57" s="144" t="s">
        <v>54</v>
      </c>
      <c r="C57" s="109" t="s">
        <v>51</v>
      </c>
      <c r="D57" s="109">
        <f>CI57</f>
        <v>9500</v>
      </c>
      <c r="L57" s="109">
        <v>100</v>
      </c>
      <c r="M57" s="109">
        <v>100</v>
      </c>
      <c r="N57" s="109">
        <v>100</v>
      </c>
      <c r="O57" s="109">
        <v>100</v>
      </c>
      <c r="P57" s="109">
        <v>100</v>
      </c>
      <c r="Q57" s="109">
        <v>100</v>
      </c>
      <c r="R57" s="109">
        <v>100</v>
      </c>
      <c r="S57" s="109">
        <v>100</v>
      </c>
      <c r="T57" s="109">
        <v>100</v>
      </c>
      <c r="U57" s="109">
        <v>100</v>
      </c>
      <c r="V57" s="109">
        <v>200</v>
      </c>
      <c r="W57" s="109">
        <v>200</v>
      </c>
      <c r="X57" s="109">
        <v>200</v>
      </c>
      <c r="Y57" s="109">
        <v>200</v>
      </c>
      <c r="Z57" s="109">
        <v>200</v>
      </c>
      <c r="AA57" s="109">
        <v>200</v>
      </c>
      <c r="AB57" s="109">
        <v>200</v>
      </c>
      <c r="AC57" s="109">
        <v>200</v>
      </c>
      <c r="AD57" s="109">
        <v>200</v>
      </c>
      <c r="AE57" s="109">
        <v>200</v>
      </c>
      <c r="AF57" s="109">
        <v>300</v>
      </c>
      <c r="AG57" s="109">
        <v>300</v>
      </c>
      <c r="AH57" s="109">
        <v>300</v>
      </c>
      <c r="AI57" s="109">
        <v>300</v>
      </c>
      <c r="AJ57" s="109">
        <v>300</v>
      </c>
      <c r="AK57" s="109">
        <v>300</v>
      </c>
      <c r="AL57" s="109">
        <v>300</v>
      </c>
      <c r="AM57" s="109">
        <v>300</v>
      </c>
      <c r="AN57" s="109">
        <v>300</v>
      </c>
      <c r="AO57" s="109">
        <v>300</v>
      </c>
      <c r="AP57" s="109">
        <v>300</v>
      </c>
      <c r="AQ57" s="109">
        <v>300</v>
      </c>
      <c r="AR57" s="109">
        <v>300</v>
      </c>
      <c r="AS57" s="109">
        <v>300</v>
      </c>
      <c r="AT57" s="109">
        <v>200</v>
      </c>
      <c r="AU57" s="109">
        <v>200</v>
      </c>
      <c r="AV57" s="109">
        <v>200</v>
      </c>
      <c r="AW57" s="109">
        <v>200</v>
      </c>
      <c r="AX57" s="109">
        <v>200</v>
      </c>
      <c r="AY57" s="109">
        <v>200</v>
      </c>
      <c r="AZ57" s="109">
        <v>200</v>
      </c>
      <c r="BA57" s="109">
        <v>200</v>
      </c>
      <c r="BB57" s="109">
        <v>200</v>
      </c>
      <c r="BC57" s="109">
        <v>200</v>
      </c>
      <c r="BD57" s="109">
        <v>100</v>
      </c>
      <c r="BE57" s="109">
        <v>100</v>
      </c>
      <c r="BF57" s="109">
        <v>100</v>
      </c>
      <c r="CI57" s="127">
        <f>SUM(L57:BF57)</f>
        <v>9500</v>
      </c>
    </row>
    <row r="58" spans="1:87">
      <c r="C58" s="109" t="s">
        <v>52</v>
      </c>
      <c r="L58" s="109">
        <f>F58+L57</f>
        <v>100</v>
      </c>
      <c r="M58" s="109">
        <f t="shared" ref="M58:BF58" si="22">L58+M57</f>
        <v>200</v>
      </c>
      <c r="N58" s="109">
        <f t="shared" si="22"/>
        <v>300</v>
      </c>
      <c r="O58" s="109">
        <f t="shared" si="22"/>
        <v>400</v>
      </c>
      <c r="P58" s="109">
        <f t="shared" si="22"/>
        <v>500</v>
      </c>
      <c r="Q58" s="109">
        <f t="shared" si="22"/>
        <v>600</v>
      </c>
      <c r="R58" s="109">
        <f t="shared" si="22"/>
        <v>700</v>
      </c>
      <c r="S58" s="109">
        <f t="shared" si="22"/>
        <v>800</v>
      </c>
      <c r="T58" s="109">
        <f t="shared" si="22"/>
        <v>900</v>
      </c>
      <c r="U58" s="109">
        <f t="shared" si="22"/>
        <v>1000</v>
      </c>
      <c r="V58" s="109">
        <f t="shared" si="22"/>
        <v>1200</v>
      </c>
      <c r="W58" s="109">
        <f t="shared" si="22"/>
        <v>1400</v>
      </c>
      <c r="X58" s="109">
        <f t="shared" si="22"/>
        <v>1600</v>
      </c>
      <c r="Y58" s="109">
        <f t="shared" si="22"/>
        <v>1800</v>
      </c>
      <c r="Z58" s="109">
        <f t="shared" si="22"/>
        <v>2000</v>
      </c>
      <c r="AA58" s="109">
        <f t="shared" si="22"/>
        <v>2200</v>
      </c>
      <c r="AB58" s="109">
        <f t="shared" si="22"/>
        <v>2400</v>
      </c>
      <c r="AC58" s="109">
        <f t="shared" si="22"/>
        <v>2600</v>
      </c>
      <c r="AD58" s="109">
        <f t="shared" si="22"/>
        <v>2800</v>
      </c>
      <c r="AE58" s="109">
        <f t="shared" si="22"/>
        <v>3000</v>
      </c>
      <c r="AF58" s="109">
        <f t="shared" si="22"/>
        <v>3300</v>
      </c>
      <c r="AG58" s="109">
        <f t="shared" si="22"/>
        <v>3600</v>
      </c>
      <c r="AH58" s="109">
        <f t="shared" si="22"/>
        <v>3900</v>
      </c>
      <c r="AI58" s="109">
        <f t="shared" si="22"/>
        <v>4200</v>
      </c>
      <c r="AJ58" s="109">
        <f t="shared" si="22"/>
        <v>4500</v>
      </c>
      <c r="AK58" s="109">
        <f t="shared" si="22"/>
        <v>4800</v>
      </c>
      <c r="AL58" s="109">
        <f t="shared" si="22"/>
        <v>5100</v>
      </c>
      <c r="AM58" s="109">
        <f t="shared" si="22"/>
        <v>5400</v>
      </c>
      <c r="AN58" s="109">
        <f t="shared" si="22"/>
        <v>5700</v>
      </c>
      <c r="AO58" s="109">
        <f t="shared" si="22"/>
        <v>6000</v>
      </c>
      <c r="AP58" s="109">
        <f t="shared" si="22"/>
        <v>6300</v>
      </c>
      <c r="AQ58" s="109">
        <f t="shared" si="22"/>
        <v>6600</v>
      </c>
      <c r="AR58" s="109">
        <f t="shared" si="22"/>
        <v>6900</v>
      </c>
      <c r="AS58" s="109">
        <f t="shared" si="22"/>
        <v>7200</v>
      </c>
      <c r="AT58" s="109">
        <f t="shared" si="22"/>
        <v>7400</v>
      </c>
      <c r="AU58" s="109">
        <f t="shared" si="22"/>
        <v>7600</v>
      </c>
      <c r="AV58" s="109">
        <f t="shared" si="22"/>
        <v>7800</v>
      </c>
      <c r="AW58" s="109">
        <f t="shared" si="22"/>
        <v>8000</v>
      </c>
      <c r="AX58" s="109">
        <f t="shared" si="22"/>
        <v>8200</v>
      </c>
      <c r="AY58" s="109">
        <f t="shared" si="22"/>
        <v>8400</v>
      </c>
      <c r="AZ58" s="109">
        <f t="shared" si="22"/>
        <v>8600</v>
      </c>
      <c r="BA58" s="109">
        <f t="shared" si="22"/>
        <v>8800</v>
      </c>
      <c r="BB58" s="109">
        <f t="shared" si="22"/>
        <v>9000</v>
      </c>
      <c r="BC58" s="109">
        <f t="shared" si="22"/>
        <v>9200</v>
      </c>
      <c r="BD58" s="109">
        <f t="shared" si="22"/>
        <v>9300</v>
      </c>
      <c r="BE58" s="109">
        <f t="shared" si="22"/>
        <v>9400</v>
      </c>
      <c r="BF58" s="109">
        <f t="shared" si="22"/>
        <v>9500</v>
      </c>
      <c r="CI58" s="127"/>
    </row>
    <row r="59" spans="1:87">
      <c r="C59" s="109" t="s">
        <v>100</v>
      </c>
      <c r="G59" s="129" t="e">
        <f>G58/$D$58</f>
        <v>#DIV/0!</v>
      </c>
      <c r="H59" s="129" t="e">
        <f t="shared" ref="H59:J59" si="23">H58/$D$58</f>
        <v>#DIV/0!</v>
      </c>
      <c r="I59" s="129" t="e">
        <f t="shared" si="23"/>
        <v>#DIV/0!</v>
      </c>
      <c r="J59" s="129" t="e">
        <f t="shared" si="23"/>
        <v>#DIV/0!</v>
      </c>
      <c r="K59" s="129" t="e">
        <f t="shared" ref="K59:BF59" si="24">K58/$D$58</f>
        <v>#DIV/0!</v>
      </c>
      <c r="L59" s="129" t="e">
        <f t="shared" si="24"/>
        <v>#DIV/0!</v>
      </c>
      <c r="M59" s="129" t="e">
        <f t="shared" si="24"/>
        <v>#DIV/0!</v>
      </c>
      <c r="N59" s="129" t="e">
        <f t="shared" si="24"/>
        <v>#DIV/0!</v>
      </c>
      <c r="O59" s="129" t="e">
        <f t="shared" si="24"/>
        <v>#DIV/0!</v>
      </c>
      <c r="P59" s="129" t="e">
        <f t="shared" si="24"/>
        <v>#DIV/0!</v>
      </c>
      <c r="Q59" s="129" t="e">
        <f t="shared" si="24"/>
        <v>#DIV/0!</v>
      </c>
      <c r="R59" s="129" t="e">
        <f t="shared" si="24"/>
        <v>#DIV/0!</v>
      </c>
      <c r="S59" s="129" t="e">
        <f t="shared" si="24"/>
        <v>#DIV/0!</v>
      </c>
      <c r="T59" s="129" t="e">
        <f t="shared" si="24"/>
        <v>#DIV/0!</v>
      </c>
      <c r="U59" s="129" t="e">
        <f t="shared" si="24"/>
        <v>#DIV/0!</v>
      </c>
      <c r="V59" s="129" t="e">
        <f t="shared" si="24"/>
        <v>#DIV/0!</v>
      </c>
      <c r="W59" s="129" t="e">
        <f t="shared" si="24"/>
        <v>#DIV/0!</v>
      </c>
      <c r="X59" s="129" t="e">
        <f t="shared" si="24"/>
        <v>#DIV/0!</v>
      </c>
      <c r="Y59" s="129" t="e">
        <f t="shared" si="24"/>
        <v>#DIV/0!</v>
      </c>
      <c r="Z59" s="129" t="e">
        <f t="shared" si="24"/>
        <v>#DIV/0!</v>
      </c>
      <c r="AA59" s="129" t="e">
        <f t="shared" si="24"/>
        <v>#DIV/0!</v>
      </c>
      <c r="AB59" s="129" t="e">
        <f t="shared" si="24"/>
        <v>#DIV/0!</v>
      </c>
      <c r="AC59" s="129" t="e">
        <f t="shared" si="24"/>
        <v>#DIV/0!</v>
      </c>
      <c r="AD59" s="129" t="e">
        <f t="shared" si="24"/>
        <v>#DIV/0!</v>
      </c>
      <c r="AE59" s="129" t="e">
        <f t="shared" si="24"/>
        <v>#DIV/0!</v>
      </c>
      <c r="AF59" s="129" t="e">
        <f t="shared" si="24"/>
        <v>#DIV/0!</v>
      </c>
      <c r="AG59" s="129" t="e">
        <f t="shared" si="24"/>
        <v>#DIV/0!</v>
      </c>
      <c r="AH59" s="129" t="e">
        <f t="shared" si="24"/>
        <v>#DIV/0!</v>
      </c>
      <c r="AI59" s="129" t="e">
        <f t="shared" si="24"/>
        <v>#DIV/0!</v>
      </c>
      <c r="AJ59" s="129" t="e">
        <f t="shared" si="24"/>
        <v>#DIV/0!</v>
      </c>
      <c r="AK59" s="129" t="e">
        <f t="shared" si="24"/>
        <v>#DIV/0!</v>
      </c>
      <c r="AL59" s="129" t="e">
        <f t="shared" si="24"/>
        <v>#DIV/0!</v>
      </c>
      <c r="AM59" s="129" t="e">
        <f t="shared" si="24"/>
        <v>#DIV/0!</v>
      </c>
      <c r="AN59" s="129" t="e">
        <f t="shared" si="24"/>
        <v>#DIV/0!</v>
      </c>
      <c r="AO59" s="129" t="e">
        <f t="shared" si="24"/>
        <v>#DIV/0!</v>
      </c>
      <c r="AP59" s="129" t="e">
        <f t="shared" si="24"/>
        <v>#DIV/0!</v>
      </c>
      <c r="AQ59" s="129" t="e">
        <f t="shared" si="24"/>
        <v>#DIV/0!</v>
      </c>
      <c r="AR59" s="129" t="e">
        <f t="shared" si="24"/>
        <v>#DIV/0!</v>
      </c>
      <c r="AS59" s="129" t="e">
        <f t="shared" si="24"/>
        <v>#DIV/0!</v>
      </c>
      <c r="AT59" s="129" t="e">
        <f t="shared" si="24"/>
        <v>#DIV/0!</v>
      </c>
      <c r="AU59" s="129" t="e">
        <f t="shared" si="24"/>
        <v>#DIV/0!</v>
      </c>
      <c r="AV59" s="129" t="e">
        <f t="shared" si="24"/>
        <v>#DIV/0!</v>
      </c>
      <c r="AW59" s="129" t="e">
        <f t="shared" si="24"/>
        <v>#DIV/0!</v>
      </c>
      <c r="AX59" s="129" t="e">
        <f t="shared" si="24"/>
        <v>#DIV/0!</v>
      </c>
      <c r="AY59" s="129" t="e">
        <f t="shared" si="24"/>
        <v>#DIV/0!</v>
      </c>
      <c r="AZ59" s="129" t="e">
        <f t="shared" si="24"/>
        <v>#DIV/0!</v>
      </c>
      <c r="BA59" s="129" t="e">
        <f t="shared" si="24"/>
        <v>#DIV/0!</v>
      </c>
      <c r="BB59" s="129" t="e">
        <f t="shared" si="24"/>
        <v>#DIV/0!</v>
      </c>
      <c r="BC59" s="129" t="e">
        <f t="shared" si="24"/>
        <v>#DIV/0!</v>
      </c>
      <c r="BD59" s="129" t="e">
        <f t="shared" si="24"/>
        <v>#DIV/0!</v>
      </c>
      <c r="BE59" s="129" t="e">
        <f t="shared" si="24"/>
        <v>#DIV/0!</v>
      </c>
      <c r="BF59" s="129" t="e">
        <f t="shared" si="24"/>
        <v>#DIV/0!</v>
      </c>
      <c r="CI59" s="127"/>
    </row>
    <row r="60" spans="1:87">
      <c r="C60" s="109" t="s">
        <v>49</v>
      </c>
      <c r="D60" s="109">
        <f>CI60</f>
        <v>4500</v>
      </c>
      <c r="L60" s="109">
        <v>100</v>
      </c>
      <c r="M60" s="109">
        <v>100</v>
      </c>
      <c r="N60" s="109">
        <v>100</v>
      </c>
      <c r="O60" s="109">
        <v>100</v>
      </c>
      <c r="P60" s="109">
        <v>100</v>
      </c>
      <c r="Q60" s="109">
        <v>100</v>
      </c>
      <c r="R60" s="109">
        <v>100</v>
      </c>
      <c r="S60" s="109">
        <v>100</v>
      </c>
      <c r="T60" s="109">
        <v>100</v>
      </c>
      <c r="U60" s="109">
        <v>100</v>
      </c>
      <c r="V60" s="109">
        <v>200</v>
      </c>
      <c r="W60" s="109">
        <v>200</v>
      </c>
      <c r="X60" s="109">
        <v>200</v>
      </c>
      <c r="Y60" s="109">
        <v>200</v>
      </c>
      <c r="Z60" s="109">
        <v>200</v>
      </c>
      <c r="AA60" s="109">
        <v>200</v>
      </c>
      <c r="AB60" s="109">
        <v>200</v>
      </c>
      <c r="AC60" s="109">
        <v>200</v>
      </c>
      <c r="AD60" s="109">
        <v>200</v>
      </c>
      <c r="AE60" s="109">
        <v>200</v>
      </c>
      <c r="AF60" s="109">
        <v>300</v>
      </c>
      <c r="AG60" s="109">
        <v>300</v>
      </c>
      <c r="AH60" s="109">
        <v>300</v>
      </c>
      <c r="AI60" s="109">
        <v>300</v>
      </c>
      <c r="AJ60" s="109">
        <v>300</v>
      </c>
      <c r="CI60" s="127">
        <f>SUM(L60:BF60)</f>
        <v>4500</v>
      </c>
    </row>
    <row r="61" spans="1:87">
      <c r="C61" s="109" t="s">
        <v>48</v>
      </c>
      <c r="L61" s="109">
        <f>F61+L60</f>
        <v>100</v>
      </c>
      <c r="M61" s="109">
        <f t="shared" ref="M61:AJ61" si="25">L61+M60</f>
        <v>200</v>
      </c>
      <c r="N61" s="109">
        <f t="shared" si="25"/>
        <v>300</v>
      </c>
      <c r="O61" s="109">
        <f t="shared" si="25"/>
        <v>400</v>
      </c>
      <c r="P61" s="109">
        <f t="shared" si="25"/>
        <v>500</v>
      </c>
      <c r="Q61" s="109">
        <f t="shared" si="25"/>
        <v>600</v>
      </c>
      <c r="R61" s="109">
        <f t="shared" si="25"/>
        <v>700</v>
      </c>
      <c r="S61" s="109">
        <f t="shared" si="25"/>
        <v>800</v>
      </c>
      <c r="T61" s="109">
        <f t="shared" si="25"/>
        <v>900</v>
      </c>
      <c r="U61" s="109">
        <f t="shared" si="25"/>
        <v>1000</v>
      </c>
      <c r="V61" s="109">
        <f t="shared" si="25"/>
        <v>1200</v>
      </c>
      <c r="W61" s="109">
        <f t="shared" si="25"/>
        <v>1400</v>
      </c>
      <c r="X61" s="109">
        <f t="shared" si="25"/>
        <v>1600</v>
      </c>
      <c r="Y61" s="109">
        <f t="shared" si="25"/>
        <v>1800</v>
      </c>
      <c r="Z61" s="109">
        <f t="shared" si="25"/>
        <v>2000</v>
      </c>
      <c r="AA61" s="109">
        <f t="shared" si="25"/>
        <v>2200</v>
      </c>
      <c r="AB61" s="109">
        <f t="shared" si="25"/>
        <v>2400</v>
      </c>
      <c r="AC61" s="109">
        <f t="shared" si="25"/>
        <v>2600</v>
      </c>
      <c r="AD61" s="109">
        <f t="shared" si="25"/>
        <v>2800</v>
      </c>
      <c r="AE61" s="109">
        <f t="shared" si="25"/>
        <v>3000</v>
      </c>
      <c r="AF61" s="109">
        <f t="shared" si="25"/>
        <v>3300</v>
      </c>
      <c r="AG61" s="109">
        <f t="shared" si="25"/>
        <v>3600</v>
      </c>
      <c r="AH61" s="109">
        <f t="shared" si="25"/>
        <v>3900</v>
      </c>
      <c r="AI61" s="109">
        <f t="shared" si="25"/>
        <v>4200</v>
      </c>
      <c r="AJ61" s="109">
        <f t="shared" si="25"/>
        <v>4500</v>
      </c>
      <c r="CI61" s="127"/>
    </row>
    <row r="62" spans="1:87">
      <c r="C62" s="109" t="s">
        <v>101</v>
      </c>
      <c r="G62" s="129"/>
      <c r="H62" s="129"/>
      <c r="I62" s="129"/>
      <c r="J62" s="129"/>
      <c r="K62" s="129"/>
      <c r="L62" s="129"/>
      <c r="M62" s="129"/>
      <c r="N62" s="129"/>
      <c r="O62" s="129"/>
      <c r="P62" s="129"/>
      <c r="Q62" s="129"/>
      <c r="R62" s="129"/>
      <c r="S62" s="129"/>
      <c r="T62" s="129"/>
      <c r="U62" s="129"/>
      <c r="V62" s="129"/>
      <c r="W62" s="129"/>
      <c r="X62" s="129"/>
      <c r="Y62" s="129"/>
      <c r="Z62" s="129"/>
      <c r="AA62" s="129"/>
      <c r="AB62" s="129"/>
      <c r="AC62" s="129"/>
      <c r="AD62" s="129"/>
      <c r="AE62" s="129"/>
      <c r="AF62" s="129"/>
      <c r="AG62" s="129"/>
      <c r="AH62" s="129"/>
      <c r="AI62" s="129"/>
      <c r="AJ62" s="129" t="e">
        <f t="shared" ref="AJ62" si="26">AJ61/$D$58</f>
        <v>#DIV/0!</v>
      </c>
      <c r="AK62" s="129"/>
      <c r="AL62" s="129"/>
      <c r="AM62" s="129"/>
      <c r="AN62" s="129"/>
      <c r="AO62" s="129"/>
      <c r="AP62" s="129"/>
      <c r="AQ62" s="129"/>
      <c r="AR62" s="129"/>
      <c r="AS62" s="129"/>
      <c r="AT62" s="129"/>
      <c r="AU62" s="129"/>
      <c r="AV62" s="129"/>
      <c r="AW62" s="129"/>
      <c r="AX62" s="129"/>
      <c r="AY62" s="129"/>
      <c r="AZ62" s="129"/>
      <c r="BA62" s="129"/>
      <c r="BB62" s="129"/>
      <c r="BC62" s="129"/>
      <c r="BD62" s="129"/>
      <c r="BE62" s="129"/>
      <c r="BF62" s="129"/>
      <c r="CI62" s="127"/>
    </row>
    <row r="63" spans="1:87">
      <c r="C63" s="109" t="s">
        <v>50</v>
      </c>
      <c r="D63" s="109">
        <f>CI63</f>
        <v>2400</v>
      </c>
      <c r="L63" s="109">
        <v>100</v>
      </c>
      <c r="M63" s="109">
        <v>100</v>
      </c>
      <c r="N63" s="109">
        <v>100</v>
      </c>
      <c r="O63" s="109">
        <v>100</v>
      </c>
      <c r="P63" s="109">
        <v>100</v>
      </c>
      <c r="Q63" s="109">
        <v>100</v>
      </c>
      <c r="R63" s="109">
        <v>50</v>
      </c>
      <c r="S63" s="109">
        <v>50</v>
      </c>
      <c r="T63" s="109">
        <v>50</v>
      </c>
      <c r="U63" s="109">
        <v>50</v>
      </c>
      <c r="V63" s="109">
        <v>50</v>
      </c>
      <c r="W63" s="109">
        <v>50</v>
      </c>
      <c r="X63" s="109">
        <v>50</v>
      </c>
      <c r="Y63" s="109">
        <v>50</v>
      </c>
      <c r="Z63" s="109">
        <v>100</v>
      </c>
      <c r="AA63" s="109">
        <v>100</v>
      </c>
      <c r="AB63" s="109">
        <v>100</v>
      </c>
      <c r="AC63" s="109">
        <v>100</v>
      </c>
      <c r="AD63" s="109">
        <v>100</v>
      </c>
      <c r="AE63" s="109">
        <v>100</v>
      </c>
      <c r="AF63" s="109">
        <v>100</v>
      </c>
      <c r="AG63" s="109">
        <v>100</v>
      </c>
      <c r="AH63" s="109">
        <v>200</v>
      </c>
      <c r="AI63" s="109">
        <v>200</v>
      </c>
      <c r="AJ63" s="109">
        <v>200</v>
      </c>
      <c r="CI63" s="127">
        <f>SUM(L63:BF63)</f>
        <v>2400</v>
      </c>
    </row>
    <row r="64" spans="1:87">
      <c r="C64" s="109" t="s">
        <v>47</v>
      </c>
      <c r="L64" s="109">
        <f>F64+L63</f>
        <v>100</v>
      </c>
      <c r="M64" s="109">
        <f t="shared" ref="M64:AJ64" si="27">L64+M63</f>
        <v>200</v>
      </c>
      <c r="N64" s="109">
        <f t="shared" si="27"/>
        <v>300</v>
      </c>
      <c r="O64" s="109">
        <f t="shared" si="27"/>
        <v>400</v>
      </c>
      <c r="P64" s="109">
        <f t="shared" si="27"/>
        <v>500</v>
      </c>
      <c r="Q64" s="109">
        <f t="shared" si="27"/>
        <v>600</v>
      </c>
      <c r="R64" s="109">
        <f t="shared" si="27"/>
        <v>650</v>
      </c>
      <c r="S64" s="109">
        <f t="shared" si="27"/>
        <v>700</v>
      </c>
      <c r="T64" s="109">
        <f t="shared" si="27"/>
        <v>750</v>
      </c>
      <c r="U64" s="109">
        <f t="shared" si="27"/>
        <v>800</v>
      </c>
      <c r="V64" s="109">
        <f t="shared" si="27"/>
        <v>850</v>
      </c>
      <c r="W64" s="109">
        <f t="shared" si="27"/>
        <v>900</v>
      </c>
      <c r="X64" s="109">
        <f t="shared" si="27"/>
        <v>950</v>
      </c>
      <c r="Y64" s="109">
        <f t="shared" si="27"/>
        <v>1000</v>
      </c>
      <c r="Z64" s="109">
        <f t="shared" si="27"/>
        <v>1100</v>
      </c>
      <c r="AA64" s="109">
        <f t="shared" si="27"/>
        <v>1200</v>
      </c>
      <c r="AB64" s="109">
        <f t="shared" si="27"/>
        <v>1300</v>
      </c>
      <c r="AC64" s="109">
        <f t="shared" si="27"/>
        <v>1400</v>
      </c>
      <c r="AD64" s="109">
        <f t="shared" si="27"/>
        <v>1500</v>
      </c>
      <c r="AE64" s="109">
        <f t="shared" si="27"/>
        <v>1600</v>
      </c>
      <c r="AF64" s="109">
        <f t="shared" si="27"/>
        <v>1700</v>
      </c>
      <c r="AG64" s="109">
        <f t="shared" si="27"/>
        <v>1800</v>
      </c>
      <c r="AH64" s="109">
        <f t="shared" si="27"/>
        <v>2000</v>
      </c>
      <c r="AI64" s="109">
        <f t="shared" si="27"/>
        <v>2200</v>
      </c>
      <c r="AJ64" s="109">
        <f t="shared" si="27"/>
        <v>2400</v>
      </c>
    </row>
    <row r="65" spans="3:87">
      <c r="C65" s="109" t="s">
        <v>102</v>
      </c>
      <c r="G65" s="129"/>
      <c r="H65" s="129"/>
      <c r="I65" s="129"/>
      <c r="J65" s="129"/>
      <c r="K65" s="129"/>
      <c r="L65" s="129"/>
      <c r="M65" s="129"/>
      <c r="N65" s="129"/>
      <c r="O65" s="129"/>
      <c r="P65" s="129"/>
      <c r="Q65" s="129"/>
      <c r="R65" s="129"/>
      <c r="S65" s="129"/>
      <c r="T65" s="129"/>
      <c r="U65" s="129"/>
      <c r="V65" s="129"/>
      <c r="W65" s="129"/>
      <c r="X65" s="129"/>
      <c r="Y65" s="129"/>
      <c r="Z65" s="129"/>
      <c r="AA65" s="129"/>
      <c r="AB65" s="129"/>
      <c r="AC65" s="129"/>
      <c r="AD65" s="129"/>
      <c r="AE65" s="129"/>
      <c r="AF65" s="129"/>
      <c r="AG65" s="129"/>
      <c r="AH65" s="129"/>
      <c r="AI65" s="129"/>
      <c r="AJ65" s="129" t="e">
        <f t="shared" ref="AJ65" si="28">AJ64/$D$58</f>
        <v>#DIV/0!</v>
      </c>
      <c r="AK65" s="129"/>
      <c r="AL65" s="129"/>
      <c r="AM65" s="129"/>
      <c r="AN65" s="129"/>
      <c r="AO65" s="129"/>
      <c r="AP65" s="129"/>
      <c r="AQ65" s="129"/>
      <c r="AR65" s="129"/>
      <c r="AS65" s="129"/>
      <c r="AT65" s="129"/>
      <c r="AU65" s="129"/>
      <c r="AV65" s="129"/>
      <c r="AW65" s="129"/>
      <c r="AX65" s="129"/>
      <c r="AY65" s="129"/>
      <c r="AZ65" s="129"/>
      <c r="BA65" s="129"/>
      <c r="BB65" s="129"/>
      <c r="BC65" s="129"/>
      <c r="BD65" s="129"/>
      <c r="BE65" s="129"/>
      <c r="BF65" s="129"/>
      <c r="CI65" s="127"/>
    </row>
  </sheetData>
  <mergeCells count="4">
    <mergeCell ref="P4:R4"/>
    <mergeCell ref="L4:N4"/>
    <mergeCell ref="H4:J4"/>
    <mergeCell ref="D4:F4"/>
  </mergeCells>
  <conditionalFormatting sqref="F6">
    <cfRule type="cellIs" dxfId="70" priority="67" stopIfTrue="1" operator="greaterThanOrEqual">
      <formula>-0.2</formula>
    </cfRule>
    <cfRule type="cellIs" dxfId="69" priority="68" stopIfTrue="1" operator="between">
      <formula>-0.2</formula>
      <formula>-0.5</formula>
    </cfRule>
    <cfRule type="cellIs" dxfId="68" priority="69" operator="lessThanOrEqual">
      <formula>-0.5</formula>
    </cfRule>
  </conditionalFormatting>
  <conditionalFormatting sqref="F12">
    <cfRule type="cellIs" dxfId="67" priority="64" stopIfTrue="1" operator="greaterThanOrEqual">
      <formula>-0.2</formula>
    </cfRule>
    <cfRule type="cellIs" dxfId="66" priority="65" stopIfTrue="1" operator="between">
      <formula>-0.2</formula>
      <formula>-0.5</formula>
    </cfRule>
    <cfRule type="cellIs" dxfId="65" priority="66" operator="lessThanOrEqual">
      <formula>-0.5</formula>
    </cfRule>
  </conditionalFormatting>
  <conditionalFormatting sqref="F18">
    <cfRule type="cellIs" dxfId="64" priority="61" stopIfTrue="1" operator="greaterThanOrEqual">
      <formula>-0.2</formula>
    </cfRule>
    <cfRule type="cellIs" dxfId="63" priority="62" stopIfTrue="1" operator="between">
      <formula>-0.2</formula>
      <formula>-0.5</formula>
    </cfRule>
    <cfRule type="cellIs" dxfId="62" priority="63" operator="lessThanOrEqual">
      <formula>-0.5</formula>
    </cfRule>
  </conditionalFormatting>
  <conditionalFormatting sqref="F24">
    <cfRule type="cellIs" dxfId="61" priority="58" stopIfTrue="1" operator="greaterThanOrEqual">
      <formula>-0.2</formula>
    </cfRule>
    <cfRule type="cellIs" dxfId="60" priority="59" stopIfTrue="1" operator="between">
      <formula>-0.2</formula>
      <formula>-0.5</formula>
    </cfRule>
    <cfRule type="cellIs" dxfId="59" priority="60" operator="lessThanOrEqual">
      <formula>-0.5</formula>
    </cfRule>
  </conditionalFormatting>
  <conditionalFormatting sqref="F30">
    <cfRule type="cellIs" dxfId="58" priority="55" stopIfTrue="1" operator="greaterThanOrEqual">
      <formula>-0.2</formula>
    </cfRule>
    <cfRule type="cellIs" dxfId="57" priority="56" stopIfTrue="1" operator="between">
      <formula>-0.2</formula>
      <formula>-0.5</formula>
    </cfRule>
    <cfRule type="cellIs" dxfId="56" priority="57" operator="lessThanOrEqual">
      <formula>-0.5</formula>
    </cfRule>
  </conditionalFormatting>
  <conditionalFormatting sqref="F37">
    <cfRule type="cellIs" dxfId="55" priority="52" stopIfTrue="1" operator="greaterThanOrEqual">
      <formula>-0.2</formula>
    </cfRule>
    <cfRule type="cellIs" dxfId="54" priority="53" stopIfTrue="1" operator="between">
      <formula>-0.2</formula>
      <formula>-0.5</formula>
    </cfRule>
    <cfRule type="cellIs" dxfId="53" priority="54" operator="lessThanOrEqual">
      <formula>-0.5</formula>
    </cfRule>
  </conditionalFormatting>
  <conditionalFormatting sqref="J37">
    <cfRule type="cellIs" dxfId="52" priority="49" stopIfTrue="1" operator="greaterThanOrEqual">
      <formula>-0.2</formula>
    </cfRule>
    <cfRule type="cellIs" dxfId="51" priority="50" stopIfTrue="1" operator="between">
      <formula>-0.2</formula>
      <formula>-0.5</formula>
    </cfRule>
    <cfRule type="cellIs" dxfId="50" priority="51" operator="lessThanOrEqual">
      <formula>-0.5</formula>
    </cfRule>
  </conditionalFormatting>
  <conditionalFormatting sqref="N37">
    <cfRule type="cellIs" dxfId="49" priority="46" stopIfTrue="1" operator="greaterThanOrEqual">
      <formula>-0.2</formula>
    </cfRule>
    <cfRule type="cellIs" dxfId="48" priority="47" stopIfTrue="1" operator="between">
      <formula>-0.2</formula>
      <formula>-0.5</formula>
    </cfRule>
    <cfRule type="cellIs" dxfId="47" priority="48" operator="lessThanOrEqual">
      <formula>-0.5</formula>
    </cfRule>
  </conditionalFormatting>
  <conditionalFormatting sqref="N30">
    <cfRule type="cellIs" dxfId="46" priority="43" stopIfTrue="1" operator="greaterThanOrEqual">
      <formula>-0.2</formula>
    </cfRule>
    <cfRule type="cellIs" dxfId="45" priority="44" stopIfTrue="1" operator="between">
      <formula>-0.2</formula>
      <formula>-0.5</formula>
    </cfRule>
    <cfRule type="cellIs" dxfId="44" priority="45" operator="lessThanOrEqual">
      <formula>-0.5</formula>
    </cfRule>
  </conditionalFormatting>
  <conditionalFormatting sqref="J30">
    <cfRule type="cellIs" dxfId="43" priority="40" stopIfTrue="1" operator="greaterThanOrEqual">
      <formula>-0.2</formula>
    </cfRule>
    <cfRule type="cellIs" dxfId="42" priority="41" stopIfTrue="1" operator="between">
      <formula>-0.2</formula>
      <formula>-0.5</formula>
    </cfRule>
    <cfRule type="cellIs" dxfId="41" priority="42" operator="lessThanOrEqual">
      <formula>-0.5</formula>
    </cfRule>
  </conditionalFormatting>
  <conditionalFormatting sqref="J24">
    <cfRule type="cellIs" dxfId="40" priority="37" stopIfTrue="1" operator="greaterThanOrEqual">
      <formula>-0.2</formula>
    </cfRule>
    <cfRule type="cellIs" dxfId="39" priority="38" stopIfTrue="1" operator="between">
      <formula>-0.2</formula>
      <formula>-0.5</formula>
    </cfRule>
    <cfRule type="cellIs" dxfId="38" priority="39" operator="lessThanOrEqual">
      <formula>-0.5</formula>
    </cfRule>
  </conditionalFormatting>
  <conditionalFormatting sqref="J18">
    <cfRule type="cellIs" dxfId="37" priority="34" stopIfTrue="1" operator="greaterThanOrEqual">
      <formula>-0.2</formula>
    </cfRule>
    <cfRule type="cellIs" dxfId="36" priority="35" stopIfTrue="1" operator="between">
      <formula>-0.2</formula>
      <formula>-0.5</formula>
    </cfRule>
    <cfRule type="cellIs" dxfId="35" priority="36" operator="lessThanOrEqual">
      <formula>-0.5</formula>
    </cfRule>
  </conditionalFormatting>
  <conditionalFormatting sqref="N18">
    <cfRule type="cellIs" dxfId="34" priority="31" stopIfTrue="1" operator="greaterThanOrEqual">
      <formula>-0.2</formula>
    </cfRule>
    <cfRule type="cellIs" dxfId="33" priority="32" stopIfTrue="1" operator="between">
      <formula>-0.2</formula>
      <formula>-0.5</formula>
    </cfRule>
    <cfRule type="cellIs" dxfId="32" priority="33" operator="lessThanOrEqual">
      <formula>-0.5</formula>
    </cfRule>
  </conditionalFormatting>
  <conditionalFormatting sqref="N12">
    <cfRule type="cellIs" dxfId="31" priority="28" stopIfTrue="1" operator="greaterThanOrEqual">
      <formula>-0.2</formula>
    </cfRule>
    <cfRule type="cellIs" dxfId="30" priority="29" stopIfTrue="1" operator="between">
      <formula>-0.2</formula>
      <formula>-0.5</formula>
    </cfRule>
    <cfRule type="cellIs" dxfId="29" priority="30" operator="lessThanOrEqual">
      <formula>-0.5</formula>
    </cfRule>
  </conditionalFormatting>
  <conditionalFormatting sqref="J12">
    <cfRule type="cellIs" dxfId="28" priority="25" stopIfTrue="1" operator="greaterThanOrEqual">
      <formula>-0.2</formula>
    </cfRule>
    <cfRule type="cellIs" dxfId="27" priority="26" stopIfTrue="1" operator="between">
      <formula>-0.2</formula>
      <formula>-0.5</formula>
    </cfRule>
    <cfRule type="cellIs" dxfId="26" priority="27" operator="lessThanOrEqual">
      <formula>-0.5</formula>
    </cfRule>
  </conditionalFormatting>
  <conditionalFormatting sqref="J6">
    <cfRule type="cellIs" dxfId="25" priority="22" stopIfTrue="1" operator="greaterThanOrEqual">
      <formula>-0.2</formula>
    </cfRule>
    <cfRule type="cellIs" dxfId="24" priority="23" stopIfTrue="1" operator="between">
      <formula>-0.2</formula>
      <formula>-0.5</formula>
    </cfRule>
    <cfRule type="cellIs" dxfId="23" priority="24" operator="lessThanOrEqual">
      <formula>-0.5</formula>
    </cfRule>
  </conditionalFormatting>
  <conditionalFormatting sqref="N6">
    <cfRule type="cellIs" dxfId="22" priority="19" stopIfTrue="1" operator="greaterThanOrEqual">
      <formula>-0.2</formula>
    </cfRule>
    <cfRule type="cellIs" dxfId="21" priority="20" stopIfTrue="1" operator="between">
      <formula>-0.2</formula>
      <formula>-0.5</formula>
    </cfRule>
    <cfRule type="cellIs" dxfId="20" priority="21" operator="lessThanOrEqual">
      <formula>-0.5</formula>
    </cfRule>
  </conditionalFormatting>
  <conditionalFormatting sqref="R6">
    <cfRule type="cellIs" dxfId="19" priority="16" stopIfTrue="1" operator="greaterThanOrEqual">
      <formula>-0.2</formula>
    </cfRule>
    <cfRule type="cellIs" dxfId="18" priority="17" stopIfTrue="1" operator="between">
      <formula>-0.2</formula>
      <formula>-0.5</formula>
    </cfRule>
    <cfRule type="cellIs" dxfId="17" priority="18" operator="lessThanOrEqual">
      <formula>-0.5</formula>
    </cfRule>
  </conditionalFormatting>
  <conditionalFormatting sqref="R12">
    <cfRule type="cellIs" dxfId="16" priority="13" stopIfTrue="1" operator="greaterThanOrEqual">
      <formula>-0.2</formula>
    </cfRule>
    <cfRule type="cellIs" dxfId="15" priority="14" stopIfTrue="1" operator="between">
      <formula>-0.2</formula>
      <formula>-0.5</formula>
    </cfRule>
    <cfRule type="cellIs" dxfId="14" priority="15" operator="lessThanOrEqual">
      <formula>-0.5</formula>
    </cfRule>
  </conditionalFormatting>
  <conditionalFormatting sqref="R18">
    <cfRule type="cellIs" dxfId="13" priority="10" stopIfTrue="1" operator="greaterThanOrEqual">
      <formula>-0.2</formula>
    </cfRule>
    <cfRule type="cellIs" dxfId="12" priority="11" stopIfTrue="1" operator="between">
      <formula>-0.2</formula>
      <formula>-0.5</formula>
    </cfRule>
    <cfRule type="cellIs" dxfId="11" priority="12" operator="lessThanOrEqual">
      <formula>-0.5</formula>
    </cfRule>
  </conditionalFormatting>
  <conditionalFormatting sqref="R24">
    <cfRule type="cellIs" dxfId="10" priority="7" stopIfTrue="1" operator="greaterThanOrEqual">
      <formula>-0.2</formula>
    </cfRule>
    <cfRule type="cellIs" dxfId="9" priority="8" stopIfTrue="1" operator="between">
      <formula>-0.2</formula>
      <formula>-0.5</formula>
    </cfRule>
    <cfRule type="cellIs" dxfId="8" priority="9" operator="lessThanOrEqual">
      <formula>-0.5</formula>
    </cfRule>
  </conditionalFormatting>
  <conditionalFormatting sqref="R30">
    <cfRule type="cellIs" dxfId="7" priority="4" stopIfTrue="1" operator="greaterThanOrEqual">
      <formula>-0.2</formula>
    </cfRule>
    <cfRule type="cellIs" dxfId="6" priority="5" stopIfTrue="1" operator="between">
      <formula>-0.2</formula>
      <formula>-0.5</formula>
    </cfRule>
    <cfRule type="cellIs" dxfId="5" priority="6" operator="lessThanOrEqual">
      <formula>-0.5</formula>
    </cfRule>
  </conditionalFormatting>
  <conditionalFormatting sqref="R37">
    <cfRule type="cellIs" dxfId="4" priority="1" stopIfTrue="1" operator="greaterThanOrEqual">
      <formula>-0.2</formula>
    </cfRule>
    <cfRule type="cellIs" dxfId="3" priority="2" stopIfTrue="1" operator="between">
      <formula>-0.2</formula>
      <formula>-0.5</formula>
    </cfRule>
    <cfRule type="cellIs" dxfId="2" priority="3" operator="lessThanOrEqual">
      <formula>-0.5</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S12"/>
  <sheetViews>
    <sheetView workbookViewId="0">
      <selection activeCell="J13" sqref="J13:L13"/>
    </sheetView>
  </sheetViews>
  <sheetFormatPr baseColWidth="10" defaultColWidth="8.7109375" defaultRowHeight="15"/>
  <cols>
    <col min="1" max="1" width="5.42578125" customWidth="1"/>
    <col min="2" max="2" width="17.42578125" customWidth="1"/>
    <col min="3" max="4" width="6.7109375" style="60" customWidth="1"/>
    <col min="5" max="5" width="6.7109375" style="93" customWidth="1"/>
    <col min="6" max="6" width="4" style="93" customWidth="1"/>
    <col min="7" max="18" width="4.140625" customWidth="1"/>
    <col min="19" max="19" width="1" customWidth="1"/>
    <col min="20" max="29" width="0" hidden="1" customWidth="1"/>
  </cols>
  <sheetData>
    <row r="1" spans="1:19">
      <c r="A1" s="70" t="s">
        <v>119</v>
      </c>
      <c r="B1" s="71" t="s">
        <v>120</v>
      </c>
      <c r="C1" s="98"/>
      <c r="D1" s="98"/>
      <c r="E1" s="99"/>
      <c r="F1" s="99"/>
      <c r="G1" s="100"/>
      <c r="H1" s="100"/>
      <c r="I1" s="100"/>
      <c r="J1" s="100"/>
      <c r="K1" s="100"/>
      <c r="L1" s="100"/>
      <c r="M1" s="100"/>
      <c r="N1" s="100"/>
      <c r="O1" s="100"/>
      <c r="P1" s="100"/>
      <c r="Q1" s="100"/>
      <c r="R1" s="101"/>
      <c r="S1" s="2"/>
    </row>
    <row r="2" spans="1:19">
      <c r="A2" s="71" t="s">
        <v>121</v>
      </c>
      <c r="B2" s="71" t="s">
        <v>122</v>
      </c>
      <c r="C2" s="72" t="s">
        <v>123</v>
      </c>
      <c r="D2" s="72" t="s">
        <v>124</v>
      </c>
      <c r="E2" s="73" t="s">
        <v>125</v>
      </c>
      <c r="F2" s="73" t="s">
        <v>126</v>
      </c>
      <c r="G2" s="73" t="s">
        <v>127</v>
      </c>
      <c r="H2" s="73" t="s">
        <v>128</v>
      </c>
      <c r="I2" s="73" t="s">
        <v>129</v>
      </c>
      <c r="J2" s="73" t="s">
        <v>130</v>
      </c>
      <c r="K2" s="73" t="s">
        <v>131</v>
      </c>
      <c r="L2" s="73" t="s">
        <v>132</v>
      </c>
      <c r="M2" s="73" t="s">
        <v>133</v>
      </c>
      <c r="N2" s="73" t="s">
        <v>134</v>
      </c>
      <c r="O2" s="73" t="s">
        <v>135</v>
      </c>
      <c r="P2" s="73" t="s">
        <v>136</v>
      </c>
      <c r="Q2" s="73" t="s">
        <v>137</v>
      </c>
      <c r="R2" s="73" t="s">
        <v>138</v>
      </c>
      <c r="S2" s="2"/>
    </row>
    <row r="3" spans="1:19">
      <c r="A3" s="71">
        <v>1.1000000000000001</v>
      </c>
      <c r="B3" s="71" t="s">
        <v>139</v>
      </c>
      <c r="C3" s="102"/>
      <c r="D3" s="102"/>
      <c r="E3" s="74"/>
      <c r="F3" s="74"/>
      <c r="G3" s="75"/>
      <c r="H3" s="75"/>
      <c r="I3" s="75"/>
      <c r="J3" s="75"/>
      <c r="K3" s="75"/>
      <c r="L3" s="75"/>
      <c r="M3" s="75"/>
      <c r="N3" s="75"/>
      <c r="O3" s="75"/>
      <c r="P3" s="75"/>
      <c r="Q3" s="75"/>
      <c r="R3" s="75"/>
      <c r="S3" s="2"/>
    </row>
    <row r="4" spans="1:19">
      <c r="A4" s="71" t="s">
        <v>140</v>
      </c>
      <c r="B4" s="71" t="s">
        <v>141</v>
      </c>
      <c r="C4" s="103">
        <v>40909</v>
      </c>
      <c r="D4" s="103">
        <v>41000</v>
      </c>
      <c r="E4" s="73">
        <f>D4-C4</f>
        <v>91</v>
      </c>
      <c r="F4" s="73">
        <v>30</v>
      </c>
      <c r="G4" s="76"/>
      <c r="H4" s="76"/>
      <c r="I4" s="76"/>
      <c r="J4" s="76"/>
      <c r="K4" s="76"/>
      <c r="L4" s="76"/>
      <c r="M4" s="76"/>
      <c r="N4" s="76"/>
      <c r="O4" s="76"/>
      <c r="P4" s="76"/>
      <c r="Q4" s="76"/>
      <c r="R4" s="76"/>
      <c r="S4" s="2"/>
    </row>
    <row r="5" spans="1:19">
      <c r="A5" s="71" t="s">
        <v>142</v>
      </c>
      <c r="B5" s="71" t="s">
        <v>143</v>
      </c>
      <c r="C5" s="103">
        <v>40909</v>
      </c>
      <c r="D5" s="103">
        <v>41030</v>
      </c>
      <c r="E5" s="73">
        <f>D5-C5</f>
        <v>121</v>
      </c>
      <c r="F5" s="73">
        <v>0</v>
      </c>
      <c r="G5" s="76"/>
      <c r="H5" s="76"/>
      <c r="I5" s="76"/>
      <c r="J5" s="76"/>
      <c r="K5" s="76"/>
      <c r="L5" s="76"/>
      <c r="M5" s="76"/>
      <c r="N5" s="76"/>
      <c r="O5" s="76"/>
      <c r="P5" s="76"/>
      <c r="Q5" s="76"/>
      <c r="R5" s="76"/>
      <c r="S5" s="2"/>
    </row>
    <row r="6" spans="1:19">
      <c r="A6" s="71" t="s">
        <v>144</v>
      </c>
      <c r="B6" s="71" t="s">
        <v>145</v>
      </c>
      <c r="C6" s="103">
        <v>41030</v>
      </c>
      <c r="D6" s="103">
        <v>41122</v>
      </c>
      <c r="E6" s="73">
        <f t="shared" ref="E6:E12" si="0">D6-C6</f>
        <v>92</v>
      </c>
      <c r="F6" s="73">
        <v>0</v>
      </c>
      <c r="G6" s="76"/>
      <c r="H6" s="76"/>
      <c r="I6" s="76"/>
      <c r="J6" s="76"/>
      <c r="K6" s="76"/>
      <c r="L6" s="76"/>
      <c r="M6" s="76"/>
      <c r="N6" s="76"/>
      <c r="O6" s="76"/>
      <c r="P6" s="76"/>
      <c r="Q6" s="76"/>
      <c r="R6" s="76"/>
      <c r="S6" s="2"/>
    </row>
    <row r="7" spans="1:19">
      <c r="A7" s="71" t="s">
        <v>146</v>
      </c>
      <c r="B7" s="71" t="s">
        <v>147</v>
      </c>
      <c r="C7" s="103">
        <v>41122</v>
      </c>
      <c r="D7" s="103">
        <v>41275</v>
      </c>
      <c r="E7" s="73">
        <f t="shared" si="0"/>
        <v>153</v>
      </c>
      <c r="F7" s="73">
        <v>60</v>
      </c>
      <c r="G7" s="76"/>
      <c r="H7" s="76"/>
      <c r="I7" s="76"/>
      <c r="J7" s="76"/>
      <c r="K7" s="76"/>
      <c r="L7" s="76"/>
      <c r="M7" s="76"/>
      <c r="N7" s="76"/>
      <c r="O7" s="76"/>
      <c r="P7" s="76"/>
      <c r="Q7" s="76"/>
      <c r="R7" s="76"/>
      <c r="S7" s="2"/>
    </row>
    <row r="8" spans="1:19">
      <c r="A8" s="104" t="s">
        <v>148</v>
      </c>
      <c r="B8" s="71" t="s">
        <v>149</v>
      </c>
      <c r="C8" s="103">
        <v>41061</v>
      </c>
      <c r="D8" s="103">
        <v>41183</v>
      </c>
      <c r="E8" s="73">
        <f t="shared" si="0"/>
        <v>122</v>
      </c>
      <c r="F8" s="73">
        <v>30</v>
      </c>
      <c r="G8" s="76"/>
      <c r="H8" s="76"/>
      <c r="I8" s="76"/>
      <c r="J8" s="76"/>
      <c r="K8" s="76"/>
      <c r="L8" s="76"/>
      <c r="M8" s="76"/>
      <c r="N8" s="76"/>
      <c r="O8" s="76"/>
      <c r="P8" s="76"/>
      <c r="Q8" s="76"/>
      <c r="R8" s="76"/>
      <c r="S8" s="2"/>
    </row>
    <row r="9" spans="1:19">
      <c r="A9" s="71" t="s">
        <v>150</v>
      </c>
      <c r="B9" s="71" t="s">
        <v>151</v>
      </c>
      <c r="C9" s="103">
        <v>41122</v>
      </c>
      <c r="D9" s="103">
        <v>41214</v>
      </c>
      <c r="E9" s="73">
        <f t="shared" si="0"/>
        <v>92</v>
      </c>
      <c r="F9" s="73">
        <v>0</v>
      </c>
      <c r="G9" s="76"/>
      <c r="H9" s="76"/>
      <c r="I9" s="76"/>
      <c r="J9" s="76"/>
      <c r="K9" s="76"/>
      <c r="L9" s="76"/>
      <c r="M9" s="76"/>
      <c r="N9" s="76"/>
      <c r="O9" s="76"/>
      <c r="P9" s="76"/>
      <c r="Q9" s="76"/>
      <c r="R9" s="76"/>
      <c r="S9" s="2"/>
    </row>
    <row r="10" spans="1:19">
      <c r="A10" s="71" t="s">
        <v>152</v>
      </c>
      <c r="B10" s="71" t="s">
        <v>153</v>
      </c>
      <c r="C10" s="103">
        <v>41122</v>
      </c>
      <c r="D10" s="103">
        <v>41214</v>
      </c>
      <c r="E10" s="73">
        <f t="shared" si="0"/>
        <v>92</v>
      </c>
      <c r="F10" s="73">
        <v>0</v>
      </c>
      <c r="G10" s="76"/>
      <c r="H10" s="76"/>
      <c r="I10" s="76"/>
      <c r="J10" s="76"/>
      <c r="K10" s="76"/>
      <c r="L10" s="76"/>
      <c r="M10" s="76"/>
      <c r="N10" s="76"/>
      <c r="O10" s="76"/>
      <c r="P10" s="76"/>
      <c r="Q10" s="76"/>
      <c r="R10" s="76"/>
      <c r="S10" s="2"/>
    </row>
    <row r="11" spans="1:19">
      <c r="A11" s="71" t="s">
        <v>154</v>
      </c>
      <c r="B11" s="71" t="s">
        <v>21</v>
      </c>
      <c r="C11" s="103">
        <v>41214</v>
      </c>
      <c r="D11" s="103">
        <v>41244</v>
      </c>
      <c r="E11" s="73">
        <f t="shared" si="0"/>
        <v>30</v>
      </c>
      <c r="F11" s="73">
        <v>0</v>
      </c>
      <c r="G11" s="76"/>
      <c r="H11" s="76"/>
      <c r="I11" s="76"/>
      <c r="J11" s="76"/>
      <c r="K11" s="76"/>
      <c r="L11" s="76"/>
      <c r="M11" s="76"/>
      <c r="N11" s="76"/>
      <c r="O11" s="76"/>
      <c r="P11" s="76"/>
      <c r="Q11" s="76"/>
      <c r="R11" s="76"/>
      <c r="S11" s="2"/>
    </row>
    <row r="12" spans="1:19">
      <c r="A12" s="71" t="s">
        <v>155</v>
      </c>
      <c r="B12" s="71" t="s">
        <v>156</v>
      </c>
      <c r="C12" s="103">
        <v>41244</v>
      </c>
      <c r="D12" s="103">
        <v>41244</v>
      </c>
      <c r="E12" s="73">
        <f t="shared" si="0"/>
        <v>0</v>
      </c>
      <c r="F12" s="73">
        <v>0</v>
      </c>
      <c r="G12" s="77"/>
      <c r="H12" s="77"/>
      <c r="I12" s="77"/>
      <c r="J12" s="77"/>
      <c r="K12" s="77"/>
      <c r="L12" s="77"/>
      <c r="M12" s="77"/>
      <c r="N12" s="77"/>
      <c r="O12" s="77"/>
      <c r="P12" s="77"/>
      <c r="Q12" s="77"/>
      <c r="R12" s="77"/>
      <c r="S12" s="2"/>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B1:H7"/>
  <sheetViews>
    <sheetView workbookViewId="0">
      <selection activeCell="K33" sqref="A29:K33"/>
    </sheetView>
  </sheetViews>
  <sheetFormatPr baseColWidth="10" defaultColWidth="8.7109375" defaultRowHeight="15"/>
  <sheetData>
    <row r="1" spans="2:8">
      <c r="B1" t="s">
        <v>179</v>
      </c>
      <c r="D1" t="s">
        <v>179</v>
      </c>
      <c r="G1" t="s">
        <v>159</v>
      </c>
      <c r="H1" t="s">
        <v>110</v>
      </c>
    </row>
    <row r="2" spans="2:8">
      <c r="B2" t="s">
        <v>67</v>
      </c>
      <c r="D2" t="s">
        <v>78</v>
      </c>
      <c r="G2" t="s">
        <v>182</v>
      </c>
      <c r="H2" t="s">
        <v>184</v>
      </c>
    </row>
    <row r="3" spans="2:8">
      <c r="B3" t="s">
        <v>68</v>
      </c>
      <c r="D3" t="s">
        <v>77</v>
      </c>
      <c r="G3" t="s">
        <v>177</v>
      </c>
      <c r="H3" t="s">
        <v>183</v>
      </c>
    </row>
    <row r="4" spans="2:8">
      <c r="B4" t="s">
        <v>69</v>
      </c>
      <c r="D4" t="s">
        <v>73</v>
      </c>
      <c r="G4" t="s">
        <v>186</v>
      </c>
    </row>
    <row r="5" spans="2:8">
      <c r="B5" t="s">
        <v>70</v>
      </c>
      <c r="D5" t="s">
        <v>74</v>
      </c>
      <c r="G5" t="s">
        <v>178</v>
      </c>
    </row>
    <row r="6" spans="2:8">
      <c r="B6" t="s">
        <v>71</v>
      </c>
      <c r="D6" t="s">
        <v>75</v>
      </c>
    </row>
    <row r="7" spans="2:8">
      <c r="D7"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1:BA47"/>
  <sheetViews>
    <sheetView tabSelected="1" zoomScale="70" zoomScaleNormal="70" workbookViewId="0">
      <selection activeCell="L45" sqref="L45"/>
    </sheetView>
  </sheetViews>
  <sheetFormatPr baseColWidth="10" defaultRowHeight="15"/>
  <cols>
    <col min="1" max="1" width="15.140625" customWidth="1"/>
    <col min="3" max="3" width="63.140625" style="117" customWidth="1"/>
    <col min="4" max="4" width="11.42578125" style="334"/>
    <col min="5" max="5" width="17.140625" style="335" customWidth="1"/>
    <col min="6" max="7" width="17.140625" customWidth="1"/>
    <col min="8" max="8" width="22.140625" customWidth="1"/>
    <col min="9" max="9" width="17.140625" customWidth="1"/>
    <col min="10" max="10" width="12.85546875" customWidth="1"/>
    <col min="12" max="20" width="11.5703125" bestFit="1" customWidth="1"/>
    <col min="21" max="21" width="11.85546875" bestFit="1" customWidth="1"/>
    <col min="22" max="25" width="11.5703125" bestFit="1" customWidth="1"/>
    <col min="27" max="44" width="11.5703125" bestFit="1" customWidth="1"/>
    <col min="46" max="47" width="11.5703125" bestFit="1" customWidth="1"/>
    <col min="48" max="48" width="22.5703125" customWidth="1"/>
  </cols>
  <sheetData>
    <row r="1" spans="1:53" s="117" customFormat="1" ht="12.75" customHeight="1">
      <c r="A1" s="210"/>
      <c r="B1" s="276"/>
      <c r="C1" s="276"/>
      <c r="D1" s="267"/>
      <c r="E1" s="212"/>
      <c r="F1" s="277"/>
      <c r="G1" s="277"/>
      <c r="H1" s="277"/>
      <c r="I1" s="213"/>
      <c r="J1" s="277"/>
      <c r="K1" s="277"/>
      <c r="L1" s="277"/>
      <c r="M1" s="277"/>
      <c r="N1" s="267"/>
      <c r="O1" s="277"/>
      <c r="P1" s="277"/>
      <c r="Q1" s="277"/>
      <c r="R1" s="277"/>
      <c r="S1" s="277"/>
      <c r="T1" s="277"/>
      <c r="U1" s="277"/>
      <c r="V1" s="277"/>
      <c r="W1" s="277"/>
      <c r="X1" s="277"/>
      <c r="Y1" s="277"/>
      <c r="Z1" s="277"/>
      <c r="AA1" s="267"/>
      <c r="AB1" s="212"/>
      <c r="AC1" s="277"/>
      <c r="AD1" s="277"/>
      <c r="AE1" s="277"/>
      <c r="AF1" s="277"/>
      <c r="AG1" s="267"/>
      <c r="AH1" s="277"/>
      <c r="AI1" s="277"/>
      <c r="AJ1" s="277"/>
      <c r="AK1" s="277"/>
      <c r="AL1" s="277"/>
      <c r="AM1" s="267"/>
      <c r="AN1" s="277"/>
      <c r="AO1" s="277"/>
      <c r="AP1" s="277"/>
      <c r="AQ1" s="277"/>
      <c r="AR1" s="277"/>
      <c r="AS1" s="277"/>
      <c r="AT1" s="267"/>
      <c r="AU1" s="277"/>
      <c r="AV1" s="214"/>
      <c r="AW1" s="277"/>
      <c r="AX1" s="277"/>
    </row>
    <row r="2" spans="1:53" s="117" customFormat="1" ht="12.75" customHeight="1">
      <c r="A2" s="210"/>
      <c r="B2" s="276"/>
      <c r="C2" s="276"/>
      <c r="D2" s="267"/>
      <c r="E2" s="212"/>
      <c r="F2" s="277"/>
      <c r="G2" s="277"/>
      <c r="H2" s="277"/>
      <c r="I2" s="213"/>
      <c r="J2" s="277"/>
      <c r="K2" s="277"/>
      <c r="L2" s="277"/>
      <c r="M2" s="277"/>
      <c r="N2" s="267"/>
      <c r="O2" s="277"/>
      <c r="P2" s="277"/>
      <c r="Q2" s="277"/>
      <c r="R2" s="277"/>
      <c r="S2" s="277"/>
      <c r="T2" s="277"/>
      <c r="U2" s="277"/>
      <c r="V2" s="277"/>
      <c r="W2" s="277"/>
      <c r="X2" s="277"/>
      <c r="Y2" s="277"/>
      <c r="Z2" s="277"/>
      <c r="AA2" s="267"/>
      <c r="AB2" s="212"/>
      <c r="AC2" s="277"/>
      <c r="AD2" s="277"/>
      <c r="AE2" s="277"/>
      <c r="AF2" s="277"/>
      <c r="AG2" s="267"/>
      <c r="AH2" s="277"/>
      <c r="AI2" s="277"/>
      <c r="AJ2" s="277"/>
      <c r="AK2" s="277"/>
      <c r="AL2" s="277"/>
      <c r="AM2" s="267"/>
      <c r="AN2" s="277"/>
      <c r="AO2" s="277"/>
      <c r="AP2" s="277"/>
      <c r="AQ2" s="277"/>
      <c r="AR2" s="277"/>
      <c r="AS2" s="277"/>
      <c r="AT2" s="267"/>
      <c r="AU2" s="277"/>
      <c r="AV2" s="214"/>
      <c r="AW2" s="277"/>
      <c r="AX2" s="277"/>
    </row>
    <row r="3" spans="1:53" s="276" customFormat="1" ht="48" customHeight="1">
      <c r="A3" s="210"/>
      <c r="D3" s="345" t="s">
        <v>278</v>
      </c>
      <c r="E3" s="345"/>
      <c r="F3" s="345"/>
      <c r="G3" s="345"/>
      <c r="H3" s="345"/>
      <c r="I3" s="237"/>
      <c r="J3" s="215"/>
      <c r="K3" s="215"/>
      <c r="L3" s="215"/>
      <c r="M3" s="215"/>
      <c r="N3" s="215"/>
      <c r="O3" s="215"/>
      <c r="P3" s="215"/>
      <c r="Q3" s="215"/>
      <c r="R3" s="215"/>
      <c r="S3" s="215"/>
      <c r="T3" s="215"/>
      <c r="U3" s="215"/>
      <c r="V3" s="215"/>
      <c r="W3" s="215"/>
      <c r="X3" s="215"/>
      <c r="Y3" s="215"/>
      <c r="Z3" s="215"/>
      <c r="AA3" s="215"/>
      <c r="AB3" s="216"/>
      <c r="AC3" s="215"/>
      <c r="AD3" s="215"/>
      <c r="AE3" s="215"/>
      <c r="AF3" s="215"/>
      <c r="AG3" s="215"/>
      <c r="AH3" s="215"/>
      <c r="AI3" s="215"/>
      <c r="AJ3" s="215"/>
      <c r="AK3" s="215"/>
      <c r="AL3" s="215"/>
      <c r="AM3" s="215"/>
      <c r="AN3" s="215"/>
      <c r="AO3" s="215"/>
      <c r="AP3" s="215"/>
      <c r="AQ3" s="215"/>
      <c r="AR3" s="215"/>
      <c r="AS3" s="215"/>
      <c r="AT3" s="215"/>
      <c r="AU3" s="215"/>
      <c r="AV3" s="217"/>
      <c r="AW3" s="211"/>
      <c r="AX3" s="211"/>
    </row>
    <row r="4" spans="1:53" s="117" customFormat="1" ht="12.75" customHeight="1" thickBot="1">
      <c r="A4" s="210"/>
      <c r="B4" s="211"/>
      <c r="C4" s="211"/>
      <c r="D4" s="211"/>
      <c r="E4" s="218"/>
      <c r="F4" s="211"/>
      <c r="G4" s="211"/>
      <c r="H4" s="211"/>
      <c r="I4" s="219"/>
      <c r="J4" s="211"/>
      <c r="K4" s="211"/>
      <c r="L4" s="211"/>
      <c r="M4" s="211"/>
      <c r="N4" s="211"/>
      <c r="O4" s="211"/>
      <c r="P4" s="211"/>
      <c r="Q4" s="211"/>
      <c r="R4" s="211"/>
      <c r="S4" s="211"/>
      <c r="T4" s="211"/>
      <c r="U4" s="211"/>
      <c r="V4" s="211"/>
      <c r="W4" s="211"/>
      <c r="X4" s="211"/>
      <c r="Y4" s="211"/>
      <c r="Z4" s="211"/>
      <c r="AA4" s="211"/>
      <c r="AB4" s="218"/>
      <c r="AC4" s="211"/>
      <c r="AD4" s="211"/>
      <c r="AE4" s="211"/>
      <c r="AF4" s="211"/>
      <c r="AG4" s="211"/>
      <c r="AH4" s="211"/>
      <c r="AI4" s="211"/>
      <c r="AJ4" s="211"/>
      <c r="AK4" s="211"/>
      <c r="AL4" s="211"/>
      <c r="AM4" s="211"/>
      <c r="AN4" s="211"/>
      <c r="AO4" s="211"/>
      <c r="AP4" s="211"/>
      <c r="AQ4" s="211"/>
      <c r="AR4" s="211"/>
      <c r="AS4" s="211"/>
      <c r="AT4" s="211"/>
      <c r="AU4" s="211"/>
      <c r="AV4" s="217"/>
      <c r="AW4" s="211"/>
      <c r="AX4" s="211"/>
    </row>
    <row r="5" spans="1:53" s="117" customFormat="1" ht="39.75" customHeight="1" thickBot="1">
      <c r="A5" s="210"/>
      <c r="B5" s="277"/>
      <c r="C5" s="277"/>
      <c r="D5" s="305" t="s">
        <v>204</v>
      </c>
      <c r="E5" s="264">
        <v>20</v>
      </c>
      <c r="F5" s="277"/>
      <c r="G5" s="277"/>
      <c r="H5" s="277"/>
      <c r="I5" s="213"/>
      <c r="J5" s="220"/>
      <c r="K5" s="277"/>
      <c r="L5" s="277"/>
      <c r="M5" s="277"/>
      <c r="N5" s="267"/>
      <c r="O5" s="277"/>
      <c r="P5" s="221"/>
      <c r="Q5" s="277"/>
      <c r="R5" s="277"/>
      <c r="S5" s="277"/>
      <c r="T5" s="277"/>
      <c r="U5" s="277"/>
      <c r="V5" s="277"/>
      <c r="W5" s="277"/>
      <c r="X5" s="277"/>
      <c r="Y5" s="277"/>
      <c r="Z5" s="277"/>
      <c r="AA5" s="267"/>
      <c r="AB5" s="212"/>
      <c r="AC5" s="277"/>
      <c r="AD5" s="277"/>
      <c r="AE5" s="277"/>
      <c r="AF5" s="277"/>
      <c r="AG5" s="267"/>
      <c r="AH5" s="277"/>
      <c r="AI5" s="277"/>
      <c r="AJ5" s="277"/>
      <c r="AK5" s="277"/>
      <c r="AL5" s="277"/>
      <c r="AM5" s="267"/>
      <c r="AN5" s="277"/>
      <c r="AO5" s="277"/>
      <c r="AP5" s="277"/>
      <c r="AQ5" s="277"/>
      <c r="AR5" s="277"/>
      <c r="AS5" s="277"/>
      <c r="AT5" s="267"/>
      <c r="AU5" s="277"/>
      <c r="AV5" s="214"/>
      <c r="AW5" s="277"/>
      <c r="AX5" s="277"/>
    </row>
    <row r="6" spans="1:53" s="228" customFormat="1" ht="17.25" customHeight="1" thickBot="1">
      <c r="A6" s="465" t="s">
        <v>198</v>
      </c>
      <c r="D6" s="306"/>
      <c r="E6" s="467" t="s">
        <v>219</v>
      </c>
      <c r="F6" s="468"/>
      <c r="G6" s="468"/>
      <c r="H6" s="468"/>
      <c r="I6" s="468"/>
      <c r="J6" s="469" t="s">
        <v>209</v>
      </c>
      <c r="K6" s="470"/>
      <c r="L6" s="470"/>
      <c r="M6" s="470"/>
      <c r="N6" s="470"/>
      <c r="O6" s="471"/>
      <c r="P6" s="469" t="s">
        <v>210</v>
      </c>
      <c r="Q6" s="470"/>
      <c r="R6" s="470"/>
      <c r="S6" s="470"/>
      <c r="T6" s="470"/>
      <c r="U6" s="471"/>
      <c r="V6" s="469" t="s">
        <v>211</v>
      </c>
      <c r="W6" s="470"/>
      <c r="X6" s="470"/>
      <c r="Y6" s="470"/>
      <c r="Z6" s="470"/>
      <c r="AA6" s="470"/>
      <c r="AB6" s="471"/>
      <c r="AC6" s="478" t="s">
        <v>216</v>
      </c>
      <c r="AD6" s="479"/>
      <c r="AE6" s="479"/>
      <c r="AF6" s="479"/>
      <c r="AG6" s="479"/>
      <c r="AH6" s="480"/>
      <c r="AI6" s="487" t="s">
        <v>217</v>
      </c>
      <c r="AJ6" s="479"/>
      <c r="AK6" s="479"/>
      <c r="AL6" s="479"/>
      <c r="AM6" s="479"/>
      <c r="AN6" s="480"/>
      <c r="AO6" s="487" t="s">
        <v>218</v>
      </c>
      <c r="AP6" s="490"/>
      <c r="AQ6" s="490"/>
      <c r="AR6" s="490"/>
      <c r="AS6" s="490"/>
      <c r="AT6" s="490"/>
      <c r="AU6" s="480"/>
      <c r="AV6" s="495" t="s">
        <v>205</v>
      </c>
      <c r="AW6" s="223"/>
      <c r="AX6" s="223"/>
      <c r="AY6" s="223"/>
      <c r="AZ6" s="223"/>
      <c r="BA6" s="224"/>
    </row>
    <row r="7" spans="1:53" s="228" customFormat="1" ht="17.25" customHeight="1" thickBot="1">
      <c r="A7" s="466"/>
      <c r="B7" s="260"/>
      <c r="C7" s="259"/>
      <c r="D7" s="306"/>
      <c r="E7" s="468"/>
      <c r="F7" s="468"/>
      <c r="G7" s="468"/>
      <c r="H7" s="468"/>
      <c r="I7" s="468"/>
      <c r="J7" s="472"/>
      <c r="K7" s="473"/>
      <c r="L7" s="473"/>
      <c r="M7" s="473"/>
      <c r="N7" s="473"/>
      <c r="O7" s="474"/>
      <c r="P7" s="472"/>
      <c r="Q7" s="473"/>
      <c r="R7" s="473"/>
      <c r="S7" s="473"/>
      <c r="T7" s="473"/>
      <c r="U7" s="474"/>
      <c r="V7" s="472"/>
      <c r="W7" s="473"/>
      <c r="X7" s="473"/>
      <c r="Y7" s="473"/>
      <c r="Z7" s="473"/>
      <c r="AA7" s="473"/>
      <c r="AB7" s="474"/>
      <c r="AC7" s="481"/>
      <c r="AD7" s="482"/>
      <c r="AE7" s="482"/>
      <c r="AF7" s="482"/>
      <c r="AG7" s="482"/>
      <c r="AH7" s="483"/>
      <c r="AI7" s="488"/>
      <c r="AJ7" s="482"/>
      <c r="AK7" s="482"/>
      <c r="AL7" s="482"/>
      <c r="AM7" s="482"/>
      <c r="AN7" s="483"/>
      <c r="AO7" s="491"/>
      <c r="AP7" s="492"/>
      <c r="AQ7" s="492"/>
      <c r="AR7" s="492"/>
      <c r="AS7" s="492"/>
      <c r="AT7" s="492"/>
      <c r="AU7" s="483"/>
      <c r="AV7" s="496"/>
      <c r="AW7" s="229"/>
      <c r="AX7" s="229"/>
      <c r="AY7" s="229"/>
      <c r="AZ7" s="229"/>
      <c r="BA7" s="227"/>
    </row>
    <row r="8" spans="1:53" s="228" customFormat="1" ht="17.25" customHeight="1" thickBot="1">
      <c r="A8" s="466"/>
      <c r="B8" s="260"/>
      <c r="C8" s="259"/>
      <c r="D8" s="306"/>
      <c r="E8" s="468"/>
      <c r="F8" s="468"/>
      <c r="G8" s="468"/>
      <c r="H8" s="468"/>
      <c r="I8" s="468"/>
      <c r="J8" s="475"/>
      <c r="K8" s="476"/>
      <c r="L8" s="476"/>
      <c r="M8" s="476"/>
      <c r="N8" s="476"/>
      <c r="O8" s="477"/>
      <c r="P8" s="475"/>
      <c r="Q8" s="476"/>
      <c r="R8" s="476"/>
      <c r="S8" s="476"/>
      <c r="T8" s="476"/>
      <c r="U8" s="477"/>
      <c r="V8" s="475"/>
      <c r="W8" s="476"/>
      <c r="X8" s="476"/>
      <c r="Y8" s="476"/>
      <c r="Z8" s="476"/>
      <c r="AA8" s="476"/>
      <c r="AB8" s="477"/>
      <c r="AC8" s="484"/>
      <c r="AD8" s="485"/>
      <c r="AE8" s="485"/>
      <c r="AF8" s="485"/>
      <c r="AG8" s="485"/>
      <c r="AH8" s="486"/>
      <c r="AI8" s="489"/>
      <c r="AJ8" s="485"/>
      <c r="AK8" s="485"/>
      <c r="AL8" s="485"/>
      <c r="AM8" s="485"/>
      <c r="AN8" s="486"/>
      <c r="AO8" s="493"/>
      <c r="AP8" s="494"/>
      <c r="AQ8" s="494"/>
      <c r="AR8" s="494"/>
      <c r="AS8" s="494"/>
      <c r="AT8" s="494"/>
      <c r="AU8" s="486"/>
      <c r="AV8" s="497"/>
      <c r="AW8" s="222"/>
      <c r="AX8" s="222"/>
      <c r="AY8" s="222"/>
      <c r="AZ8" s="222"/>
      <c r="BA8" s="225"/>
    </row>
    <row r="9" spans="1:53" s="228" customFormat="1" ht="17.25" customHeight="1" thickBot="1">
      <c r="A9" s="466"/>
      <c r="B9" s="260"/>
      <c r="C9" s="259"/>
      <c r="D9" s="307"/>
      <c r="E9" s="468"/>
      <c r="F9" s="468"/>
      <c r="G9" s="468"/>
      <c r="H9" s="468"/>
      <c r="I9" s="468"/>
      <c r="J9" s="336">
        <v>10</v>
      </c>
      <c r="K9" s="336">
        <v>11</v>
      </c>
      <c r="L9" s="336">
        <v>12</v>
      </c>
      <c r="M9" s="336">
        <v>13</v>
      </c>
      <c r="N9" s="343" t="s">
        <v>233</v>
      </c>
      <c r="O9" s="337" t="s">
        <v>206</v>
      </c>
      <c r="P9" s="336">
        <v>14</v>
      </c>
      <c r="Q9" s="336">
        <v>15</v>
      </c>
      <c r="R9" s="336">
        <v>16</v>
      </c>
      <c r="S9" s="336">
        <v>17</v>
      </c>
      <c r="T9" s="343" t="s">
        <v>233</v>
      </c>
      <c r="U9" s="336" t="s">
        <v>206</v>
      </c>
      <c r="V9" s="336">
        <v>18</v>
      </c>
      <c r="W9" s="336">
        <v>19</v>
      </c>
      <c r="X9" s="336">
        <v>20</v>
      </c>
      <c r="Y9" s="337">
        <v>21</v>
      </c>
      <c r="Z9" s="337">
        <v>22</v>
      </c>
      <c r="AA9" s="343" t="s">
        <v>233</v>
      </c>
      <c r="AB9" s="338" t="s">
        <v>206</v>
      </c>
      <c r="AC9" s="340">
        <v>23</v>
      </c>
      <c r="AD9" s="336">
        <v>24</v>
      </c>
      <c r="AE9" s="336">
        <v>25</v>
      </c>
      <c r="AF9" s="336">
        <v>26</v>
      </c>
      <c r="AG9" s="343" t="s">
        <v>233</v>
      </c>
      <c r="AH9" s="336" t="s">
        <v>206</v>
      </c>
      <c r="AI9" s="336">
        <v>27</v>
      </c>
      <c r="AJ9" s="336">
        <v>28</v>
      </c>
      <c r="AK9" s="336">
        <v>29</v>
      </c>
      <c r="AL9" s="336">
        <v>30</v>
      </c>
      <c r="AM9" s="343" t="s">
        <v>233</v>
      </c>
      <c r="AN9" s="336" t="s">
        <v>206</v>
      </c>
      <c r="AO9" s="336">
        <v>31</v>
      </c>
      <c r="AP9" s="336">
        <v>32</v>
      </c>
      <c r="AQ9" s="336">
        <v>33</v>
      </c>
      <c r="AR9" s="336">
        <v>34</v>
      </c>
      <c r="AS9" s="336">
        <v>35</v>
      </c>
      <c r="AT9" s="343" t="s">
        <v>233</v>
      </c>
      <c r="AU9" s="336" t="s">
        <v>206</v>
      </c>
      <c r="AV9" s="339"/>
      <c r="AW9" s="230"/>
      <c r="AX9" s="230"/>
    </row>
    <row r="10" spans="1:53" s="228" customFormat="1" ht="105" customHeight="1" thickBot="1">
      <c r="A10" s="466"/>
      <c r="B10" s="254" t="s">
        <v>199</v>
      </c>
      <c r="C10" s="255" t="s">
        <v>200</v>
      </c>
      <c r="D10" s="308" t="s">
        <v>201</v>
      </c>
      <c r="E10" s="288" t="s">
        <v>235</v>
      </c>
      <c r="F10" s="261" t="s">
        <v>202</v>
      </c>
      <c r="G10" s="261" t="s">
        <v>207</v>
      </c>
      <c r="H10" s="261" t="s">
        <v>208</v>
      </c>
      <c r="I10" s="262" t="s">
        <v>234</v>
      </c>
      <c r="J10" s="341">
        <v>42254</v>
      </c>
      <c r="K10" s="341">
        <v>42261</v>
      </c>
      <c r="L10" s="341">
        <v>42268</v>
      </c>
      <c r="M10" s="341">
        <v>42275</v>
      </c>
      <c r="N10" s="341" t="s">
        <v>44</v>
      </c>
      <c r="O10" s="231"/>
      <c r="P10" s="341">
        <v>42282</v>
      </c>
      <c r="Q10" s="341">
        <v>42289</v>
      </c>
      <c r="R10" s="341">
        <v>42296</v>
      </c>
      <c r="S10" s="341">
        <v>42303</v>
      </c>
      <c r="T10" s="341" t="s">
        <v>44</v>
      </c>
      <c r="U10" s="341"/>
      <c r="V10" s="341">
        <v>42310</v>
      </c>
      <c r="W10" s="341">
        <v>42317</v>
      </c>
      <c r="X10" s="341">
        <v>42324</v>
      </c>
      <c r="Y10" s="341">
        <v>42331</v>
      </c>
      <c r="Z10" s="341">
        <v>42338</v>
      </c>
      <c r="AA10" s="341" t="s">
        <v>44</v>
      </c>
      <c r="AB10" s="232"/>
      <c r="AC10" s="233">
        <v>42345</v>
      </c>
      <c r="AD10" s="341">
        <v>42352</v>
      </c>
      <c r="AE10" s="341">
        <v>42359</v>
      </c>
      <c r="AF10" s="341">
        <v>42366</v>
      </c>
      <c r="AG10" s="341" t="s">
        <v>44</v>
      </c>
      <c r="AH10" s="341"/>
      <c r="AI10" s="341" t="s">
        <v>213</v>
      </c>
      <c r="AJ10" s="341" t="s">
        <v>212</v>
      </c>
      <c r="AK10" s="341" t="s">
        <v>214</v>
      </c>
      <c r="AL10" s="341" t="s">
        <v>215</v>
      </c>
      <c r="AM10" s="341" t="s">
        <v>44</v>
      </c>
      <c r="AN10" s="341"/>
      <c r="AO10" s="341">
        <v>42401</v>
      </c>
      <c r="AP10" s="341">
        <v>42408</v>
      </c>
      <c r="AQ10" s="341">
        <v>42415</v>
      </c>
      <c r="AR10" s="341">
        <v>42422</v>
      </c>
      <c r="AS10" s="341">
        <v>42429</v>
      </c>
      <c r="AT10" s="341" t="s">
        <v>44</v>
      </c>
      <c r="AU10" s="341"/>
      <c r="AV10" s="342"/>
      <c r="AW10" s="234"/>
      <c r="AX10" s="234"/>
    </row>
    <row r="11" spans="1:53" s="265" customFormat="1" ht="17.25" customHeight="1" thickBot="1">
      <c r="A11" s="236" t="s">
        <v>236</v>
      </c>
      <c r="B11" s="235" t="s">
        <v>203</v>
      </c>
      <c r="C11" s="236" t="s">
        <v>223</v>
      </c>
      <c r="D11" s="235"/>
      <c r="E11" s="272">
        <f>SUM(E12:E35)</f>
        <v>3610</v>
      </c>
      <c r="F11" s="247"/>
      <c r="G11" s="247"/>
      <c r="H11" s="238">
        <f>SUM(H12:H22)</f>
        <v>2579</v>
      </c>
      <c r="I11" s="246">
        <f>H11/E11</f>
        <v>0.71440443213296401</v>
      </c>
      <c r="J11" s="253"/>
      <c r="K11" s="253"/>
      <c r="L11" s="253"/>
      <c r="M11" s="253"/>
      <c r="N11" s="253"/>
      <c r="O11" s="245">
        <f>SUM(O12:O22)</f>
        <v>1320</v>
      </c>
      <c r="P11" s="253"/>
      <c r="Q11" s="253"/>
      <c r="R11" s="253"/>
      <c r="S11" s="253"/>
      <c r="T11" s="253"/>
      <c r="U11" s="253">
        <f>SUM(U12:U22)</f>
        <v>1256</v>
      </c>
      <c r="V11" s="253"/>
      <c r="W11" s="253"/>
      <c r="X11" s="253"/>
      <c r="Y11" s="253"/>
      <c r="Z11" s="253"/>
      <c r="AA11" s="253"/>
      <c r="AB11" s="245">
        <f>SUM(AB12:AB22)</f>
        <v>6</v>
      </c>
      <c r="AC11" s="256"/>
      <c r="AD11" s="253"/>
      <c r="AE11" s="253"/>
      <c r="AF11" s="253"/>
      <c r="AG11" s="253"/>
      <c r="AH11" s="253">
        <f>SUM(AH12:AH22)</f>
        <v>6</v>
      </c>
      <c r="AI11" s="253"/>
      <c r="AJ11" s="253"/>
      <c r="AK11" s="253"/>
      <c r="AL11" s="253"/>
      <c r="AM11" s="253"/>
      <c r="AN11" s="253">
        <f>SUM(AN12:AN22)</f>
        <v>6</v>
      </c>
      <c r="AO11" s="253"/>
      <c r="AP11" s="253"/>
      <c r="AQ11" s="253"/>
      <c r="AR11" s="253"/>
      <c r="AS11" s="253"/>
      <c r="AT11" s="253"/>
      <c r="AU11" s="253">
        <f>SUM(AU12:AU22)</f>
        <v>73</v>
      </c>
      <c r="AV11" s="244" t="e">
        <f>#REF!+#REF!+O11+U11+AB11+AH11+AN11+AU11</f>
        <v>#REF!</v>
      </c>
      <c r="AW11" s="257"/>
      <c r="AX11" s="257"/>
    </row>
    <row r="12" spans="1:53" s="283" customFormat="1" ht="17.25" customHeight="1" thickBot="1">
      <c r="A12" s="321"/>
      <c r="B12" s="292">
        <v>0</v>
      </c>
      <c r="C12" s="293" t="s">
        <v>237</v>
      </c>
      <c r="D12" s="309"/>
      <c r="E12" s="295"/>
      <c r="F12" s="278"/>
      <c r="G12" s="278"/>
      <c r="H12" s="278"/>
      <c r="I12" s="279"/>
      <c r="J12" s="280"/>
      <c r="K12" s="280"/>
      <c r="L12" s="280"/>
      <c r="M12" s="280"/>
      <c r="N12" s="280"/>
      <c r="O12" s="280"/>
      <c r="P12" s="280"/>
      <c r="Q12" s="280"/>
      <c r="R12" s="280"/>
      <c r="S12" s="280"/>
      <c r="T12" s="280"/>
      <c r="U12" s="280"/>
      <c r="V12" s="280"/>
      <c r="W12" s="280"/>
      <c r="X12" s="280"/>
      <c r="Y12" s="280"/>
      <c r="Z12" s="280"/>
      <c r="AA12" s="280"/>
      <c r="AB12" s="280"/>
      <c r="AC12" s="280"/>
      <c r="AD12" s="280"/>
      <c r="AE12" s="280"/>
      <c r="AF12" s="280"/>
      <c r="AG12" s="280"/>
      <c r="AH12" s="280"/>
      <c r="AI12" s="280"/>
      <c r="AJ12" s="280"/>
      <c r="AK12" s="280"/>
      <c r="AL12" s="280"/>
      <c r="AM12" s="280"/>
      <c r="AN12" s="280"/>
      <c r="AO12" s="280"/>
      <c r="AP12" s="280"/>
      <c r="AQ12" s="280"/>
      <c r="AR12" s="280"/>
      <c r="AS12" s="280"/>
      <c r="AT12" s="280"/>
      <c r="AU12" s="280"/>
      <c r="AV12" s="281"/>
      <c r="AW12" s="282"/>
      <c r="AX12" s="282"/>
    </row>
    <row r="13" spans="1:53" s="291" customFormat="1" ht="17.25" customHeight="1">
      <c r="A13" s="320" t="s">
        <v>228</v>
      </c>
      <c r="B13" s="331" t="s">
        <v>238</v>
      </c>
      <c r="C13" s="330" t="s">
        <v>239</v>
      </c>
      <c r="D13" s="310" t="s">
        <v>232</v>
      </c>
      <c r="E13" s="332">
        <v>1000</v>
      </c>
      <c r="F13" s="329">
        <v>100</v>
      </c>
      <c r="G13" s="329">
        <f t="shared" ref="G13:G18" si="0">SUMIF($J$9:$AU$9,"&lt;"&amp; $E$5,J13:AU13)</f>
        <v>100</v>
      </c>
      <c r="H13" s="332">
        <f>G13/F13*E13</f>
        <v>1000</v>
      </c>
      <c r="I13" s="328">
        <f>H13/E13</f>
        <v>1</v>
      </c>
      <c r="J13" s="327"/>
      <c r="K13" s="327"/>
      <c r="L13" s="327"/>
      <c r="M13" s="327">
        <v>100</v>
      </c>
      <c r="N13" s="327">
        <f t="shared" ref="N13:N22" si="1">SUM(J13:M13)</f>
        <v>100</v>
      </c>
      <c r="O13" s="327">
        <f t="shared" ref="O13:O22" si="2">$E13*N13/$F13</f>
        <v>1000</v>
      </c>
      <c r="P13" s="327"/>
      <c r="Q13" s="327"/>
      <c r="R13" s="327"/>
      <c r="S13" s="327"/>
      <c r="T13" s="327">
        <f t="shared" ref="T13:T22" si="3">SUM(P13:S13)</f>
        <v>0</v>
      </c>
      <c r="U13" s="327">
        <f t="shared" ref="U13:U22" si="4">$E13*T13/$F13</f>
        <v>0</v>
      </c>
      <c r="V13" s="327"/>
      <c r="W13" s="327"/>
      <c r="X13" s="327"/>
      <c r="Y13" s="327"/>
      <c r="Z13" s="327"/>
      <c r="AA13" s="327">
        <f t="shared" ref="AA13:AA22" si="5">SUM(V13:Z13)</f>
        <v>0</v>
      </c>
      <c r="AB13" s="327">
        <f t="shared" ref="AB13:AB22" si="6">$E13*AA13/$F13</f>
        <v>0</v>
      </c>
      <c r="AC13" s="327"/>
      <c r="AD13" s="327"/>
      <c r="AE13" s="327"/>
      <c r="AF13" s="327"/>
      <c r="AG13" s="327">
        <f t="shared" ref="AG13:AG22" si="7">SUM(AC13:AF13)</f>
        <v>0</v>
      </c>
      <c r="AH13" s="327">
        <f t="shared" ref="AH13:AH22" si="8">$E13*AG13/$F13</f>
        <v>0</v>
      </c>
      <c r="AI13" s="327"/>
      <c r="AJ13" s="327"/>
      <c r="AK13" s="327"/>
      <c r="AL13" s="327"/>
      <c r="AM13" s="327">
        <f t="shared" ref="AM13:AM22" si="9">SUM(AI13:AL13)</f>
        <v>0</v>
      </c>
      <c r="AN13" s="327">
        <f t="shared" ref="AN13:AN22" si="10">$E13*AM13/$F13</f>
        <v>0</v>
      </c>
      <c r="AO13" s="327"/>
      <c r="AP13" s="327"/>
      <c r="AQ13" s="327"/>
      <c r="AR13" s="327"/>
      <c r="AS13" s="327"/>
      <c r="AT13" s="327">
        <f t="shared" ref="AT13:AT22" si="11">SUM(AO13:AS13)</f>
        <v>0</v>
      </c>
      <c r="AU13" s="327">
        <f t="shared" ref="AU13:AU22" si="12">$E13*AT13/$F13</f>
        <v>0</v>
      </c>
      <c r="AV13" s="348"/>
      <c r="AW13" s="290"/>
      <c r="AX13" s="290"/>
    </row>
    <row r="14" spans="1:53" s="249" customFormat="1" ht="17.25" customHeight="1">
      <c r="A14" s="320" t="s">
        <v>228</v>
      </c>
      <c r="B14" s="289" t="s">
        <v>240</v>
      </c>
      <c r="C14" s="326" t="s">
        <v>241</v>
      </c>
      <c r="D14" s="310" t="s">
        <v>232</v>
      </c>
      <c r="E14" s="251">
        <v>50</v>
      </c>
      <c r="F14" s="266">
        <v>100</v>
      </c>
      <c r="G14" s="258">
        <f t="shared" si="0"/>
        <v>100</v>
      </c>
      <c r="H14" s="251">
        <f t="shared" ref="H14:H35" si="13">G14/F14*E14</f>
        <v>50</v>
      </c>
      <c r="I14" s="263">
        <f t="shared" ref="I14:I35" si="14">H14/E14</f>
        <v>1</v>
      </c>
      <c r="J14" s="250"/>
      <c r="K14" s="250"/>
      <c r="L14" s="250">
        <v>50</v>
      </c>
      <c r="M14" s="250">
        <v>50</v>
      </c>
      <c r="N14" s="250">
        <f t="shared" si="1"/>
        <v>100</v>
      </c>
      <c r="O14" s="250">
        <f t="shared" si="2"/>
        <v>50</v>
      </c>
      <c r="P14" s="250"/>
      <c r="Q14" s="250"/>
      <c r="R14" s="250"/>
      <c r="S14" s="250"/>
      <c r="T14" s="250">
        <f t="shared" si="3"/>
        <v>0</v>
      </c>
      <c r="U14" s="250">
        <f t="shared" si="4"/>
        <v>0</v>
      </c>
      <c r="V14" s="250"/>
      <c r="W14" s="250"/>
      <c r="X14" s="250"/>
      <c r="Y14" s="250"/>
      <c r="Z14" s="250"/>
      <c r="AA14" s="250">
        <f t="shared" si="5"/>
        <v>0</v>
      </c>
      <c r="AB14" s="250">
        <f t="shared" si="6"/>
        <v>0</v>
      </c>
      <c r="AC14" s="250"/>
      <c r="AD14" s="250"/>
      <c r="AE14" s="250"/>
      <c r="AF14" s="250"/>
      <c r="AG14" s="250">
        <f t="shared" si="7"/>
        <v>0</v>
      </c>
      <c r="AH14" s="250">
        <f t="shared" si="8"/>
        <v>0</v>
      </c>
      <c r="AI14" s="250"/>
      <c r="AJ14" s="250"/>
      <c r="AK14" s="250"/>
      <c r="AL14" s="250"/>
      <c r="AM14" s="250">
        <f t="shared" si="9"/>
        <v>0</v>
      </c>
      <c r="AN14" s="250">
        <f t="shared" si="10"/>
        <v>0</v>
      </c>
      <c r="AO14" s="250"/>
      <c r="AP14" s="250"/>
      <c r="AQ14" s="250"/>
      <c r="AR14" s="250"/>
      <c r="AS14" s="250"/>
      <c r="AT14" s="250">
        <f t="shared" si="11"/>
        <v>0</v>
      </c>
      <c r="AU14" s="250">
        <f t="shared" si="12"/>
        <v>0</v>
      </c>
      <c r="AV14" s="349"/>
      <c r="AW14" s="239"/>
      <c r="AX14" s="239"/>
    </row>
    <row r="15" spans="1:53" s="249" customFormat="1" ht="17.25" customHeight="1">
      <c r="A15" s="320" t="s">
        <v>228</v>
      </c>
      <c r="B15" s="289" t="s">
        <v>242</v>
      </c>
      <c r="C15" s="326" t="s">
        <v>243</v>
      </c>
      <c r="D15" s="310" t="s">
        <v>232</v>
      </c>
      <c r="E15" s="251">
        <v>20</v>
      </c>
      <c r="F15" s="266">
        <v>100</v>
      </c>
      <c r="G15" s="258">
        <f t="shared" si="0"/>
        <v>100</v>
      </c>
      <c r="H15" s="251">
        <f t="shared" si="13"/>
        <v>20</v>
      </c>
      <c r="I15" s="263">
        <f t="shared" si="14"/>
        <v>1</v>
      </c>
      <c r="J15" s="250"/>
      <c r="K15" s="250"/>
      <c r="L15" s="250">
        <v>100</v>
      </c>
      <c r="M15" s="250"/>
      <c r="N15" s="250">
        <f t="shared" si="1"/>
        <v>100</v>
      </c>
      <c r="O15" s="250">
        <f t="shared" si="2"/>
        <v>20</v>
      </c>
      <c r="P15" s="250"/>
      <c r="Q15" s="250"/>
      <c r="R15" s="250"/>
      <c r="S15" s="250"/>
      <c r="T15" s="250">
        <f t="shared" si="3"/>
        <v>0</v>
      </c>
      <c r="U15" s="250">
        <f t="shared" si="4"/>
        <v>0</v>
      </c>
      <c r="V15" s="250"/>
      <c r="W15" s="250"/>
      <c r="X15" s="250"/>
      <c r="Y15" s="250"/>
      <c r="Z15" s="250"/>
      <c r="AA15" s="250">
        <f t="shared" si="5"/>
        <v>0</v>
      </c>
      <c r="AB15" s="250">
        <f t="shared" si="6"/>
        <v>0</v>
      </c>
      <c r="AC15" s="250"/>
      <c r="AD15" s="250"/>
      <c r="AE15" s="250"/>
      <c r="AF15" s="250"/>
      <c r="AG15" s="250">
        <f t="shared" si="7"/>
        <v>0</v>
      </c>
      <c r="AH15" s="250">
        <f t="shared" si="8"/>
        <v>0</v>
      </c>
      <c r="AI15" s="250"/>
      <c r="AJ15" s="250"/>
      <c r="AK15" s="250"/>
      <c r="AL15" s="250"/>
      <c r="AM15" s="250">
        <f t="shared" si="9"/>
        <v>0</v>
      </c>
      <c r="AN15" s="250">
        <f t="shared" si="10"/>
        <v>0</v>
      </c>
      <c r="AO15" s="250"/>
      <c r="AP15" s="250"/>
      <c r="AQ15" s="250"/>
      <c r="AR15" s="250"/>
      <c r="AS15" s="250"/>
      <c r="AT15" s="250">
        <f t="shared" si="11"/>
        <v>0</v>
      </c>
      <c r="AU15" s="250">
        <f t="shared" si="12"/>
        <v>0</v>
      </c>
      <c r="AV15" s="349"/>
      <c r="AW15" s="239"/>
      <c r="AX15" s="239"/>
    </row>
    <row r="16" spans="1:53" s="249" customFormat="1" ht="17.25" customHeight="1">
      <c r="A16" s="320" t="s">
        <v>230</v>
      </c>
      <c r="B16" s="289" t="s">
        <v>244</v>
      </c>
      <c r="C16" s="326" t="s">
        <v>245</v>
      </c>
      <c r="D16" s="310" t="s">
        <v>232</v>
      </c>
      <c r="E16" s="251">
        <v>30</v>
      </c>
      <c r="F16" s="266">
        <v>100</v>
      </c>
      <c r="G16" s="258">
        <f t="shared" si="0"/>
        <v>30</v>
      </c>
      <c r="H16" s="251">
        <f t="shared" si="13"/>
        <v>9</v>
      </c>
      <c r="I16" s="263">
        <f t="shared" si="14"/>
        <v>0.3</v>
      </c>
      <c r="J16" s="250"/>
      <c r="K16" s="250"/>
      <c r="L16" s="250"/>
      <c r="M16" s="250"/>
      <c r="N16" s="250">
        <f t="shared" si="1"/>
        <v>0</v>
      </c>
      <c r="O16" s="250">
        <f t="shared" si="2"/>
        <v>0</v>
      </c>
      <c r="P16" s="250">
        <v>5</v>
      </c>
      <c r="Q16" s="250">
        <v>5</v>
      </c>
      <c r="R16" s="250">
        <v>5</v>
      </c>
      <c r="S16" s="250">
        <v>5</v>
      </c>
      <c r="T16" s="250">
        <f t="shared" si="3"/>
        <v>20</v>
      </c>
      <c r="U16" s="250">
        <f t="shared" si="4"/>
        <v>6</v>
      </c>
      <c r="V16" s="250">
        <v>5</v>
      </c>
      <c r="W16" s="250">
        <v>5</v>
      </c>
      <c r="X16" s="250">
        <v>5</v>
      </c>
      <c r="Y16" s="250">
        <v>5</v>
      </c>
      <c r="Z16" s="250"/>
      <c r="AA16" s="250">
        <f t="shared" si="5"/>
        <v>20</v>
      </c>
      <c r="AB16" s="250">
        <f t="shared" si="6"/>
        <v>6</v>
      </c>
      <c r="AC16" s="250">
        <v>5</v>
      </c>
      <c r="AD16" s="250">
        <v>5</v>
      </c>
      <c r="AE16" s="250">
        <v>5</v>
      </c>
      <c r="AF16" s="250">
        <v>5</v>
      </c>
      <c r="AG16" s="250">
        <f t="shared" si="7"/>
        <v>20</v>
      </c>
      <c r="AH16" s="250">
        <f t="shared" si="8"/>
        <v>6</v>
      </c>
      <c r="AI16" s="250">
        <v>5</v>
      </c>
      <c r="AJ16" s="250">
        <v>5</v>
      </c>
      <c r="AK16" s="250">
        <v>5</v>
      </c>
      <c r="AL16" s="250">
        <v>5</v>
      </c>
      <c r="AM16" s="250">
        <f t="shared" si="9"/>
        <v>20</v>
      </c>
      <c r="AN16" s="250">
        <f t="shared" si="10"/>
        <v>6</v>
      </c>
      <c r="AO16" s="250">
        <v>5</v>
      </c>
      <c r="AP16" s="250">
        <v>5</v>
      </c>
      <c r="AQ16" s="250">
        <v>5</v>
      </c>
      <c r="AR16" s="250">
        <v>5</v>
      </c>
      <c r="AS16" s="250"/>
      <c r="AT16" s="250">
        <f t="shared" si="11"/>
        <v>20</v>
      </c>
      <c r="AU16" s="250">
        <f t="shared" si="12"/>
        <v>6</v>
      </c>
      <c r="AV16" s="349"/>
      <c r="AW16" s="239"/>
      <c r="AX16" s="239"/>
    </row>
    <row r="17" spans="1:50" s="249" customFormat="1" ht="17.25" customHeight="1">
      <c r="A17" s="320" t="s">
        <v>231</v>
      </c>
      <c r="B17" s="289" t="s">
        <v>242</v>
      </c>
      <c r="C17" s="326" t="s">
        <v>246</v>
      </c>
      <c r="D17" s="310" t="s">
        <v>232</v>
      </c>
      <c r="E17" s="251">
        <v>40</v>
      </c>
      <c r="F17" s="266">
        <v>100</v>
      </c>
      <c r="G17" s="258">
        <f t="shared" si="0"/>
        <v>0</v>
      </c>
      <c r="H17" s="251">
        <f t="shared" si="13"/>
        <v>0</v>
      </c>
      <c r="I17" s="263">
        <f t="shared" si="14"/>
        <v>0</v>
      </c>
      <c r="J17" s="250"/>
      <c r="K17" s="250"/>
      <c r="L17" s="250"/>
      <c r="M17" s="250"/>
      <c r="N17" s="250">
        <f t="shared" si="1"/>
        <v>0</v>
      </c>
      <c r="O17" s="250">
        <f t="shared" si="2"/>
        <v>0</v>
      </c>
      <c r="P17" s="250"/>
      <c r="Q17" s="250"/>
      <c r="R17" s="250"/>
      <c r="S17" s="250"/>
      <c r="T17" s="250">
        <f t="shared" si="3"/>
        <v>0</v>
      </c>
      <c r="U17" s="250">
        <f t="shared" si="4"/>
        <v>0</v>
      </c>
      <c r="V17" s="250"/>
      <c r="W17" s="250"/>
      <c r="X17" s="250"/>
      <c r="Y17" s="250"/>
      <c r="Z17" s="250"/>
      <c r="AA17" s="250">
        <f t="shared" si="5"/>
        <v>0</v>
      </c>
      <c r="AB17" s="250">
        <f t="shared" si="6"/>
        <v>0</v>
      </c>
      <c r="AC17" s="250"/>
      <c r="AD17" s="250"/>
      <c r="AE17" s="250"/>
      <c r="AF17" s="250"/>
      <c r="AG17" s="250">
        <f t="shared" si="7"/>
        <v>0</v>
      </c>
      <c r="AH17" s="250">
        <f t="shared" si="8"/>
        <v>0</v>
      </c>
      <c r="AI17" s="250"/>
      <c r="AJ17" s="250"/>
      <c r="AK17" s="250"/>
      <c r="AL17" s="250"/>
      <c r="AM17" s="250">
        <f t="shared" si="9"/>
        <v>0</v>
      </c>
      <c r="AN17" s="250">
        <f t="shared" si="10"/>
        <v>0</v>
      </c>
      <c r="AO17" s="250"/>
      <c r="AP17" s="250"/>
      <c r="AQ17" s="250"/>
      <c r="AR17" s="250">
        <v>50</v>
      </c>
      <c r="AS17" s="250">
        <v>50</v>
      </c>
      <c r="AT17" s="250">
        <f t="shared" si="11"/>
        <v>100</v>
      </c>
      <c r="AU17" s="250">
        <f t="shared" si="12"/>
        <v>40</v>
      </c>
      <c r="AV17" s="349"/>
      <c r="AW17" s="239"/>
      <c r="AX17" s="239"/>
    </row>
    <row r="18" spans="1:50" s="301" customFormat="1" ht="17.25" customHeight="1" thickBot="1">
      <c r="A18" s="320" t="s">
        <v>231</v>
      </c>
      <c r="B18" s="284" t="s">
        <v>244</v>
      </c>
      <c r="C18" s="296" t="s">
        <v>247</v>
      </c>
      <c r="D18" s="310" t="s">
        <v>232</v>
      </c>
      <c r="E18" s="297">
        <v>30</v>
      </c>
      <c r="F18" s="266">
        <v>100</v>
      </c>
      <c r="G18" s="298">
        <f t="shared" si="0"/>
        <v>0</v>
      </c>
      <c r="H18" s="297">
        <f t="shared" si="13"/>
        <v>0</v>
      </c>
      <c r="I18" s="299">
        <f t="shared" si="14"/>
        <v>0</v>
      </c>
      <c r="J18" s="322"/>
      <c r="K18" s="322"/>
      <c r="L18" s="322"/>
      <c r="M18" s="322"/>
      <c r="N18" s="322">
        <f t="shared" si="1"/>
        <v>0</v>
      </c>
      <c r="O18" s="322">
        <f t="shared" si="2"/>
        <v>0</v>
      </c>
      <c r="P18" s="322"/>
      <c r="Q18" s="322"/>
      <c r="R18" s="322"/>
      <c r="S18" s="322"/>
      <c r="T18" s="322">
        <f t="shared" si="3"/>
        <v>0</v>
      </c>
      <c r="U18" s="322">
        <f t="shared" si="4"/>
        <v>0</v>
      </c>
      <c r="V18" s="322"/>
      <c r="W18" s="322"/>
      <c r="X18" s="322"/>
      <c r="Y18" s="322"/>
      <c r="Z18" s="322"/>
      <c r="AA18" s="322">
        <f t="shared" si="5"/>
        <v>0</v>
      </c>
      <c r="AB18" s="322">
        <f t="shared" si="6"/>
        <v>0</v>
      </c>
      <c r="AC18" s="322"/>
      <c r="AD18" s="322"/>
      <c r="AE18" s="322"/>
      <c r="AF18" s="322"/>
      <c r="AG18" s="322">
        <f t="shared" si="7"/>
        <v>0</v>
      </c>
      <c r="AH18" s="322">
        <f t="shared" si="8"/>
        <v>0</v>
      </c>
      <c r="AI18" s="322"/>
      <c r="AJ18" s="322"/>
      <c r="AK18" s="322"/>
      <c r="AL18" s="322"/>
      <c r="AM18" s="322">
        <f t="shared" si="9"/>
        <v>0</v>
      </c>
      <c r="AN18" s="322">
        <f t="shared" si="10"/>
        <v>0</v>
      </c>
      <c r="AO18" s="322"/>
      <c r="AP18" s="322"/>
      <c r="AQ18" s="322"/>
      <c r="AR18" s="322">
        <v>30</v>
      </c>
      <c r="AS18" s="322">
        <v>60</v>
      </c>
      <c r="AT18" s="322">
        <f t="shared" si="11"/>
        <v>90</v>
      </c>
      <c r="AU18" s="322">
        <f t="shared" si="12"/>
        <v>27</v>
      </c>
      <c r="AV18" s="350"/>
      <c r="AW18" s="300"/>
      <c r="AX18" s="300"/>
    </row>
    <row r="19" spans="1:50" s="283" customFormat="1" ht="17.25" customHeight="1" thickBot="1">
      <c r="A19" s="318"/>
      <c r="B19" s="292">
        <v>1</v>
      </c>
      <c r="C19" s="293" t="s">
        <v>248</v>
      </c>
      <c r="D19" s="309"/>
      <c r="E19" s="295"/>
      <c r="F19" s="278"/>
      <c r="G19" s="278"/>
      <c r="H19" s="295"/>
      <c r="I19" s="279"/>
      <c r="J19" s="280"/>
      <c r="K19" s="280"/>
      <c r="L19" s="280"/>
      <c r="M19" s="280"/>
      <c r="N19" s="280"/>
      <c r="O19" s="280"/>
      <c r="P19" s="280"/>
      <c r="Q19" s="280"/>
      <c r="R19" s="280"/>
      <c r="S19" s="280"/>
      <c r="T19" s="280"/>
      <c r="U19" s="280"/>
      <c r="V19" s="280"/>
      <c r="W19" s="280"/>
      <c r="X19" s="280"/>
      <c r="Y19" s="280"/>
      <c r="Z19" s="280"/>
      <c r="AA19" s="280"/>
      <c r="AB19" s="280"/>
      <c r="AC19" s="280"/>
      <c r="AD19" s="280"/>
      <c r="AE19" s="280"/>
      <c r="AF19" s="280"/>
      <c r="AG19" s="280"/>
      <c r="AH19" s="280"/>
      <c r="AI19" s="280"/>
      <c r="AJ19" s="280"/>
      <c r="AK19" s="280"/>
      <c r="AL19" s="280"/>
      <c r="AM19" s="280"/>
      <c r="AN19" s="280"/>
      <c r="AO19" s="280"/>
      <c r="AP19" s="280"/>
      <c r="AQ19" s="280"/>
      <c r="AR19" s="280"/>
      <c r="AS19" s="280"/>
      <c r="AT19" s="280"/>
      <c r="AU19" s="280"/>
      <c r="AV19" s="351"/>
      <c r="AW19" s="282"/>
      <c r="AX19" s="282"/>
    </row>
    <row r="20" spans="1:50" s="291" customFormat="1" ht="17.25" customHeight="1">
      <c r="A20" s="320" t="s">
        <v>229</v>
      </c>
      <c r="B20" s="331" t="s">
        <v>249</v>
      </c>
      <c r="C20" s="330" t="s">
        <v>250</v>
      </c>
      <c r="D20" s="310" t="s">
        <v>232</v>
      </c>
      <c r="E20" s="332">
        <v>500</v>
      </c>
      <c r="F20" s="329">
        <v>100</v>
      </c>
      <c r="G20" s="329">
        <f>SUMIF($J$9:$AU$9,"&lt;"&amp; $E$5,J20:AU20)</f>
        <v>100</v>
      </c>
      <c r="H20" s="332">
        <f t="shared" si="13"/>
        <v>500</v>
      </c>
      <c r="I20" s="328">
        <f t="shared" si="14"/>
        <v>1</v>
      </c>
      <c r="J20" s="327"/>
      <c r="K20" s="327"/>
      <c r="L20" s="327"/>
      <c r="M20" s="327"/>
      <c r="N20" s="327">
        <f t="shared" si="1"/>
        <v>0</v>
      </c>
      <c r="O20" s="327">
        <f t="shared" si="2"/>
        <v>0</v>
      </c>
      <c r="P20" s="327">
        <v>45</v>
      </c>
      <c r="Q20" s="327">
        <v>55</v>
      </c>
      <c r="R20" s="327"/>
      <c r="S20" s="327"/>
      <c r="T20" s="327">
        <f t="shared" si="3"/>
        <v>100</v>
      </c>
      <c r="U20" s="327">
        <f t="shared" si="4"/>
        <v>500</v>
      </c>
      <c r="V20" s="327"/>
      <c r="W20" s="327"/>
      <c r="X20" s="327"/>
      <c r="Y20" s="327"/>
      <c r="Z20" s="327"/>
      <c r="AA20" s="327">
        <f t="shared" si="5"/>
        <v>0</v>
      </c>
      <c r="AB20" s="327">
        <f t="shared" si="6"/>
        <v>0</v>
      </c>
      <c r="AC20" s="327"/>
      <c r="AD20" s="327"/>
      <c r="AE20" s="327"/>
      <c r="AF20" s="327"/>
      <c r="AG20" s="327">
        <f t="shared" si="7"/>
        <v>0</v>
      </c>
      <c r="AH20" s="327">
        <f t="shared" si="8"/>
        <v>0</v>
      </c>
      <c r="AI20" s="327"/>
      <c r="AJ20" s="327"/>
      <c r="AK20" s="327"/>
      <c r="AL20" s="327"/>
      <c r="AM20" s="327">
        <f t="shared" si="9"/>
        <v>0</v>
      </c>
      <c r="AN20" s="327">
        <f t="shared" si="10"/>
        <v>0</v>
      </c>
      <c r="AO20" s="327"/>
      <c r="AP20" s="327"/>
      <c r="AQ20" s="327"/>
      <c r="AR20" s="327"/>
      <c r="AS20" s="327"/>
      <c r="AT20" s="327">
        <f t="shared" si="11"/>
        <v>0</v>
      </c>
      <c r="AU20" s="327">
        <f t="shared" si="12"/>
        <v>0</v>
      </c>
      <c r="AV20" s="348"/>
      <c r="AW20" s="290"/>
      <c r="AX20" s="290"/>
    </row>
    <row r="21" spans="1:50" s="249" customFormat="1" ht="17.25" customHeight="1">
      <c r="A21" s="317" t="s">
        <v>229</v>
      </c>
      <c r="B21" s="289" t="s">
        <v>251</v>
      </c>
      <c r="C21" s="326" t="s">
        <v>252</v>
      </c>
      <c r="D21" s="310" t="s">
        <v>232</v>
      </c>
      <c r="E21" s="251">
        <v>500</v>
      </c>
      <c r="F21" s="329">
        <v>100</v>
      </c>
      <c r="G21" s="258">
        <f>SUMIF($J$9:$AU$9,"&lt;"&amp; $E$5,J21:AU21)</f>
        <v>100</v>
      </c>
      <c r="H21" s="251">
        <f t="shared" si="13"/>
        <v>500</v>
      </c>
      <c r="I21" s="263">
        <f t="shared" si="14"/>
        <v>1</v>
      </c>
      <c r="J21" s="250"/>
      <c r="K21" s="250"/>
      <c r="L21" s="250"/>
      <c r="M21" s="250">
        <v>50</v>
      </c>
      <c r="N21" s="250">
        <f t="shared" si="1"/>
        <v>50</v>
      </c>
      <c r="O21" s="327">
        <f t="shared" si="2"/>
        <v>250</v>
      </c>
      <c r="P21" s="250">
        <v>50</v>
      </c>
      <c r="Q21" s="250"/>
      <c r="R21" s="250"/>
      <c r="S21" s="250"/>
      <c r="T21" s="250">
        <f t="shared" si="3"/>
        <v>50</v>
      </c>
      <c r="U21" s="250">
        <f t="shared" si="4"/>
        <v>250</v>
      </c>
      <c r="V21" s="250"/>
      <c r="W21" s="250"/>
      <c r="X21" s="250"/>
      <c r="Y21" s="250"/>
      <c r="Z21" s="250"/>
      <c r="AA21" s="250">
        <f t="shared" si="5"/>
        <v>0</v>
      </c>
      <c r="AB21" s="250">
        <f t="shared" si="6"/>
        <v>0</v>
      </c>
      <c r="AC21" s="250"/>
      <c r="AD21" s="250"/>
      <c r="AE21" s="250"/>
      <c r="AF21" s="250"/>
      <c r="AG21" s="250">
        <f t="shared" si="7"/>
        <v>0</v>
      </c>
      <c r="AH21" s="250">
        <f t="shared" si="8"/>
        <v>0</v>
      </c>
      <c r="AI21" s="250"/>
      <c r="AJ21" s="250"/>
      <c r="AK21" s="250"/>
      <c r="AL21" s="250"/>
      <c r="AM21" s="250">
        <f t="shared" si="9"/>
        <v>0</v>
      </c>
      <c r="AN21" s="250">
        <f t="shared" si="10"/>
        <v>0</v>
      </c>
      <c r="AO21" s="250"/>
      <c r="AP21" s="250"/>
      <c r="AQ21" s="250"/>
      <c r="AR21" s="250"/>
      <c r="AS21" s="250"/>
      <c r="AT21" s="250">
        <f t="shared" si="11"/>
        <v>0</v>
      </c>
      <c r="AU21" s="250">
        <f t="shared" si="12"/>
        <v>0</v>
      </c>
      <c r="AV21" s="349"/>
      <c r="AW21" s="239"/>
      <c r="AX21" s="239"/>
    </row>
    <row r="22" spans="1:50" s="249" customFormat="1" ht="17.25" customHeight="1">
      <c r="A22" s="317" t="s">
        <v>229</v>
      </c>
      <c r="B22" s="289" t="s">
        <v>253</v>
      </c>
      <c r="C22" s="326" t="s">
        <v>254</v>
      </c>
      <c r="D22" s="310" t="s">
        <v>232</v>
      </c>
      <c r="E22" s="251">
        <v>500</v>
      </c>
      <c r="F22" s="329">
        <v>100</v>
      </c>
      <c r="G22" s="312">
        <f>SUMIF($J$9:$AU$9,"&lt;"&amp; $E$5,J22:AU22)</f>
        <v>100</v>
      </c>
      <c r="H22" s="312">
        <f t="shared" si="13"/>
        <v>500</v>
      </c>
      <c r="I22" s="263">
        <f t="shared" si="14"/>
        <v>1</v>
      </c>
      <c r="J22" s="250"/>
      <c r="K22" s="250"/>
      <c r="L22" s="250"/>
      <c r="M22" s="250"/>
      <c r="N22" s="250">
        <f t="shared" si="1"/>
        <v>0</v>
      </c>
      <c r="O22" s="250">
        <f t="shared" si="2"/>
        <v>0</v>
      </c>
      <c r="P22" s="250">
        <v>40</v>
      </c>
      <c r="Q22" s="250">
        <v>40</v>
      </c>
      <c r="R22" s="250">
        <v>20</v>
      </c>
      <c r="S22" s="250"/>
      <c r="T22" s="250">
        <f t="shared" si="3"/>
        <v>100</v>
      </c>
      <c r="U22" s="250">
        <f t="shared" si="4"/>
        <v>500</v>
      </c>
      <c r="V22" s="250"/>
      <c r="W22" s="250"/>
      <c r="X22" s="250"/>
      <c r="Y22" s="250"/>
      <c r="Z22" s="250"/>
      <c r="AA22" s="250">
        <f t="shared" si="5"/>
        <v>0</v>
      </c>
      <c r="AB22" s="250">
        <f t="shared" si="6"/>
        <v>0</v>
      </c>
      <c r="AC22" s="250"/>
      <c r="AD22" s="250"/>
      <c r="AE22" s="250"/>
      <c r="AF22" s="250"/>
      <c r="AG22" s="250">
        <f t="shared" si="7"/>
        <v>0</v>
      </c>
      <c r="AH22" s="250">
        <f t="shared" si="8"/>
        <v>0</v>
      </c>
      <c r="AI22" s="250"/>
      <c r="AJ22" s="250"/>
      <c r="AK22" s="250"/>
      <c r="AL22" s="250"/>
      <c r="AM22" s="250">
        <f t="shared" si="9"/>
        <v>0</v>
      </c>
      <c r="AN22" s="250">
        <f t="shared" si="10"/>
        <v>0</v>
      </c>
      <c r="AO22" s="250"/>
      <c r="AP22" s="250"/>
      <c r="AQ22" s="250"/>
      <c r="AR22" s="250"/>
      <c r="AS22" s="250"/>
      <c r="AT22" s="250">
        <f t="shared" si="11"/>
        <v>0</v>
      </c>
      <c r="AU22" s="250">
        <f t="shared" si="12"/>
        <v>0</v>
      </c>
      <c r="AV22" s="349"/>
      <c r="AW22" s="239"/>
      <c r="AX22" s="239"/>
    </row>
    <row r="23" spans="1:50" s="333" customFormat="1" ht="16.5" customHeight="1">
      <c r="A23" s="319" t="s">
        <v>229</v>
      </c>
      <c r="B23" s="289" t="s">
        <v>255</v>
      </c>
      <c r="C23" s="326" t="s">
        <v>256</v>
      </c>
      <c r="D23" s="310" t="s">
        <v>232</v>
      </c>
      <c r="E23" s="251">
        <v>800</v>
      </c>
      <c r="F23" s="329">
        <v>100</v>
      </c>
      <c r="G23" s="312">
        <f>SUMIF($J$9:$AU$9,"&lt;"&amp; $E$5,J23:AU23)</f>
        <v>100</v>
      </c>
      <c r="H23" s="312">
        <f t="shared" si="13"/>
        <v>800</v>
      </c>
      <c r="I23" s="263">
        <f t="shared" si="14"/>
        <v>1</v>
      </c>
      <c r="J23" s="250"/>
      <c r="K23" s="250"/>
      <c r="L23" s="250"/>
      <c r="M23" s="250"/>
      <c r="N23" s="250">
        <f t="shared" ref="N23:N35" si="15">SUM(J23:M23)</f>
        <v>0</v>
      </c>
      <c r="O23" s="250">
        <f t="shared" ref="O23:O35" si="16">$E23*N23/$F23</f>
        <v>0</v>
      </c>
      <c r="P23" s="250"/>
      <c r="Q23" s="250"/>
      <c r="R23" s="250">
        <v>50</v>
      </c>
      <c r="S23" s="250">
        <v>50</v>
      </c>
      <c r="T23" s="250">
        <f t="shared" ref="T23:T35" si="17">SUM(P23:S23)</f>
        <v>100</v>
      </c>
      <c r="U23" s="250">
        <f t="shared" ref="U23:U35" si="18">$E23*T23/$F23</f>
        <v>800</v>
      </c>
      <c r="V23" s="250"/>
      <c r="W23" s="250"/>
      <c r="X23" s="250"/>
      <c r="Y23" s="250"/>
      <c r="Z23" s="250"/>
      <c r="AA23" s="250">
        <f t="shared" ref="AA23:AA35" si="19">SUM(V23:Z23)</f>
        <v>0</v>
      </c>
      <c r="AB23" s="250">
        <f t="shared" ref="AB23:AB35" si="20">$E23*AA23/$F23</f>
        <v>0</v>
      </c>
      <c r="AC23" s="250"/>
      <c r="AD23" s="250"/>
      <c r="AE23" s="250"/>
      <c r="AF23" s="250"/>
      <c r="AG23" s="250">
        <f t="shared" ref="AG23:AG35" si="21">SUM(AC23:AF23)</f>
        <v>0</v>
      </c>
      <c r="AH23" s="250">
        <f t="shared" ref="AH23:AH35" si="22">$E23*AG23/$F23</f>
        <v>0</v>
      </c>
      <c r="AI23" s="250"/>
      <c r="AJ23" s="250"/>
      <c r="AK23" s="250"/>
      <c r="AL23" s="250"/>
      <c r="AM23" s="250">
        <f t="shared" ref="AM23:AM35" si="23">SUM(AI23:AL23)</f>
        <v>0</v>
      </c>
      <c r="AN23" s="250">
        <f t="shared" ref="AN23:AN35" si="24">$E23*AM23/$F23</f>
        <v>0</v>
      </c>
      <c r="AO23" s="250"/>
      <c r="AP23" s="250"/>
      <c r="AQ23" s="250"/>
      <c r="AR23" s="250"/>
      <c r="AS23" s="250"/>
      <c r="AT23" s="250">
        <f t="shared" ref="AT23:AT35" si="25">SUM(AO23:AS23)</f>
        <v>0</v>
      </c>
      <c r="AU23" s="250">
        <f t="shared" ref="AU23:AU35" si="26">$E23*AT23/$F23</f>
        <v>0</v>
      </c>
      <c r="AV23" s="349"/>
    </row>
    <row r="24" spans="1:50" s="333" customFormat="1" ht="15.75" thickBot="1">
      <c r="A24" s="319" t="s">
        <v>229</v>
      </c>
      <c r="B24" s="284" t="s">
        <v>257</v>
      </c>
      <c r="C24" s="296" t="s">
        <v>258</v>
      </c>
      <c r="D24" s="310" t="s">
        <v>232</v>
      </c>
      <c r="E24" s="297">
        <v>20</v>
      </c>
      <c r="F24" s="329">
        <v>100</v>
      </c>
      <c r="G24" s="323">
        <f>SUMIF($J$9:$AU$9,"&lt;"&amp; $E$5,J24:AU24)</f>
        <v>50</v>
      </c>
      <c r="H24" s="323">
        <f t="shared" si="13"/>
        <v>10</v>
      </c>
      <c r="I24" s="299">
        <f t="shared" si="14"/>
        <v>0.5</v>
      </c>
      <c r="J24" s="322"/>
      <c r="K24" s="322"/>
      <c r="L24" s="322"/>
      <c r="M24" s="322"/>
      <c r="N24" s="322">
        <f t="shared" si="15"/>
        <v>0</v>
      </c>
      <c r="O24" s="322">
        <f t="shared" si="16"/>
        <v>0</v>
      </c>
      <c r="P24" s="322"/>
      <c r="Q24" s="322"/>
      <c r="R24" s="322"/>
      <c r="S24" s="322">
        <v>30</v>
      </c>
      <c r="T24" s="322">
        <f t="shared" si="17"/>
        <v>30</v>
      </c>
      <c r="U24" s="322">
        <f t="shared" si="18"/>
        <v>6</v>
      </c>
      <c r="V24" s="322">
        <v>10</v>
      </c>
      <c r="W24" s="322">
        <v>10</v>
      </c>
      <c r="X24" s="322">
        <v>10</v>
      </c>
      <c r="Y24" s="322">
        <v>10</v>
      </c>
      <c r="Z24" s="322">
        <v>10</v>
      </c>
      <c r="AA24" s="322">
        <f t="shared" si="19"/>
        <v>50</v>
      </c>
      <c r="AB24" s="322">
        <f t="shared" si="20"/>
        <v>10</v>
      </c>
      <c r="AC24" s="322">
        <v>10</v>
      </c>
      <c r="AD24" s="322">
        <v>10</v>
      </c>
      <c r="AE24" s="322"/>
      <c r="AF24" s="322"/>
      <c r="AG24" s="322">
        <f t="shared" si="21"/>
        <v>20</v>
      </c>
      <c r="AH24" s="322">
        <f t="shared" si="22"/>
        <v>4</v>
      </c>
      <c r="AI24" s="322"/>
      <c r="AJ24" s="322"/>
      <c r="AK24" s="322"/>
      <c r="AL24" s="322"/>
      <c r="AM24" s="322">
        <f t="shared" si="23"/>
        <v>0</v>
      </c>
      <c r="AN24" s="322">
        <f t="shared" si="24"/>
        <v>0</v>
      </c>
      <c r="AO24" s="322"/>
      <c r="AP24" s="322"/>
      <c r="AQ24" s="322"/>
      <c r="AR24" s="322"/>
      <c r="AS24" s="322"/>
      <c r="AT24" s="322">
        <f t="shared" si="25"/>
        <v>0</v>
      </c>
      <c r="AU24" s="322">
        <f t="shared" si="26"/>
        <v>0</v>
      </c>
      <c r="AV24" s="350"/>
    </row>
    <row r="25" spans="1:50" s="302" customFormat="1" ht="15.75" thickBot="1">
      <c r="A25" s="315"/>
      <c r="B25" s="292">
        <v>2</v>
      </c>
      <c r="C25" s="293" t="s">
        <v>259</v>
      </c>
      <c r="D25" s="309"/>
      <c r="E25" s="295"/>
      <c r="F25" s="294"/>
      <c r="G25" s="313"/>
      <c r="H25" s="313"/>
      <c r="I25" s="279"/>
      <c r="J25" s="280"/>
      <c r="K25" s="280"/>
      <c r="L25" s="280"/>
      <c r="M25" s="280"/>
      <c r="N25" s="280"/>
      <c r="O25" s="280"/>
      <c r="P25" s="280"/>
      <c r="Q25" s="280"/>
      <c r="R25" s="280"/>
      <c r="S25" s="280"/>
      <c r="T25" s="280"/>
      <c r="U25" s="280"/>
      <c r="V25" s="280"/>
      <c r="W25" s="280"/>
      <c r="X25" s="280"/>
      <c r="Y25" s="280"/>
      <c r="Z25" s="280"/>
      <c r="AA25" s="280"/>
      <c r="AB25" s="280"/>
      <c r="AC25" s="280"/>
      <c r="AD25" s="280"/>
      <c r="AE25" s="280"/>
      <c r="AF25" s="280"/>
      <c r="AG25" s="280"/>
      <c r="AH25" s="280"/>
      <c r="AI25" s="280"/>
      <c r="AJ25" s="280"/>
      <c r="AK25" s="280"/>
      <c r="AL25" s="280"/>
      <c r="AM25" s="280"/>
      <c r="AN25" s="280"/>
      <c r="AO25" s="280"/>
      <c r="AP25" s="280"/>
      <c r="AQ25" s="280"/>
      <c r="AR25" s="280"/>
      <c r="AS25" s="280"/>
      <c r="AT25" s="280"/>
      <c r="AU25" s="280"/>
      <c r="AV25" s="351"/>
    </row>
    <row r="26" spans="1:50" s="304" customFormat="1" ht="15.75" thickBot="1">
      <c r="A26" s="316"/>
      <c r="B26" s="303" t="s">
        <v>220</v>
      </c>
      <c r="C26" s="285" t="s">
        <v>260</v>
      </c>
      <c r="D26" s="311"/>
      <c r="E26" s="325"/>
      <c r="F26" s="286"/>
      <c r="G26" s="314"/>
      <c r="H26" s="314"/>
      <c r="I26" s="344"/>
      <c r="J26" s="287"/>
      <c r="K26" s="287"/>
      <c r="L26" s="287"/>
      <c r="M26" s="287"/>
      <c r="N26" s="287"/>
      <c r="O26" s="287"/>
      <c r="P26" s="287"/>
      <c r="Q26" s="287"/>
      <c r="R26" s="287"/>
      <c r="S26" s="287"/>
      <c r="T26" s="287"/>
      <c r="U26" s="287"/>
      <c r="V26" s="287"/>
      <c r="W26" s="287"/>
      <c r="X26" s="287"/>
      <c r="Y26" s="287"/>
      <c r="Z26" s="287"/>
      <c r="AA26" s="287"/>
      <c r="AB26" s="287"/>
      <c r="AC26" s="287"/>
      <c r="AD26" s="287"/>
      <c r="AE26" s="287"/>
      <c r="AF26" s="287"/>
      <c r="AG26" s="287"/>
      <c r="AH26" s="287"/>
      <c r="AI26" s="287"/>
      <c r="AJ26" s="287"/>
      <c r="AK26" s="287"/>
      <c r="AL26" s="287"/>
      <c r="AM26" s="287"/>
      <c r="AN26" s="287"/>
      <c r="AO26" s="287"/>
      <c r="AP26" s="287"/>
      <c r="AQ26" s="287"/>
      <c r="AR26" s="287"/>
      <c r="AS26" s="287"/>
      <c r="AT26" s="287"/>
      <c r="AU26" s="287"/>
      <c r="AV26" s="352"/>
    </row>
    <row r="27" spans="1:50" s="333" customFormat="1">
      <c r="A27" s="319" t="s">
        <v>230</v>
      </c>
      <c r="B27" s="331" t="s">
        <v>261</v>
      </c>
      <c r="C27" s="330" t="s">
        <v>262</v>
      </c>
      <c r="D27" s="310" t="s">
        <v>232</v>
      </c>
      <c r="E27" s="332">
        <v>30</v>
      </c>
      <c r="F27" s="324">
        <v>100</v>
      </c>
      <c r="G27" s="324">
        <f>SUMIF($J$9:$AU$9,"&lt;"&amp; $E$5,J27:AU27)</f>
        <v>0</v>
      </c>
      <c r="H27" s="324">
        <f t="shared" si="13"/>
        <v>0</v>
      </c>
      <c r="I27" s="328">
        <f t="shared" si="14"/>
        <v>0</v>
      </c>
      <c r="J27" s="327"/>
      <c r="K27" s="327"/>
      <c r="L27" s="327"/>
      <c r="M27" s="327"/>
      <c r="N27" s="327">
        <f t="shared" si="15"/>
        <v>0</v>
      </c>
      <c r="O27" s="327">
        <f t="shared" si="16"/>
        <v>0</v>
      </c>
      <c r="P27" s="327"/>
      <c r="Q27" s="327"/>
      <c r="R27" s="327"/>
      <c r="S27" s="327"/>
      <c r="T27" s="327">
        <f t="shared" si="17"/>
        <v>0</v>
      </c>
      <c r="U27" s="327">
        <f t="shared" si="18"/>
        <v>0</v>
      </c>
      <c r="V27" s="327"/>
      <c r="W27" s="327"/>
      <c r="X27" s="327">
        <v>100</v>
      </c>
      <c r="Y27" s="327"/>
      <c r="Z27" s="327"/>
      <c r="AA27" s="327">
        <f t="shared" si="19"/>
        <v>100</v>
      </c>
      <c r="AB27" s="327">
        <f t="shared" si="20"/>
        <v>30</v>
      </c>
      <c r="AC27" s="327"/>
      <c r="AD27" s="327"/>
      <c r="AE27" s="327"/>
      <c r="AF27" s="327"/>
      <c r="AG27" s="327">
        <f t="shared" si="21"/>
        <v>0</v>
      </c>
      <c r="AH27" s="327">
        <f t="shared" si="22"/>
        <v>0</v>
      </c>
      <c r="AI27" s="327"/>
      <c r="AJ27" s="327"/>
      <c r="AK27" s="327"/>
      <c r="AL27" s="327"/>
      <c r="AM27" s="327">
        <f t="shared" si="23"/>
        <v>0</v>
      </c>
      <c r="AN27" s="327">
        <f t="shared" si="24"/>
        <v>0</v>
      </c>
      <c r="AO27" s="327"/>
      <c r="AP27" s="327"/>
      <c r="AQ27" s="327"/>
      <c r="AR27" s="327"/>
      <c r="AS27" s="327"/>
      <c r="AT27" s="327">
        <f t="shared" si="25"/>
        <v>0</v>
      </c>
      <c r="AU27" s="327">
        <f t="shared" si="26"/>
        <v>0</v>
      </c>
      <c r="AV27" s="348"/>
    </row>
    <row r="28" spans="1:50" s="333" customFormat="1">
      <c r="A28" s="319" t="s">
        <v>228</v>
      </c>
      <c r="B28" s="289" t="s">
        <v>263</v>
      </c>
      <c r="C28" s="326" t="s">
        <v>264</v>
      </c>
      <c r="D28" s="310" t="s">
        <v>232</v>
      </c>
      <c r="E28" s="251">
        <v>30</v>
      </c>
      <c r="F28" s="324">
        <v>100</v>
      </c>
      <c r="G28" s="312">
        <f>SUMIF($J$9:$AU$9,"&lt;"&amp; $E$5,J28:AU28)</f>
        <v>0</v>
      </c>
      <c r="H28" s="312">
        <f t="shared" si="13"/>
        <v>0</v>
      </c>
      <c r="I28" s="263">
        <f t="shared" si="14"/>
        <v>0</v>
      </c>
      <c r="J28" s="250"/>
      <c r="K28" s="250"/>
      <c r="L28" s="250"/>
      <c r="M28" s="250"/>
      <c r="N28" s="250">
        <f t="shared" si="15"/>
        <v>0</v>
      </c>
      <c r="O28" s="250">
        <f t="shared" si="16"/>
        <v>0</v>
      </c>
      <c r="P28" s="250"/>
      <c r="Q28" s="250"/>
      <c r="R28" s="250"/>
      <c r="S28" s="250"/>
      <c r="T28" s="250">
        <f t="shared" si="17"/>
        <v>0</v>
      </c>
      <c r="U28" s="250">
        <f t="shared" si="18"/>
        <v>0</v>
      </c>
      <c r="V28" s="250"/>
      <c r="W28" s="250"/>
      <c r="X28" s="250"/>
      <c r="Y28" s="250">
        <v>100</v>
      </c>
      <c r="Z28" s="250"/>
      <c r="AA28" s="250">
        <f t="shared" si="19"/>
        <v>100</v>
      </c>
      <c r="AB28" s="250">
        <f t="shared" si="20"/>
        <v>30</v>
      </c>
      <c r="AC28" s="250"/>
      <c r="AD28" s="250"/>
      <c r="AE28" s="250"/>
      <c r="AF28" s="250"/>
      <c r="AG28" s="250">
        <f t="shared" si="21"/>
        <v>0</v>
      </c>
      <c r="AH28" s="250">
        <f t="shared" si="22"/>
        <v>0</v>
      </c>
      <c r="AI28" s="250"/>
      <c r="AJ28" s="250"/>
      <c r="AK28" s="250"/>
      <c r="AL28" s="250"/>
      <c r="AM28" s="250">
        <f t="shared" si="23"/>
        <v>0</v>
      </c>
      <c r="AN28" s="250">
        <f t="shared" si="24"/>
        <v>0</v>
      </c>
      <c r="AO28" s="250"/>
      <c r="AP28" s="250"/>
      <c r="AQ28" s="250"/>
      <c r="AR28" s="250"/>
      <c r="AS28" s="250"/>
      <c r="AT28" s="250">
        <f t="shared" si="25"/>
        <v>0</v>
      </c>
      <c r="AU28" s="250">
        <f t="shared" si="26"/>
        <v>0</v>
      </c>
      <c r="AV28" s="349"/>
    </row>
    <row r="29" spans="1:50" s="333" customFormat="1">
      <c r="A29" s="319" t="s">
        <v>231</v>
      </c>
      <c r="B29" s="289" t="s">
        <v>265</v>
      </c>
      <c r="C29" s="326" t="s">
        <v>266</v>
      </c>
      <c r="D29" s="310" t="s">
        <v>232</v>
      </c>
      <c r="E29" s="251">
        <v>10</v>
      </c>
      <c r="F29" s="324">
        <v>100</v>
      </c>
      <c r="G29" s="312">
        <f>SUMIF($J$9:$AU$9,"&lt;"&amp; $E$5,J29:AU29)</f>
        <v>0</v>
      </c>
      <c r="H29" s="312">
        <f t="shared" si="13"/>
        <v>0</v>
      </c>
      <c r="I29" s="263">
        <f t="shared" si="14"/>
        <v>0</v>
      </c>
      <c r="J29" s="250"/>
      <c r="K29" s="250"/>
      <c r="L29" s="250"/>
      <c r="M29" s="250"/>
      <c r="N29" s="250">
        <f t="shared" si="15"/>
        <v>0</v>
      </c>
      <c r="O29" s="250">
        <f t="shared" si="16"/>
        <v>0</v>
      </c>
      <c r="P29" s="250"/>
      <c r="Q29" s="250"/>
      <c r="R29" s="250"/>
      <c r="S29" s="250"/>
      <c r="T29" s="250">
        <f t="shared" si="17"/>
        <v>0</v>
      </c>
      <c r="U29" s="250">
        <f t="shared" si="18"/>
        <v>0</v>
      </c>
      <c r="V29" s="250"/>
      <c r="W29" s="250"/>
      <c r="X29" s="250"/>
      <c r="Y29" s="250"/>
      <c r="Z29" s="250">
        <v>30</v>
      </c>
      <c r="AA29" s="250">
        <f t="shared" si="19"/>
        <v>30</v>
      </c>
      <c r="AB29" s="250">
        <f t="shared" si="20"/>
        <v>3</v>
      </c>
      <c r="AC29" s="250">
        <v>30</v>
      </c>
      <c r="AD29" s="250">
        <v>40</v>
      </c>
      <c r="AE29" s="250"/>
      <c r="AF29" s="250"/>
      <c r="AG29" s="250">
        <f t="shared" si="21"/>
        <v>70</v>
      </c>
      <c r="AH29" s="250">
        <f t="shared" si="22"/>
        <v>7</v>
      </c>
      <c r="AI29" s="250"/>
      <c r="AJ29" s="250"/>
      <c r="AK29" s="250"/>
      <c r="AL29" s="250"/>
      <c r="AM29" s="250">
        <f t="shared" si="23"/>
        <v>0</v>
      </c>
      <c r="AN29" s="250">
        <f t="shared" si="24"/>
        <v>0</v>
      </c>
      <c r="AO29" s="250"/>
      <c r="AP29" s="250"/>
      <c r="AQ29" s="250"/>
      <c r="AR29" s="250"/>
      <c r="AS29" s="250"/>
      <c r="AT29" s="250">
        <f t="shared" si="25"/>
        <v>0</v>
      </c>
      <c r="AU29" s="250">
        <f t="shared" si="26"/>
        <v>0</v>
      </c>
      <c r="AV29" s="349"/>
    </row>
    <row r="30" spans="1:50" s="333" customFormat="1" ht="15.75" thickBot="1">
      <c r="A30" s="319" t="s">
        <v>230</v>
      </c>
      <c r="B30" s="284" t="s">
        <v>267</v>
      </c>
      <c r="C30" s="296" t="s">
        <v>268</v>
      </c>
      <c r="D30" s="310" t="s">
        <v>232</v>
      </c>
      <c r="E30" s="297">
        <v>10</v>
      </c>
      <c r="F30" s="324">
        <v>100</v>
      </c>
      <c r="G30" s="323">
        <f>SUMIF($J$9:$AU$9,"&lt;"&amp; $E$5,J30:AU30)</f>
        <v>0</v>
      </c>
      <c r="H30" s="323">
        <f t="shared" si="13"/>
        <v>0</v>
      </c>
      <c r="I30" s="299">
        <f t="shared" si="14"/>
        <v>0</v>
      </c>
      <c r="J30" s="322"/>
      <c r="K30" s="322"/>
      <c r="L30" s="322"/>
      <c r="M30" s="322"/>
      <c r="N30" s="322">
        <f t="shared" si="15"/>
        <v>0</v>
      </c>
      <c r="O30" s="322">
        <f t="shared" si="16"/>
        <v>0</v>
      </c>
      <c r="P30" s="322"/>
      <c r="Q30" s="322"/>
      <c r="R30" s="322"/>
      <c r="S30" s="322"/>
      <c r="T30" s="322">
        <f t="shared" si="17"/>
        <v>0</v>
      </c>
      <c r="U30" s="322">
        <f t="shared" si="18"/>
        <v>0</v>
      </c>
      <c r="V30" s="322"/>
      <c r="W30" s="322"/>
      <c r="X30" s="322"/>
      <c r="Y30" s="322"/>
      <c r="Z30" s="322"/>
      <c r="AA30" s="322">
        <f t="shared" si="19"/>
        <v>0</v>
      </c>
      <c r="AB30" s="322">
        <f t="shared" si="20"/>
        <v>0</v>
      </c>
      <c r="AC30" s="322"/>
      <c r="AD30" s="322"/>
      <c r="AE30" s="322"/>
      <c r="AF30" s="322"/>
      <c r="AG30" s="322">
        <f t="shared" si="21"/>
        <v>0</v>
      </c>
      <c r="AH30" s="322">
        <f t="shared" si="22"/>
        <v>0</v>
      </c>
      <c r="AI30" s="322"/>
      <c r="AJ30" s="322"/>
      <c r="AK30" s="322"/>
      <c r="AL30" s="322"/>
      <c r="AM30" s="322">
        <f t="shared" si="23"/>
        <v>0</v>
      </c>
      <c r="AN30" s="322">
        <f t="shared" si="24"/>
        <v>0</v>
      </c>
      <c r="AO30" s="322"/>
      <c r="AP30" s="322"/>
      <c r="AQ30" s="322"/>
      <c r="AR30" s="322"/>
      <c r="AS30" s="322"/>
      <c r="AT30" s="322">
        <f t="shared" si="25"/>
        <v>0</v>
      </c>
      <c r="AU30" s="322">
        <f t="shared" si="26"/>
        <v>0</v>
      </c>
      <c r="AV30" s="350"/>
    </row>
    <row r="31" spans="1:50" s="304" customFormat="1" ht="15.75" thickBot="1">
      <c r="A31" s="316"/>
      <c r="B31" s="303" t="s">
        <v>221</v>
      </c>
      <c r="C31" s="285" t="s">
        <v>269</v>
      </c>
      <c r="D31" s="311"/>
      <c r="E31" s="325"/>
      <c r="F31" s="286"/>
      <c r="G31" s="314"/>
      <c r="H31" s="314"/>
      <c r="I31" s="344"/>
      <c r="J31" s="287"/>
      <c r="K31" s="287"/>
      <c r="L31" s="287"/>
      <c r="M31" s="287"/>
      <c r="N31" s="287"/>
      <c r="O31" s="287"/>
      <c r="P31" s="287"/>
      <c r="Q31" s="287"/>
      <c r="R31" s="287"/>
      <c r="S31" s="287"/>
      <c r="T31" s="287"/>
      <c r="U31" s="287"/>
      <c r="V31" s="287"/>
      <c r="W31" s="287"/>
      <c r="X31" s="287"/>
      <c r="Y31" s="287"/>
      <c r="Z31" s="287"/>
      <c r="AA31" s="287"/>
      <c r="AB31" s="287"/>
      <c r="AC31" s="287"/>
      <c r="AD31" s="287"/>
      <c r="AE31" s="287"/>
      <c r="AF31" s="287"/>
      <c r="AG31" s="287"/>
      <c r="AH31" s="287"/>
      <c r="AI31" s="287"/>
      <c r="AJ31" s="287"/>
      <c r="AK31" s="287"/>
      <c r="AL31" s="287"/>
      <c r="AM31" s="287"/>
      <c r="AN31" s="287"/>
      <c r="AO31" s="287"/>
      <c r="AP31" s="287"/>
      <c r="AQ31" s="287"/>
      <c r="AR31" s="287"/>
      <c r="AS31" s="287"/>
      <c r="AT31" s="287"/>
      <c r="AU31" s="287"/>
      <c r="AV31" s="352"/>
    </row>
    <row r="32" spans="1:50" s="333" customFormat="1">
      <c r="A32" s="319" t="s">
        <v>231</v>
      </c>
      <c r="B32" s="331" t="s">
        <v>270</v>
      </c>
      <c r="C32" s="330" t="s">
        <v>277</v>
      </c>
      <c r="D32" s="310" t="s">
        <v>232</v>
      </c>
      <c r="E32" s="332">
        <v>10</v>
      </c>
      <c r="F32" s="324">
        <v>100</v>
      </c>
      <c r="G32" s="324">
        <f>SUMIF($J$9:$AU$9,"&lt;"&amp; $E$5,J32:AU32)</f>
        <v>0</v>
      </c>
      <c r="H32" s="324">
        <f t="shared" si="13"/>
        <v>0</v>
      </c>
      <c r="I32" s="328">
        <f t="shared" si="14"/>
        <v>0</v>
      </c>
      <c r="J32" s="327"/>
      <c r="K32" s="327"/>
      <c r="L32" s="327"/>
      <c r="M32" s="327"/>
      <c r="N32" s="327">
        <f t="shared" si="15"/>
        <v>0</v>
      </c>
      <c r="O32" s="327">
        <f t="shared" si="16"/>
        <v>0</v>
      </c>
      <c r="P32" s="327"/>
      <c r="Q32" s="327"/>
      <c r="R32" s="327"/>
      <c r="S32" s="327"/>
      <c r="T32" s="327">
        <f t="shared" si="17"/>
        <v>0</v>
      </c>
      <c r="U32" s="327">
        <f t="shared" si="18"/>
        <v>0</v>
      </c>
      <c r="V32" s="327"/>
      <c r="W32" s="327"/>
      <c r="X32" s="327"/>
      <c r="Y32" s="327"/>
      <c r="Z32" s="327"/>
      <c r="AA32" s="327">
        <f t="shared" si="19"/>
        <v>0</v>
      </c>
      <c r="AB32" s="327">
        <f t="shared" si="20"/>
        <v>0</v>
      </c>
      <c r="AC32" s="327"/>
      <c r="AD32" s="327"/>
      <c r="AE32" s="327"/>
      <c r="AF32" s="327"/>
      <c r="AG32" s="327">
        <f t="shared" si="21"/>
        <v>0</v>
      </c>
      <c r="AH32" s="327">
        <f t="shared" si="22"/>
        <v>0</v>
      </c>
      <c r="AI32" s="327"/>
      <c r="AJ32" s="327"/>
      <c r="AK32" s="327"/>
      <c r="AL32" s="327"/>
      <c r="AM32" s="327">
        <f t="shared" si="23"/>
        <v>0</v>
      </c>
      <c r="AN32" s="327">
        <f t="shared" si="24"/>
        <v>0</v>
      </c>
      <c r="AO32" s="327"/>
      <c r="AP32" s="327"/>
      <c r="AQ32" s="327"/>
      <c r="AR32" s="327"/>
      <c r="AS32" s="327"/>
      <c r="AT32" s="327">
        <f t="shared" si="25"/>
        <v>0</v>
      </c>
      <c r="AU32" s="327">
        <f t="shared" si="26"/>
        <v>0</v>
      </c>
      <c r="AV32" s="348"/>
    </row>
    <row r="33" spans="1:50" s="333" customFormat="1">
      <c r="A33" s="319" t="s">
        <v>231</v>
      </c>
      <c r="B33" s="289" t="s">
        <v>271</v>
      </c>
      <c r="C33" s="326" t="s">
        <v>272</v>
      </c>
      <c r="D33" s="310" t="s">
        <v>232</v>
      </c>
      <c r="E33" s="251">
        <v>10</v>
      </c>
      <c r="F33" s="324">
        <v>100</v>
      </c>
      <c r="G33" s="312">
        <f>SUMIF($J$9:$AU$9,"&lt;"&amp; $E$5,J33:AU33)</f>
        <v>0</v>
      </c>
      <c r="H33" s="312">
        <f t="shared" si="13"/>
        <v>0</v>
      </c>
      <c r="I33" s="263">
        <f t="shared" si="14"/>
        <v>0</v>
      </c>
      <c r="J33" s="250"/>
      <c r="K33" s="250"/>
      <c r="L33" s="250"/>
      <c r="M33" s="250"/>
      <c r="N33" s="250">
        <f t="shared" si="15"/>
        <v>0</v>
      </c>
      <c r="O33" s="250">
        <f t="shared" si="16"/>
        <v>0</v>
      </c>
      <c r="P33" s="250"/>
      <c r="Q33" s="250"/>
      <c r="R33" s="250"/>
      <c r="S33" s="250"/>
      <c r="T33" s="250">
        <f t="shared" si="17"/>
        <v>0</v>
      </c>
      <c r="U33" s="250">
        <f t="shared" si="18"/>
        <v>0</v>
      </c>
      <c r="V33" s="250"/>
      <c r="W33" s="250"/>
      <c r="X33" s="250"/>
      <c r="Y33" s="250"/>
      <c r="Z33" s="250"/>
      <c r="AA33" s="250">
        <f t="shared" si="19"/>
        <v>0</v>
      </c>
      <c r="AB33" s="250">
        <f t="shared" si="20"/>
        <v>0</v>
      </c>
      <c r="AC33" s="250"/>
      <c r="AD33" s="250"/>
      <c r="AE33" s="250">
        <v>30</v>
      </c>
      <c r="AF33" s="250">
        <v>10</v>
      </c>
      <c r="AG33" s="250">
        <f t="shared" si="21"/>
        <v>40</v>
      </c>
      <c r="AH33" s="250">
        <f t="shared" si="22"/>
        <v>4</v>
      </c>
      <c r="AI33" s="250">
        <v>10</v>
      </c>
      <c r="AJ33" s="250">
        <v>10</v>
      </c>
      <c r="AK33" s="250">
        <v>10</v>
      </c>
      <c r="AL33" s="250">
        <v>10</v>
      </c>
      <c r="AM33" s="250">
        <f t="shared" si="23"/>
        <v>40</v>
      </c>
      <c r="AN33" s="250">
        <f t="shared" si="24"/>
        <v>4</v>
      </c>
      <c r="AO33" s="250"/>
      <c r="AP33" s="250"/>
      <c r="AQ33" s="250"/>
      <c r="AR33" s="250"/>
      <c r="AS33" s="250"/>
      <c r="AT33" s="250">
        <f t="shared" si="25"/>
        <v>0</v>
      </c>
      <c r="AU33" s="250">
        <f t="shared" si="26"/>
        <v>0</v>
      </c>
      <c r="AV33" s="349"/>
    </row>
    <row r="34" spans="1:50" s="333" customFormat="1">
      <c r="A34" s="319" t="s">
        <v>229</v>
      </c>
      <c r="B34" s="289" t="s">
        <v>273</v>
      </c>
      <c r="C34" s="326" t="s">
        <v>274</v>
      </c>
      <c r="D34" s="310" t="s">
        <v>232</v>
      </c>
      <c r="E34" s="251">
        <v>10</v>
      </c>
      <c r="F34" s="324">
        <v>100</v>
      </c>
      <c r="G34" s="312">
        <f>SUMIF($J$9:$AU$9,"&lt;"&amp; $E$5,J34:AU34)</f>
        <v>0</v>
      </c>
      <c r="H34" s="312">
        <f t="shared" si="13"/>
        <v>0</v>
      </c>
      <c r="I34" s="263">
        <f t="shared" si="14"/>
        <v>0</v>
      </c>
      <c r="J34" s="250"/>
      <c r="K34" s="250"/>
      <c r="L34" s="250"/>
      <c r="M34" s="250"/>
      <c r="N34" s="250">
        <f t="shared" si="15"/>
        <v>0</v>
      </c>
      <c r="O34" s="250">
        <f t="shared" si="16"/>
        <v>0</v>
      </c>
      <c r="P34" s="250"/>
      <c r="Q34" s="250"/>
      <c r="R34" s="250"/>
      <c r="S34" s="250"/>
      <c r="T34" s="250">
        <f t="shared" si="17"/>
        <v>0</v>
      </c>
      <c r="U34" s="250">
        <f t="shared" si="18"/>
        <v>0</v>
      </c>
      <c r="V34" s="250"/>
      <c r="W34" s="250"/>
      <c r="X34" s="250"/>
      <c r="Y34" s="250"/>
      <c r="Z34" s="250"/>
      <c r="AA34" s="250">
        <f t="shared" si="19"/>
        <v>0</v>
      </c>
      <c r="AB34" s="250">
        <f t="shared" si="20"/>
        <v>0</v>
      </c>
      <c r="AC34" s="250"/>
      <c r="AD34" s="250"/>
      <c r="AE34" s="250">
        <v>40</v>
      </c>
      <c r="AF34" s="250">
        <v>20</v>
      </c>
      <c r="AG34" s="250">
        <f t="shared" si="21"/>
        <v>60</v>
      </c>
      <c r="AH34" s="250">
        <f t="shared" si="22"/>
        <v>6</v>
      </c>
      <c r="AI34" s="250">
        <v>10</v>
      </c>
      <c r="AJ34" s="250">
        <v>10</v>
      </c>
      <c r="AK34" s="250">
        <v>10</v>
      </c>
      <c r="AL34" s="250">
        <v>10</v>
      </c>
      <c r="AM34" s="250">
        <f t="shared" si="23"/>
        <v>40</v>
      </c>
      <c r="AN34" s="250">
        <f t="shared" si="24"/>
        <v>4</v>
      </c>
      <c r="AO34" s="250"/>
      <c r="AP34" s="250"/>
      <c r="AQ34" s="250"/>
      <c r="AR34" s="250"/>
      <c r="AS34" s="250"/>
      <c r="AT34" s="250">
        <f t="shared" si="25"/>
        <v>0</v>
      </c>
      <c r="AU34" s="250">
        <f t="shared" si="26"/>
        <v>0</v>
      </c>
      <c r="AV34" s="349"/>
    </row>
    <row r="35" spans="1:50" s="333" customFormat="1">
      <c r="A35" s="319" t="s">
        <v>228</v>
      </c>
      <c r="B35" s="289" t="s">
        <v>275</v>
      </c>
      <c r="C35" s="326" t="s">
        <v>276</v>
      </c>
      <c r="D35" s="310" t="s">
        <v>232</v>
      </c>
      <c r="E35" s="251">
        <v>10</v>
      </c>
      <c r="F35" s="324">
        <v>100</v>
      </c>
      <c r="G35" s="312">
        <f>SUMIF($J$9:$AU$9,"&lt;"&amp; $E$5,J35:AU35)</f>
        <v>0</v>
      </c>
      <c r="H35" s="312">
        <f t="shared" si="13"/>
        <v>0</v>
      </c>
      <c r="I35" s="263">
        <f t="shared" si="14"/>
        <v>0</v>
      </c>
      <c r="J35" s="250"/>
      <c r="K35" s="250"/>
      <c r="L35" s="250"/>
      <c r="M35" s="250"/>
      <c r="N35" s="250">
        <f t="shared" si="15"/>
        <v>0</v>
      </c>
      <c r="O35" s="250">
        <f t="shared" si="16"/>
        <v>0</v>
      </c>
      <c r="P35" s="250"/>
      <c r="Q35" s="250"/>
      <c r="R35" s="250"/>
      <c r="S35" s="250"/>
      <c r="T35" s="250">
        <f t="shared" si="17"/>
        <v>0</v>
      </c>
      <c r="U35" s="250">
        <f t="shared" si="18"/>
        <v>0</v>
      </c>
      <c r="V35" s="250"/>
      <c r="W35" s="250"/>
      <c r="X35" s="250"/>
      <c r="Y35" s="250"/>
      <c r="Z35" s="250"/>
      <c r="AA35" s="250">
        <f t="shared" si="19"/>
        <v>0</v>
      </c>
      <c r="AB35" s="250">
        <f t="shared" si="20"/>
        <v>0</v>
      </c>
      <c r="AC35" s="250"/>
      <c r="AD35" s="250"/>
      <c r="AE35" s="250">
        <v>50</v>
      </c>
      <c r="AF35" s="250">
        <v>10</v>
      </c>
      <c r="AG35" s="250">
        <f t="shared" si="21"/>
        <v>60</v>
      </c>
      <c r="AH35" s="250">
        <f t="shared" si="22"/>
        <v>6</v>
      </c>
      <c r="AI35" s="250">
        <v>10</v>
      </c>
      <c r="AJ35" s="250">
        <v>10</v>
      </c>
      <c r="AK35" s="250">
        <v>10</v>
      </c>
      <c r="AL35" s="250">
        <v>10</v>
      </c>
      <c r="AM35" s="250">
        <f t="shared" si="23"/>
        <v>40</v>
      </c>
      <c r="AN35" s="250">
        <f t="shared" si="24"/>
        <v>4</v>
      </c>
      <c r="AO35" s="250"/>
      <c r="AP35" s="250"/>
      <c r="AQ35" s="250"/>
      <c r="AR35" s="250"/>
      <c r="AS35" s="250"/>
      <c r="AT35" s="250">
        <f t="shared" si="25"/>
        <v>0</v>
      </c>
      <c r="AU35" s="250">
        <f t="shared" si="26"/>
        <v>0</v>
      </c>
      <c r="AV35" s="349"/>
    </row>
    <row r="36" spans="1:50" ht="16.5" thickBot="1">
      <c r="C36" s="228"/>
      <c r="J36" s="353"/>
      <c r="K36" s="353"/>
      <c r="L36" s="353"/>
      <c r="M36" s="353"/>
      <c r="N36" s="353"/>
      <c r="O36" s="353"/>
      <c r="P36" s="353"/>
      <c r="Q36" s="353"/>
      <c r="R36" s="353"/>
      <c r="S36" s="353"/>
      <c r="T36" s="353"/>
      <c r="U36" s="353"/>
      <c r="V36" s="353"/>
      <c r="W36" s="353"/>
      <c r="X36" s="353"/>
      <c r="Y36" s="353"/>
      <c r="Z36" s="353"/>
      <c r="AA36" s="353"/>
      <c r="AB36" s="353"/>
      <c r="AC36" s="353"/>
      <c r="AD36" s="353"/>
      <c r="AE36" s="353"/>
      <c r="AF36" s="353"/>
      <c r="AG36" s="353"/>
      <c r="AH36" s="353"/>
      <c r="AI36" s="353"/>
      <c r="AJ36" s="353"/>
      <c r="AK36" s="353"/>
      <c r="AL36" s="353"/>
      <c r="AM36" s="353"/>
      <c r="AN36" s="353"/>
      <c r="AO36" s="353"/>
      <c r="AP36" s="353"/>
      <c r="AQ36" s="353"/>
      <c r="AR36" s="353"/>
      <c r="AS36" s="353"/>
      <c r="AT36" s="353"/>
      <c r="AU36" s="353"/>
      <c r="AV36" s="353"/>
    </row>
    <row r="37" spans="1:50" s="268" customFormat="1" ht="17.25" customHeight="1">
      <c r="A37" s="274"/>
      <c r="B37" s="235" t="s">
        <v>203</v>
      </c>
      <c r="C37" s="236" t="s">
        <v>223</v>
      </c>
      <c r="D37" s="248"/>
      <c r="E37" s="272">
        <f>SUM(E38:E41)</f>
        <v>3610</v>
      </c>
      <c r="F37" s="271"/>
      <c r="G37" s="271"/>
      <c r="H37" s="272">
        <f>SUM(H38:H41)</f>
        <v>1320</v>
      </c>
      <c r="I37" s="346">
        <f t="shared" ref="I37:I41" si="27">H37/E37</f>
        <v>0.36565096952908588</v>
      </c>
      <c r="J37" s="275"/>
      <c r="K37" s="275"/>
      <c r="L37" s="275"/>
      <c r="M37" s="275"/>
      <c r="N37" s="275"/>
      <c r="O37" s="273">
        <f>SUM(O38:O41)</f>
        <v>1320</v>
      </c>
      <c r="P37" s="275"/>
      <c r="Q37" s="275"/>
      <c r="R37" s="275"/>
      <c r="S37" s="275"/>
      <c r="T37" s="275"/>
      <c r="U37" s="275">
        <f>SUM(U38:U41)</f>
        <v>0</v>
      </c>
      <c r="V37" s="275"/>
      <c r="W37" s="275"/>
      <c r="X37" s="275"/>
      <c r="Y37" s="275"/>
      <c r="Z37" s="275"/>
      <c r="AA37" s="275"/>
      <c r="AB37" s="273">
        <f>SUM(AB38:AB41)</f>
        <v>0</v>
      </c>
      <c r="AC37" s="270"/>
      <c r="AD37" s="275"/>
      <c r="AE37" s="275"/>
      <c r="AF37" s="275"/>
      <c r="AG37" s="275"/>
      <c r="AH37" s="275">
        <f>SUM(AH38:AH41)</f>
        <v>0</v>
      </c>
      <c r="AI37" s="275"/>
      <c r="AJ37" s="275"/>
      <c r="AK37" s="275"/>
      <c r="AL37" s="275"/>
      <c r="AM37" s="275"/>
      <c r="AN37" s="275">
        <f>SUM(AN38:AN41)</f>
        <v>0</v>
      </c>
      <c r="AO37" s="275"/>
      <c r="AP37" s="275"/>
      <c r="AQ37" s="275"/>
      <c r="AR37" s="275"/>
      <c r="AS37" s="275"/>
      <c r="AT37" s="275"/>
      <c r="AU37" s="275">
        <f>SUM(AU38:AU41)</f>
        <v>0</v>
      </c>
      <c r="AV37" s="275" t="e">
        <f>#REF!+#REF!+O37+U37+AB37+AH37+AN37+AU37</f>
        <v>#REF!</v>
      </c>
      <c r="AW37" s="269"/>
      <c r="AX37" s="269"/>
    </row>
    <row r="38" spans="1:50" s="249" customFormat="1" ht="17.25" customHeight="1">
      <c r="A38" s="243"/>
      <c r="B38" s="252" t="s">
        <v>228</v>
      </c>
      <c r="C38" s="242" t="s">
        <v>224</v>
      </c>
      <c r="D38" s="241" t="s">
        <v>225</v>
      </c>
      <c r="E38" s="251">
        <f>SUMIF($A$13:$A$35,B38,$E$13:$E$35)</f>
        <v>1110</v>
      </c>
      <c r="F38" s="266">
        <v>100</v>
      </c>
      <c r="G38" s="312">
        <f>SUMIF($J$9:$AU$9,"&lt;"&amp; $E$5,J38:AU38)</f>
        <v>96.396396396396398</v>
      </c>
      <c r="H38" s="258">
        <f t="shared" ref="H38:H41" si="28">G38/F38*E38</f>
        <v>1070</v>
      </c>
      <c r="I38" s="263">
        <f t="shared" si="27"/>
        <v>0.963963963963964</v>
      </c>
      <c r="J38" s="498">
        <f>SUMPRODUCT(($A$13:$A$35=$B38)*(J$13:J$35)*($E$13:$E$35))/$E38</f>
        <v>0</v>
      </c>
      <c r="K38" s="498">
        <f t="shared" ref="K38:M41" si="29">SUMPRODUCT(($A$13:$A$35=$B38)*(K$13:K$35)*($E$13:$E$35))/$E38</f>
        <v>0</v>
      </c>
      <c r="L38" s="498">
        <f t="shared" si="29"/>
        <v>4.0540540540540544</v>
      </c>
      <c r="M38" s="498">
        <f t="shared" si="29"/>
        <v>92.342342342342349</v>
      </c>
      <c r="N38" s="250">
        <f>SUM(J38:M38)</f>
        <v>96.396396396396398</v>
      </c>
      <c r="O38" s="250">
        <f>$E38*N38/$F38</f>
        <v>1070</v>
      </c>
      <c r="P38" s="240"/>
      <c r="Q38" s="240"/>
      <c r="R38" s="240"/>
      <c r="S38" s="240"/>
      <c r="T38" s="250">
        <f>SUM(P38:S38)</f>
        <v>0</v>
      </c>
      <c r="U38" s="250">
        <f>$E38*T38/$F38</f>
        <v>0</v>
      </c>
      <c r="V38" s="240"/>
      <c r="W38" s="240"/>
      <c r="X38" s="240"/>
      <c r="Y38" s="240"/>
      <c r="Z38" s="240"/>
      <c r="AA38" s="250">
        <f>SUM(V38:Z38)</f>
        <v>0</v>
      </c>
      <c r="AB38" s="250">
        <f>$E38*AA38/$F38</f>
        <v>0</v>
      </c>
      <c r="AC38" s="240"/>
      <c r="AD38" s="240"/>
      <c r="AE38" s="240"/>
      <c r="AF38" s="240"/>
      <c r="AG38" s="250">
        <f>SUM(AC38:AF38)</f>
        <v>0</v>
      </c>
      <c r="AH38" s="250">
        <f>$E38*AG38/$F38</f>
        <v>0</v>
      </c>
      <c r="AI38" s="240"/>
      <c r="AJ38" s="240"/>
      <c r="AK38" s="240"/>
      <c r="AL38" s="240"/>
      <c r="AM38" s="250">
        <f>SUM(AI38:AL38)</f>
        <v>0</v>
      </c>
      <c r="AN38" s="250">
        <f>$E38*AM38/$F38</f>
        <v>0</v>
      </c>
      <c r="AO38" s="240"/>
      <c r="AP38" s="240"/>
      <c r="AQ38" s="240"/>
      <c r="AR38" s="240"/>
      <c r="AS38" s="240"/>
      <c r="AT38" s="250">
        <f>SUM(AO38:AS38)</f>
        <v>0</v>
      </c>
      <c r="AU38" s="250">
        <f>$E38*AT38/$F38</f>
        <v>0</v>
      </c>
      <c r="AV38" s="349"/>
      <c r="AW38" s="239"/>
      <c r="AX38" s="239"/>
    </row>
    <row r="39" spans="1:50" s="249" customFormat="1" ht="17.25" customHeight="1">
      <c r="A39" s="243"/>
      <c r="B39" s="252" t="s">
        <v>229</v>
      </c>
      <c r="C39" s="242" t="s">
        <v>226</v>
      </c>
      <c r="D39" s="241" t="s">
        <v>232</v>
      </c>
      <c r="E39" s="251">
        <f>SUMIF($A$13:$A$35,B39,$E$13:$E$35)</f>
        <v>2330</v>
      </c>
      <c r="F39" s="266">
        <v>100</v>
      </c>
      <c r="G39" s="312">
        <f>SUMIF($J$9:$AU$9,"&lt;"&amp; $E$5,J39:AU39)</f>
        <v>10.729613733905579</v>
      </c>
      <c r="H39" s="251">
        <f t="shared" si="28"/>
        <v>249.99999999999997</v>
      </c>
      <c r="I39" s="263">
        <f t="shared" si="27"/>
        <v>0.10729613733905578</v>
      </c>
      <c r="J39" s="498">
        <f t="shared" ref="J39:J41" si="30">SUMPRODUCT(($A$13:$A$35=$B39)*(J$13:J$35)*($E$13:$E$35))/$E39</f>
        <v>0</v>
      </c>
      <c r="K39" s="498">
        <f t="shared" si="29"/>
        <v>0</v>
      </c>
      <c r="L39" s="498">
        <f t="shared" si="29"/>
        <v>0</v>
      </c>
      <c r="M39" s="498">
        <f t="shared" si="29"/>
        <v>10.729613733905579</v>
      </c>
      <c r="N39" s="250">
        <f t="shared" ref="N39:N41" si="31">SUM(J39:M39)</f>
        <v>10.729613733905579</v>
      </c>
      <c r="O39" s="250">
        <f t="shared" ref="O39:O41" si="32">$E39*N39/$F39</f>
        <v>249.99999999999997</v>
      </c>
      <c r="P39" s="240"/>
      <c r="Q39" s="240"/>
      <c r="R39" s="240"/>
      <c r="S39" s="240"/>
      <c r="T39" s="250">
        <f t="shared" ref="T39:T41" si="33">SUM(P39:S39)</f>
        <v>0</v>
      </c>
      <c r="U39" s="250">
        <f t="shared" ref="U39:U41" si="34">$E39*T39/$F39</f>
        <v>0</v>
      </c>
      <c r="V39" s="240"/>
      <c r="W39" s="240"/>
      <c r="X39" s="240"/>
      <c r="Y39" s="240"/>
      <c r="Z39" s="240"/>
      <c r="AA39" s="250">
        <f t="shared" ref="AA39:AA41" si="35">SUM(V39:Z39)</f>
        <v>0</v>
      </c>
      <c r="AB39" s="250">
        <f t="shared" ref="AB39:AB41" si="36">$E39*AA39/$F39</f>
        <v>0</v>
      </c>
      <c r="AC39" s="240"/>
      <c r="AD39" s="240"/>
      <c r="AE39" s="240"/>
      <c r="AF39" s="240"/>
      <c r="AG39" s="250">
        <f t="shared" ref="AG39:AG41" si="37">SUM(AC39:AF39)</f>
        <v>0</v>
      </c>
      <c r="AH39" s="250">
        <f t="shared" ref="AH39:AH41" si="38">$E39*AG39/$F39</f>
        <v>0</v>
      </c>
      <c r="AI39" s="240"/>
      <c r="AJ39" s="240"/>
      <c r="AK39" s="240"/>
      <c r="AL39" s="240"/>
      <c r="AM39" s="250">
        <f t="shared" ref="AM39:AM41" si="39">SUM(AI39:AL39)</f>
        <v>0</v>
      </c>
      <c r="AN39" s="250">
        <f t="shared" ref="AN39:AN41" si="40">$E39*AM39/$F39</f>
        <v>0</v>
      </c>
      <c r="AO39" s="240"/>
      <c r="AP39" s="240"/>
      <c r="AQ39" s="240"/>
      <c r="AR39" s="240"/>
      <c r="AS39" s="240"/>
      <c r="AT39" s="250">
        <f t="shared" ref="AT39:AT41" si="41">SUM(AO39:AS39)</f>
        <v>0</v>
      </c>
      <c r="AU39" s="250">
        <f t="shared" ref="AU39:AU41" si="42">$E39*AT39/$F39</f>
        <v>0</v>
      </c>
      <c r="AV39" s="349"/>
      <c r="AW39" s="239"/>
      <c r="AX39" s="239"/>
    </row>
    <row r="40" spans="1:50" s="249" customFormat="1" ht="17.25" customHeight="1">
      <c r="A40" s="243"/>
      <c r="B40" s="252" t="s">
        <v>230</v>
      </c>
      <c r="C40" s="242" t="s">
        <v>222</v>
      </c>
      <c r="D40" s="241" t="s">
        <v>232</v>
      </c>
      <c r="E40" s="251">
        <f>SUMIF($A$13:$A$35,B40,$E$13:$E$35)</f>
        <v>70</v>
      </c>
      <c r="F40" s="266">
        <v>100</v>
      </c>
      <c r="G40" s="312">
        <f>SUMIF($J$9:$AU$9,"&lt;"&amp; $E$5,J40:AU40)</f>
        <v>0</v>
      </c>
      <c r="H40" s="251">
        <f t="shared" si="28"/>
        <v>0</v>
      </c>
      <c r="I40" s="263">
        <f t="shared" si="27"/>
        <v>0</v>
      </c>
      <c r="J40" s="498">
        <f t="shared" si="30"/>
        <v>0</v>
      </c>
      <c r="K40" s="498">
        <f t="shared" si="29"/>
        <v>0</v>
      </c>
      <c r="L40" s="498">
        <f t="shared" si="29"/>
        <v>0</v>
      </c>
      <c r="M40" s="498">
        <f t="shared" si="29"/>
        <v>0</v>
      </c>
      <c r="N40" s="250">
        <f t="shared" si="31"/>
        <v>0</v>
      </c>
      <c r="O40" s="250">
        <f t="shared" si="32"/>
        <v>0</v>
      </c>
      <c r="P40" s="240"/>
      <c r="Q40" s="240"/>
      <c r="R40" s="240"/>
      <c r="S40" s="240"/>
      <c r="T40" s="250">
        <f t="shared" si="33"/>
        <v>0</v>
      </c>
      <c r="U40" s="250">
        <f t="shared" si="34"/>
        <v>0</v>
      </c>
      <c r="V40" s="240"/>
      <c r="W40" s="240"/>
      <c r="X40" s="240"/>
      <c r="Y40" s="240"/>
      <c r="Z40" s="240"/>
      <c r="AA40" s="250">
        <f t="shared" si="35"/>
        <v>0</v>
      </c>
      <c r="AB40" s="250">
        <f t="shared" si="36"/>
        <v>0</v>
      </c>
      <c r="AC40" s="240"/>
      <c r="AD40" s="240"/>
      <c r="AE40" s="240"/>
      <c r="AF40" s="240"/>
      <c r="AG40" s="250">
        <f t="shared" si="37"/>
        <v>0</v>
      </c>
      <c r="AH40" s="250">
        <f t="shared" si="38"/>
        <v>0</v>
      </c>
      <c r="AI40" s="240"/>
      <c r="AJ40" s="240"/>
      <c r="AK40" s="240"/>
      <c r="AL40" s="240"/>
      <c r="AM40" s="250">
        <f t="shared" si="39"/>
        <v>0</v>
      </c>
      <c r="AN40" s="250">
        <f t="shared" si="40"/>
        <v>0</v>
      </c>
      <c r="AO40" s="240"/>
      <c r="AP40" s="240"/>
      <c r="AQ40" s="240"/>
      <c r="AR40" s="240"/>
      <c r="AS40" s="240"/>
      <c r="AT40" s="250">
        <f t="shared" si="41"/>
        <v>0</v>
      </c>
      <c r="AU40" s="250">
        <f t="shared" si="42"/>
        <v>0</v>
      </c>
      <c r="AV40" s="349"/>
      <c r="AW40" s="239"/>
      <c r="AX40" s="239"/>
    </row>
    <row r="41" spans="1:50" s="249" customFormat="1" ht="17.25" customHeight="1">
      <c r="A41" s="243"/>
      <c r="B41" s="252" t="s">
        <v>231</v>
      </c>
      <c r="C41" s="242" t="s">
        <v>227</v>
      </c>
      <c r="D41" s="241" t="s">
        <v>232</v>
      </c>
      <c r="E41" s="251">
        <f>SUMIF($A$13:$A$35,B41,$E$13:$E$35)</f>
        <v>100</v>
      </c>
      <c r="F41" s="266">
        <v>100</v>
      </c>
      <c r="G41" s="312">
        <f>SUMIF($J$9:$AU$9,"&lt;"&amp; $E$5,J41:AU41)</f>
        <v>0</v>
      </c>
      <c r="H41" s="251">
        <f t="shared" si="28"/>
        <v>0</v>
      </c>
      <c r="I41" s="263">
        <f t="shared" si="27"/>
        <v>0</v>
      </c>
      <c r="J41" s="498">
        <f t="shared" si="30"/>
        <v>0</v>
      </c>
      <c r="K41" s="498">
        <f t="shared" si="29"/>
        <v>0</v>
      </c>
      <c r="L41" s="498">
        <f t="shared" si="29"/>
        <v>0</v>
      </c>
      <c r="M41" s="498">
        <f t="shared" si="29"/>
        <v>0</v>
      </c>
      <c r="N41" s="250">
        <f t="shared" si="31"/>
        <v>0</v>
      </c>
      <c r="O41" s="250">
        <f t="shared" si="32"/>
        <v>0</v>
      </c>
      <c r="P41" s="240"/>
      <c r="Q41" s="240"/>
      <c r="R41" s="240"/>
      <c r="S41" s="240"/>
      <c r="T41" s="250">
        <f t="shared" si="33"/>
        <v>0</v>
      </c>
      <c r="U41" s="250">
        <f t="shared" si="34"/>
        <v>0</v>
      </c>
      <c r="V41" s="240"/>
      <c r="W41" s="240"/>
      <c r="X41" s="240"/>
      <c r="Y41" s="240"/>
      <c r="Z41" s="240"/>
      <c r="AA41" s="250">
        <f t="shared" si="35"/>
        <v>0</v>
      </c>
      <c r="AB41" s="250">
        <f t="shared" si="36"/>
        <v>0</v>
      </c>
      <c r="AC41" s="240"/>
      <c r="AD41" s="240"/>
      <c r="AE41" s="240"/>
      <c r="AF41" s="240"/>
      <c r="AG41" s="250">
        <f t="shared" si="37"/>
        <v>0</v>
      </c>
      <c r="AH41" s="250">
        <f t="shared" si="38"/>
        <v>0</v>
      </c>
      <c r="AI41" s="240"/>
      <c r="AJ41" s="240"/>
      <c r="AK41" s="240"/>
      <c r="AL41" s="240"/>
      <c r="AM41" s="250">
        <f t="shared" si="39"/>
        <v>0</v>
      </c>
      <c r="AN41" s="250">
        <f t="shared" si="40"/>
        <v>0</v>
      </c>
      <c r="AO41" s="240"/>
      <c r="AP41" s="240"/>
      <c r="AQ41" s="240"/>
      <c r="AR41" s="240"/>
      <c r="AS41" s="240"/>
      <c r="AT41" s="250">
        <f t="shared" si="41"/>
        <v>0</v>
      </c>
      <c r="AU41" s="250">
        <f t="shared" si="42"/>
        <v>0</v>
      </c>
      <c r="AV41" s="349"/>
      <c r="AW41" s="239"/>
      <c r="AX41" s="239"/>
    </row>
    <row r="42" spans="1:50" ht="15.75">
      <c r="C42" s="228"/>
    </row>
    <row r="43" spans="1:50" ht="15.75">
      <c r="C43" s="347" t="s">
        <v>279</v>
      </c>
      <c r="D43" s="226"/>
      <c r="E43" s="354" t="str">
        <f>IF(E37=E11,"OK","NOK")</f>
        <v>OK</v>
      </c>
    </row>
    <row r="44" spans="1:50" ht="15.75">
      <c r="C44" s="228"/>
      <c r="D44"/>
      <c r="E44"/>
    </row>
    <row r="45" spans="1:50" ht="15.75">
      <c r="C45" s="228"/>
      <c r="D45"/>
      <c r="E45"/>
    </row>
    <row r="46" spans="1:50" ht="15.75">
      <c r="C46" s="228"/>
      <c r="D46"/>
      <c r="E46"/>
    </row>
    <row r="47" spans="1:50" ht="15.75">
      <c r="C47" s="228"/>
      <c r="D47"/>
      <c r="E47"/>
    </row>
  </sheetData>
  <mergeCells count="9">
    <mergeCell ref="AC6:AH8"/>
    <mergeCell ref="AI6:AN8"/>
    <mergeCell ref="AO6:AU8"/>
    <mergeCell ref="AV6:AV8"/>
    <mergeCell ref="A6:A10"/>
    <mergeCell ref="E6:I9"/>
    <mergeCell ref="J6:O8"/>
    <mergeCell ref="P6:U8"/>
    <mergeCell ref="V6:AB8"/>
  </mergeCells>
  <conditionalFormatting sqref="I11:I21">
    <cfRule type="cellIs" dxfId="1" priority="2" operator="greaterThan">
      <formula>1</formula>
    </cfRule>
  </conditionalFormatting>
  <conditionalFormatting sqref="I37:I41">
    <cfRule type="cellIs" dxfId="0" priority="1" operator="greaterThan">
      <formula>1</formula>
    </cfRule>
  </conditionalFormatting>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5743C28B42AD6B4BB41BAAA7DE1C983C" ma:contentTypeVersion="0" ma:contentTypeDescription="Create a new document." ma:contentTypeScope="" ma:versionID="8dbcd591ddfab04488bc092c5d6539ab">
  <xsd:schema xmlns:xsd="http://www.w3.org/2001/XMLSchema" xmlns:xs="http://www.w3.org/2001/XMLSchema" xmlns:p="http://schemas.microsoft.com/office/2006/metadata/properties" targetNamespace="http://schemas.microsoft.com/office/2006/metadata/properties" ma:root="true" ma:fieldsID="c64490b4aec6201516c3a874156f37b2">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documentManagement/>
</p:properties>
</file>

<file path=customXml/itemProps1.xml><?xml version="1.0" encoding="utf-8"?>
<ds:datastoreItem xmlns:ds="http://schemas.openxmlformats.org/officeDocument/2006/customXml" ds:itemID="{3B68F78D-7108-4602-BE9D-43047FE78ED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customXml/itemProps2.xml><?xml version="1.0" encoding="utf-8"?>
<ds:datastoreItem xmlns:ds="http://schemas.openxmlformats.org/officeDocument/2006/customXml" ds:itemID="{106BC1D4-1333-4AE1-9F83-7A86C9E150E3}">
  <ds:schemaRefs>
    <ds:schemaRef ds:uri="http://schemas.microsoft.com/sharepoint/v3/contenttype/forms"/>
  </ds:schemaRefs>
</ds:datastoreItem>
</file>

<file path=customXml/itemProps3.xml><?xml version="1.0" encoding="utf-8"?>
<ds:datastoreItem xmlns:ds="http://schemas.openxmlformats.org/officeDocument/2006/customXml" ds:itemID="{3DCB2586-69FC-4CBD-B47D-403957C9238A}">
  <ds:schemaRefs>
    <ds:schemaRef ds:uri="http://schemas.microsoft.com/office/2006/documentManagement/types"/>
    <ds:schemaRef ds:uri="http://purl.org/dc/terms/"/>
    <ds:schemaRef ds:uri="http://purl.org/dc/dcmitype/"/>
    <ds:schemaRef ds:uri="http://schemas.microsoft.com/office/infopath/2007/PartnerControls"/>
    <ds:schemaRef ds:uri="http://schemas.openxmlformats.org/package/2006/metadata/core-properties"/>
    <ds:schemaRef ds:uri="http://purl.org/dc/elements/1.1/"/>
    <ds:schemaRef ds:uri="http://www.w3.org/XML/1998/namespace"/>
    <ds:schemaRef ds:uri="http://schemas.microsoft.com/office/2006/metadata/propertie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1. Work</vt:lpstr>
      <vt:lpstr>1-PPT Project Review</vt:lpstr>
      <vt:lpstr>2-Progress</vt:lpstr>
      <vt:lpstr>3-Financials</vt:lpstr>
      <vt:lpstr>4-CP Analysis</vt:lpstr>
      <vt:lpstr>Reference Data</vt:lpstr>
      <vt:lpstr>4.2 Work progress planned</vt:lpstr>
      <vt:lpstr>Medium</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2016-09-09T14:00:23Z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0x0101005743C28B42AD6B4BB41BAAA7DE1C983C</vt:lpwstr>
  </property>
</Properties>
</file>