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rice\Dropbox\"/>
    </mc:Choice>
  </mc:AlternateContent>
  <bookViews>
    <workbookView xWindow="0" yWindow="0" windowWidth="14610" windowHeight="8340"/>
  </bookViews>
  <sheets>
    <sheet name="RAPPORT HEBDOMADAIRE" sheetId="10" r:id="rId1"/>
    <sheet name="Suivi" sheetId="6" r:id="rId2"/>
    <sheet name="Programmation" sheetId="1" r:id="rId3"/>
    <sheet name="Planification" sheetId="5" r:id="rId4"/>
    <sheet name="Durée des séquences" sheetId="3" r:id="rId5"/>
    <sheet name="Indices" sheetId="8" r:id="rId6"/>
    <sheet name="TEST" sheetId="9" r:id="rId7"/>
  </sheets>
  <definedNames>
    <definedName name="Date">Suivi!$G$2:$G$54</definedName>
    <definedName name="Duel_GB_T">Indices!$F$32</definedName>
    <definedName name="Durée">Indices!$J$2:$J$13</definedName>
    <definedName name="Echauffement">Indices!$C$32:$C$35</definedName>
    <definedName name="Foster">Indices!$G$2:$G$12</definedName>
    <definedName name="Gammes">Indices!$E$32</definedName>
    <definedName name="Handball">Indices!$G$32:$G$35</definedName>
    <definedName name="Humeur">Indices!$D$2:$D$11</definedName>
    <definedName name="Physique">Indices!$D$32:$D$34</definedName>
    <definedName name="Protocole">Indices!$B$32:$B$33</definedName>
    <definedName name="Semaine">Suivi!$A$3:$A$54</definedName>
    <definedName name="Sensations">Indices!$A$2:$A$11</definedName>
    <definedName name="Séquence">Indices!$B$31:$G$31</definedName>
  </definedNames>
  <calcPr calcId="152511"/>
</workbook>
</file>

<file path=xl/calcChain.xml><?xml version="1.0" encoding="utf-8"?>
<calcChain xmlns="http://schemas.openxmlformats.org/spreadsheetml/2006/main">
  <c r="J2" i="6" l="1"/>
  <c r="J3" i="6" l="1"/>
  <c r="L2" i="6"/>
  <c r="L3" i="6"/>
  <c r="A10" i="9" l="1"/>
  <c r="A8" i="9"/>
  <c r="A9" i="9" l="1"/>
  <c r="A11" i="9" s="1"/>
  <c r="A12" i="9" s="1"/>
  <c r="A13" i="9" s="1"/>
  <c r="D9" i="3"/>
  <c r="D8" i="3"/>
  <c r="D7" i="3"/>
  <c r="D6" i="3"/>
  <c r="D5" i="3"/>
  <c r="D4" i="3"/>
  <c r="D3" i="3"/>
  <c r="D10" i="3" l="1"/>
  <c r="AC19" i="1"/>
  <c r="Y19" i="1"/>
  <c r="U19" i="1"/>
  <c r="Q19" i="1"/>
  <c r="M19" i="1"/>
  <c r="I19" i="1"/>
  <c r="E19" i="1"/>
  <c r="L55" i="6" l="1"/>
  <c r="J55" i="6"/>
  <c r="M55" i="6" s="1"/>
  <c r="L54" i="6"/>
  <c r="J54" i="6"/>
  <c r="M54" i="6" s="1"/>
  <c r="L53" i="6"/>
  <c r="J53" i="6"/>
  <c r="M53" i="6" s="1"/>
  <c r="L52" i="6"/>
  <c r="J52" i="6"/>
  <c r="M52" i="6" s="1"/>
  <c r="L51" i="6"/>
  <c r="J51" i="6"/>
  <c r="M51" i="6" s="1"/>
  <c r="L50" i="6"/>
  <c r="J50" i="6"/>
  <c r="M50" i="6" s="1"/>
  <c r="L49" i="6"/>
  <c r="J49" i="6"/>
  <c r="M49" i="6" s="1"/>
  <c r="L48" i="6"/>
  <c r="J48" i="6"/>
  <c r="M48" i="6" s="1"/>
  <c r="L47" i="6"/>
  <c r="J47" i="6"/>
  <c r="M47" i="6" s="1"/>
  <c r="L46" i="6"/>
  <c r="J46" i="6"/>
  <c r="M46" i="6" s="1"/>
  <c r="L45" i="6"/>
  <c r="J45" i="6"/>
  <c r="M45" i="6" s="1"/>
  <c r="L44" i="6"/>
  <c r="J44" i="6"/>
  <c r="M44" i="6" s="1"/>
  <c r="L43" i="6"/>
  <c r="J43" i="6"/>
  <c r="M43" i="6" s="1"/>
  <c r="L42" i="6"/>
  <c r="J42" i="6"/>
  <c r="M42" i="6" s="1"/>
  <c r="L41" i="6"/>
  <c r="J41" i="6"/>
  <c r="M41" i="6" s="1"/>
  <c r="L40" i="6"/>
  <c r="J40" i="6"/>
  <c r="M40" i="6" s="1"/>
  <c r="L39" i="6"/>
  <c r="J39" i="6"/>
  <c r="M39" i="6" s="1"/>
  <c r="L38" i="6"/>
  <c r="J38" i="6"/>
  <c r="M38" i="6" s="1"/>
  <c r="L37" i="6"/>
  <c r="J37" i="6"/>
  <c r="M37" i="6" s="1"/>
  <c r="L36" i="6"/>
  <c r="J36" i="6"/>
  <c r="M36" i="6" s="1"/>
  <c r="L35" i="6"/>
  <c r="J35" i="6"/>
  <c r="M35" i="6" s="1"/>
  <c r="L34" i="6"/>
  <c r="J34" i="6"/>
  <c r="M34" i="6" s="1"/>
  <c r="L33" i="6"/>
  <c r="J33" i="6"/>
  <c r="M33" i="6" s="1"/>
  <c r="L32" i="6"/>
  <c r="J32" i="6"/>
  <c r="M32" i="6" s="1"/>
  <c r="L31" i="6"/>
  <c r="J31" i="6"/>
  <c r="M31" i="6" s="1"/>
  <c r="L30" i="6"/>
  <c r="J30" i="6"/>
  <c r="M30" i="6" s="1"/>
  <c r="L29" i="6"/>
  <c r="J29" i="6"/>
  <c r="M29" i="6" s="1"/>
  <c r="L28" i="6"/>
  <c r="J28" i="6"/>
  <c r="M28" i="6" s="1"/>
  <c r="L27" i="6"/>
  <c r="J27" i="6"/>
  <c r="M27" i="6" s="1"/>
  <c r="L26" i="6"/>
  <c r="J26" i="6"/>
  <c r="M26" i="6" s="1"/>
  <c r="L25" i="6"/>
  <c r="J25" i="6"/>
  <c r="M25" i="6" s="1"/>
  <c r="L24" i="6"/>
  <c r="J24" i="6"/>
  <c r="M24" i="6" s="1"/>
  <c r="L23" i="6"/>
  <c r="J23" i="6"/>
  <c r="M23" i="6" s="1"/>
  <c r="L22" i="6"/>
  <c r="J22" i="6"/>
  <c r="M22" i="6" s="1"/>
  <c r="L21" i="6"/>
  <c r="J21" i="6"/>
  <c r="M21" i="6" s="1"/>
  <c r="L20" i="6"/>
  <c r="J20" i="6"/>
  <c r="M20" i="6" s="1"/>
  <c r="L19" i="6"/>
  <c r="J19" i="6"/>
  <c r="M19" i="6" s="1"/>
  <c r="L18" i="6"/>
  <c r="J18" i="6"/>
  <c r="M18" i="6" s="1"/>
  <c r="L17" i="6"/>
  <c r="J17" i="6"/>
  <c r="M17" i="6" s="1"/>
  <c r="L16" i="6"/>
  <c r="J16" i="6"/>
  <c r="M16" i="6" s="1"/>
  <c r="L15" i="6"/>
  <c r="J15" i="6"/>
  <c r="M15" i="6" s="1"/>
  <c r="L14" i="6"/>
  <c r="J14" i="6"/>
  <c r="M14" i="6" s="1"/>
  <c r="L13" i="6"/>
  <c r="J13" i="6"/>
  <c r="M13" i="6" s="1"/>
  <c r="L12" i="6"/>
  <c r="J12" i="6"/>
  <c r="M12" i="6" s="1"/>
  <c r="L11" i="6"/>
  <c r="J11" i="6"/>
  <c r="M11" i="6" s="1"/>
  <c r="L10" i="6"/>
  <c r="J10" i="6"/>
  <c r="M10" i="6" s="1"/>
  <c r="L9" i="6"/>
  <c r="J9" i="6"/>
  <c r="M9" i="6" s="1"/>
  <c r="L8" i="6"/>
  <c r="J8" i="6"/>
  <c r="M8" i="6" s="1"/>
  <c r="L7" i="6"/>
  <c r="J7" i="6"/>
  <c r="L6" i="6"/>
  <c r="J6" i="6"/>
  <c r="L5" i="6"/>
  <c r="J5" i="6"/>
  <c r="L4" i="6"/>
  <c r="J4" i="6"/>
  <c r="M2" i="6"/>
  <c r="M6" i="6" l="1"/>
  <c r="M7" i="6"/>
  <c r="M5" i="6"/>
  <c r="M4" i="6"/>
  <c r="M3" i="6"/>
  <c r="B18" i="1"/>
  <c r="B3" i="6" s="1"/>
  <c r="AC18" i="1"/>
  <c r="AC20" i="1" s="1"/>
  <c r="Y18" i="1"/>
  <c r="Y20" i="1" s="1"/>
  <c r="AC17" i="1"/>
  <c r="AC16" i="1"/>
  <c r="AC15" i="1"/>
  <c r="AC14" i="1"/>
  <c r="AC13" i="1"/>
  <c r="AC12" i="1"/>
  <c r="AC11" i="1"/>
  <c r="Y17" i="1"/>
  <c r="Y16" i="1"/>
  <c r="Y15" i="1"/>
  <c r="Y14" i="1"/>
  <c r="Y13" i="1"/>
  <c r="Y12" i="1"/>
  <c r="Y11" i="1"/>
  <c r="Z11" i="1" s="1"/>
  <c r="U18" i="1"/>
  <c r="U20" i="1" s="1"/>
  <c r="Q18" i="1"/>
  <c r="Q20" i="1" s="1"/>
  <c r="M18" i="1"/>
  <c r="M20" i="1" s="1"/>
  <c r="I18" i="1"/>
  <c r="I20" i="1" s="1"/>
  <c r="E18" i="1"/>
  <c r="E20" i="1" s="1"/>
  <c r="B22" i="1" l="1"/>
  <c r="AD11" i="1"/>
  <c r="AD12" i="1" s="1"/>
  <c r="AD13" i="1" s="1"/>
  <c r="AD14" i="1" s="1"/>
  <c r="AD15" i="1" s="1"/>
  <c r="AD16" i="1" s="1"/>
  <c r="AD17" i="1" s="1"/>
  <c r="Z12" i="1"/>
  <c r="Z13" i="1" s="1"/>
  <c r="Z14" i="1" s="1"/>
  <c r="Z15" i="1" s="1"/>
  <c r="Z16" i="1" s="1"/>
  <c r="Z17" i="1" s="1"/>
  <c r="U17" i="1"/>
  <c r="U16" i="1"/>
  <c r="U15" i="1"/>
  <c r="U14" i="1"/>
  <c r="U13" i="1"/>
  <c r="U12" i="1"/>
  <c r="U11" i="1"/>
  <c r="Q17" i="1"/>
  <c r="Q16" i="1"/>
  <c r="Q15" i="1"/>
  <c r="Q14" i="1"/>
  <c r="Q13" i="1"/>
  <c r="Q12" i="1"/>
  <c r="Q11" i="1"/>
  <c r="M17" i="1"/>
  <c r="M16" i="1"/>
  <c r="M15" i="1"/>
  <c r="M14" i="1"/>
  <c r="M13" i="1"/>
  <c r="M12" i="1"/>
  <c r="M11" i="1"/>
  <c r="I17" i="1"/>
  <c r="I16" i="1"/>
  <c r="I15" i="1"/>
  <c r="I14" i="1"/>
  <c r="I13" i="1"/>
  <c r="I12" i="1"/>
  <c r="I11" i="1"/>
  <c r="E17" i="1"/>
  <c r="E16" i="1"/>
  <c r="E15" i="1"/>
  <c r="E14" i="1"/>
  <c r="E13" i="1"/>
  <c r="E12" i="1"/>
  <c r="E11" i="1"/>
  <c r="AE12" i="1" l="1"/>
  <c r="AF12" i="1" s="1"/>
  <c r="B2" i="1" s="1"/>
  <c r="AE13" i="1"/>
  <c r="AF13" i="1" s="1"/>
  <c r="B3" i="1" s="1"/>
  <c r="AE11" i="1"/>
  <c r="AE14" i="1"/>
  <c r="AE15" i="1"/>
  <c r="AE16" i="1"/>
  <c r="AE17" i="1"/>
  <c r="N11" i="1"/>
  <c r="N12" i="1" s="1"/>
  <c r="N13" i="1" s="1"/>
  <c r="N14" i="1" s="1"/>
  <c r="N15" i="1" s="1"/>
  <c r="N16" i="1" s="1"/>
  <c r="N17" i="1" s="1"/>
  <c r="R11" i="1"/>
  <c r="R12" i="1" s="1"/>
  <c r="R13" i="1" s="1"/>
  <c r="R14" i="1" s="1"/>
  <c r="R15" i="1" s="1"/>
  <c r="R16" i="1" s="1"/>
  <c r="R17" i="1" s="1"/>
  <c r="J11" i="1"/>
  <c r="J12" i="1" s="1"/>
  <c r="J13" i="1" s="1"/>
  <c r="J14" i="1" s="1"/>
  <c r="J15" i="1" s="1"/>
  <c r="J16" i="1" s="1"/>
  <c r="J17" i="1" s="1"/>
  <c r="B20" i="1"/>
  <c r="V11" i="1"/>
  <c r="V12" i="1" s="1"/>
  <c r="V13" i="1" s="1"/>
  <c r="V14" i="1" s="1"/>
  <c r="V15" i="1" s="1"/>
  <c r="V16" i="1" s="1"/>
  <c r="V17" i="1" s="1"/>
  <c r="G6" i="3"/>
  <c r="AF14" i="1" l="1"/>
  <c r="B4" i="1" s="1"/>
  <c r="AF11" i="1"/>
  <c r="B1" i="1" s="1"/>
  <c r="B21" i="1"/>
  <c r="AE10" i="1"/>
  <c r="AF10" i="1" s="1"/>
  <c r="G5" i="3"/>
  <c r="G4" i="3"/>
  <c r="G3" i="3"/>
  <c r="B10" i="3"/>
  <c r="B23" i="1" l="1"/>
  <c r="B24" i="1" s="1"/>
  <c r="C3" i="6"/>
  <c r="F11" i="1"/>
  <c r="D3" i="6" l="1"/>
  <c r="F12" i="1"/>
  <c r="F13" i="1" s="1"/>
  <c r="F14" i="1" s="1"/>
  <c r="B25" i="1" l="1"/>
  <c r="F3" i="6" s="1"/>
  <c r="E3" i="6"/>
  <c r="F15" i="1"/>
  <c r="F16" i="1" s="1"/>
  <c r="F17" i="1" s="1"/>
</calcChain>
</file>

<file path=xl/sharedStrings.xml><?xml version="1.0" encoding="utf-8"?>
<sst xmlns="http://schemas.openxmlformats.org/spreadsheetml/2006/main" count="725" uniqueCount="113">
  <si>
    <t>Protocoles</t>
  </si>
  <si>
    <t>Echauffement</t>
  </si>
  <si>
    <t>Travail Physique</t>
  </si>
  <si>
    <t>Gammes</t>
  </si>
  <si>
    <t>Handball</t>
  </si>
  <si>
    <t>Protocole</t>
  </si>
  <si>
    <t>Physique</t>
  </si>
  <si>
    <t>dont proprioception</t>
  </si>
  <si>
    <t>Duel T/GB</t>
  </si>
  <si>
    <t>dont gainage</t>
  </si>
  <si>
    <t>Lundi</t>
  </si>
  <si>
    <t>Mardi</t>
  </si>
  <si>
    <t>Mercredi</t>
  </si>
  <si>
    <t>Jeudi</t>
  </si>
  <si>
    <t>Vendredi</t>
  </si>
  <si>
    <t>Durée de la séance</t>
  </si>
  <si>
    <t>SEPTEMBRE 2016</t>
  </si>
  <si>
    <t>zone A</t>
  </si>
  <si>
    <t>semaine</t>
  </si>
  <si>
    <t>J</t>
  </si>
  <si>
    <t>V</t>
  </si>
  <si>
    <t>S</t>
  </si>
  <si>
    <t>D</t>
  </si>
  <si>
    <t>L</t>
  </si>
  <si>
    <t>M</t>
  </si>
  <si>
    <t>OCTOBRE 2016</t>
  </si>
  <si>
    <t>NOVEMBRE 2016</t>
  </si>
  <si>
    <t>DéCEMBRE 2016</t>
  </si>
  <si>
    <t>JANVIER 2017</t>
  </si>
  <si>
    <t>FéVRIER 2017</t>
  </si>
  <si>
    <t>MARS 2017</t>
  </si>
  <si>
    <t>AVRIL 2017</t>
  </si>
  <si>
    <t>MAI 2017</t>
  </si>
  <si>
    <t>JUIN 2017</t>
  </si>
  <si>
    <t>JUILLET 2017</t>
  </si>
  <si>
    <t>AOûT 2017</t>
  </si>
  <si>
    <t>Séquence</t>
  </si>
  <si>
    <t>Duel GB/T</t>
  </si>
  <si>
    <t>Début</t>
  </si>
  <si>
    <t>Fin</t>
  </si>
  <si>
    <t>Créer l'avantage avec la balle</t>
  </si>
  <si>
    <t>Exploiter l'avantage</t>
  </si>
  <si>
    <t>Défense</t>
  </si>
  <si>
    <t>Animal Flow+Elements</t>
  </si>
  <si>
    <t>Duel_GB_T</t>
  </si>
  <si>
    <t>Créer l'avantage sans la balle</t>
  </si>
  <si>
    <t>Opposition</t>
  </si>
  <si>
    <t>Charge</t>
  </si>
  <si>
    <t>Difficulté</t>
  </si>
  <si>
    <t>Charge moyenne journalière</t>
  </si>
  <si>
    <t>Ecart Type</t>
  </si>
  <si>
    <t>Monotonie</t>
  </si>
  <si>
    <t>Samedi</t>
  </si>
  <si>
    <t>Dimanche</t>
  </si>
  <si>
    <t>Contrainte</t>
  </si>
  <si>
    <t>Fitness</t>
  </si>
  <si>
    <t>Date</t>
  </si>
  <si>
    <t>Poids</t>
  </si>
  <si>
    <t>Sensations</t>
  </si>
  <si>
    <t>Humeur</t>
  </si>
  <si>
    <t>Fatigue</t>
  </si>
  <si>
    <t>1 - de très bonne humeur</t>
  </si>
  <si>
    <t xml:space="preserve">3 - bien </t>
  </si>
  <si>
    <t xml:space="preserve">4 - </t>
  </si>
  <si>
    <t xml:space="preserve">5 - détendu </t>
  </si>
  <si>
    <t xml:space="preserve">6 - </t>
  </si>
  <si>
    <t xml:space="preserve">7 - </t>
  </si>
  <si>
    <t xml:space="preserve">8 - anxieux </t>
  </si>
  <si>
    <t xml:space="preserve">9 - </t>
  </si>
  <si>
    <t>10 - déprimé</t>
  </si>
  <si>
    <t xml:space="preserve">2 - </t>
  </si>
  <si>
    <t xml:space="preserve">1 - super forme, super sensations </t>
  </si>
  <si>
    <t xml:space="preserve">3 - forme, sensations, récup acceptables </t>
  </si>
  <si>
    <t xml:space="preserve">5 - sensations et récupération variables </t>
  </si>
  <si>
    <t xml:space="preserve">8 - mauvaises sensations </t>
  </si>
  <si>
    <t>10 - épuisé, rien envie de faire</t>
  </si>
  <si>
    <t>Valeur</t>
  </si>
  <si>
    <t>Remarques</t>
  </si>
  <si>
    <t>Semaine</t>
  </si>
  <si>
    <t>Durée totale</t>
  </si>
  <si>
    <t>Total</t>
  </si>
  <si>
    <t>0 - repos</t>
  </si>
  <si>
    <t>1 - très facile</t>
  </si>
  <si>
    <t>2 - facile</t>
  </si>
  <si>
    <t>3 - modéré</t>
  </si>
  <si>
    <t>4 - légèrement difficile</t>
  </si>
  <si>
    <t>5 - difficile</t>
  </si>
  <si>
    <t>6 -</t>
  </si>
  <si>
    <t>7 - très difficile</t>
  </si>
  <si>
    <t xml:space="preserve">8 - </t>
  </si>
  <si>
    <t>10 - intensité maximale</t>
  </si>
  <si>
    <t>Foster</t>
  </si>
  <si>
    <t>SEMAINE</t>
  </si>
  <si>
    <t>du</t>
  </si>
  <si>
    <t>au</t>
  </si>
  <si>
    <t>PRO</t>
  </si>
  <si>
    <t>REA</t>
  </si>
  <si>
    <t>MOT</t>
  </si>
  <si>
    <t>ROPE</t>
  </si>
  <si>
    <t>AFE</t>
  </si>
  <si>
    <t>IS</t>
  </si>
  <si>
    <t>CF</t>
  </si>
  <si>
    <t>BW</t>
  </si>
  <si>
    <t>P/R</t>
  </si>
  <si>
    <t>APP</t>
  </si>
  <si>
    <t>LUTTE</t>
  </si>
  <si>
    <t>BOXE</t>
  </si>
  <si>
    <t>APPUIS DUEL</t>
  </si>
  <si>
    <t>Exemple pour une séance de</t>
  </si>
  <si>
    <t>NOM</t>
  </si>
  <si>
    <t>Prénom</t>
  </si>
  <si>
    <t>"37" correspond à la cellule A4 de la feuille SUIVI; cette cellule doit renvoyer la valeur contenue en M3</t>
  </si>
  <si>
    <t>ci desous liste déroulante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</si>
</sst>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</font>
    <font>
      <sz val="11"/>
      <color rgb="FF000000"/>
      <name val="Calibri"/>
      <family val="2"/>
    </font>
    <font>
      <b/>
      <sz val="11"/>
      <color rgb="FF000000"/>
      <name val="Calibri"/>
    </font>
    <font>
      <sz val="8"/>
      <color rgb="FF000000"/>
      <name val="Calibri"/>
      <family val="2"/>
    </font>
    <font>
      <sz val="8"/>
      <color rgb="FF2F2F2F"/>
      <name val="Calibri"/>
      <family val="2"/>
      <scheme val="minor"/>
    </font>
    <font>
      <i/>
      <sz val="8"/>
      <color rgb="FF000000"/>
      <name val="Calibri"/>
      <family val="2"/>
      <scheme val="minor"/>
    </font>
    <font>
      <sz val="8"/>
      <color theme="0"/>
      <name val="Calibri"/>
      <family val="2"/>
    </font>
    <font>
      <sz val="11"/>
      <color rgb="FF2C2B2B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C5E0B3"/>
        <bgColor rgb="FFC5E0B3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88BBF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98FB98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 applyFont="1" applyAlignment="1"/>
    <xf numFmtId="0" fontId="0" fillId="6" borderId="0" xfId="0" applyFont="1" applyFill="1" applyAlignment="1"/>
    <xf numFmtId="0" fontId="0" fillId="3" borderId="0" xfId="0" applyFont="1" applyFill="1" applyAlignment="1"/>
    <xf numFmtId="0" fontId="0" fillId="4" borderId="0" xfId="0" applyFont="1" applyFill="1" applyAlignment="1"/>
    <xf numFmtId="0" fontId="0" fillId="5" borderId="0" xfId="0" applyFont="1" applyFill="1" applyAlignment="1"/>
    <xf numFmtId="0" fontId="0" fillId="0" borderId="1" xfId="0" applyFont="1" applyBorder="1" applyAlignment="1"/>
    <xf numFmtId="0" fontId="0" fillId="0" borderId="0" xfId="0" applyFont="1" applyBorder="1" applyAlignment="1"/>
    <xf numFmtId="0" fontId="1" fillId="0" borderId="0" xfId="0" applyFont="1" applyFill="1" applyBorder="1" applyAlignment="1"/>
    <xf numFmtId="0" fontId="0" fillId="0" borderId="0" xfId="0" applyFont="1" applyAlignment="1">
      <alignment horizontal="left"/>
    </xf>
    <xf numFmtId="0" fontId="0" fillId="0" borderId="0" xfId="0" applyFont="1" applyFill="1" applyBorder="1" applyProtection="1"/>
    <xf numFmtId="0" fontId="2" fillId="0" borderId="10" xfId="0" applyFont="1" applyFill="1" applyBorder="1" applyAlignment="1" applyProtection="1">
      <alignment horizontal="center"/>
    </xf>
    <xf numFmtId="0" fontId="0" fillId="7" borderId="10" xfId="0" applyFont="1" applyFill="1" applyBorder="1" applyAlignment="1" applyProtection="1">
      <alignment horizontal="center"/>
    </xf>
    <xf numFmtId="0" fontId="0" fillId="0" borderId="10" xfId="0" applyFont="1" applyFill="1" applyBorder="1" applyAlignment="1" applyProtection="1">
      <alignment horizontal="center"/>
    </xf>
    <xf numFmtId="0" fontId="0" fillId="8" borderId="10" xfId="0" applyFont="1" applyFill="1" applyBorder="1" applyAlignment="1" applyProtection="1">
      <alignment horizontal="center"/>
    </xf>
    <xf numFmtId="0" fontId="0" fillId="9" borderId="10" xfId="0" applyFont="1" applyFill="1" applyBorder="1" applyAlignment="1" applyProtection="1">
      <alignment horizontal="center"/>
    </xf>
    <xf numFmtId="0" fontId="0" fillId="10" borderId="10" xfId="0" applyFont="1" applyFill="1" applyBorder="1" applyAlignment="1" applyProtection="1">
      <alignment horizontal="center"/>
    </xf>
    <xf numFmtId="0" fontId="2" fillId="0" borderId="0" xfId="0" applyFont="1" applyFill="1" applyBorder="1" applyProtection="1"/>
    <xf numFmtId="0" fontId="1" fillId="0" borderId="0" xfId="0" applyFont="1" applyAlignment="1"/>
    <xf numFmtId="0" fontId="3" fillId="0" borderId="0" xfId="0" applyFont="1" applyBorder="1" applyAlignment="1"/>
    <xf numFmtId="0" fontId="3" fillId="0" borderId="2" xfId="0" applyFont="1" applyBorder="1" applyAlignment="1"/>
    <xf numFmtId="0" fontId="3" fillId="0" borderId="8" xfId="0" applyFont="1" applyBorder="1" applyAlignment="1"/>
    <xf numFmtId="0" fontId="3" fillId="0" borderId="3" xfId="0" applyFont="1" applyBorder="1" applyAlignment="1"/>
    <xf numFmtId="0" fontId="3" fillId="11" borderId="4" xfId="0" applyFont="1" applyFill="1" applyBorder="1" applyAlignment="1"/>
    <xf numFmtId="0" fontId="3" fillId="11" borderId="0" xfId="0" applyFont="1" applyFill="1" applyBorder="1" applyAlignment="1"/>
    <xf numFmtId="46" fontId="3" fillId="2" borderId="0" xfId="0" applyNumberFormat="1" applyFont="1" applyFill="1" applyBorder="1" applyAlignment="1"/>
    <xf numFmtId="20" fontId="3" fillId="2" borderId="5" xfId="0" applyNumberFormat="1" applyFont="1" applyFill="1" applyBorder="1" applyAlignment="1"/>
    <xf numFmtId="20" fontId="3" fillId="2" borderId="4" xfId="0" applyNumberFormat="1" applyFont="1" applyFill="1" applyBorder="1" applyAlignment="1"/>
    <xf numFmtId="20" fontId="3" fillId="2" borderId="0" xfId="0" applyNumberFormat="1" applyFont="1" applyFill="1" applyBorder="1" applyAlignment="1"/>
    <xf numFmtId="0" fontId="3" fillId="0" borderId="4" xfId="0" applyFont="1" applyBorder="1" applyAlignment="1"/>
    <xf numFmtId="0" fontId="3" fillId="0" borderId="6" xfId="0" applyFont="1" applyBorder="1" applyAlignment="1"/>
    <xf numFmtId="0" fontId="3" fillId="0" borderId="9" xfId="0" applyFont="1" applyBorder="1" applyAlignment="1"/>
    <xf numFmtId="21" fontId="3" fillId="0" borderId="0" xfId="0" applyNumberFormat="1" applyFont="1" applyBorder="1" applyAlignment="1"/>
    <xf numFmtId="0" fontId="3" fillId="0" borderId="0" xfId="0" applyFont="1" applyFill="1" applyBorder="1" applyAlignment="1"/>
    <xf numFmtId="2" fontId="3" fillId="0" borderId="0" xfId="0" applyNumberFormat="1" applyFont="1" applyBorder="1" applyAlignment="1"/>
    <xf numFmtId="0" fontId="5" fillId="0" borderId="0" xfId="0" applyFont="1" applyAlignment="1"/>
    <xf numFmtId="1" fontId="3" fillId="0" borderId="0" xfId="0" applyNumberFormat="1" applyFont="1" applyBorder="1" applyAlignment="1"/>
    <xf numFmtId="0" fontId="0" fillId="0" borderId="2" xfId="0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0" fontId="0" fillId="0" borderId="7" xfId="0" applyFont="1" applyBorder="1" applyAlignment="1">
      <alignment horizontal="left"/>
    </xf>
    <xf numFmtId="14" fontId="0" fillId="0" borderId="0" xfId="0" applyNumberFormat="1" applyFont="1" applyAlignment="1"/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right" vertical="center" textRotation="90" wrapText="1"/>
    </xf>
    <xf numFmtId="0" fontId="0" fillId="0" borderId="0" xfId="0" applyFont="1" applyAlignment="1">
      <alignment horizontal="right"/>
    </xf>
    <xf numFmtId="0" fontId="0" fillId="12" borderId="0" xfId="0" applyFont="1" applyFill="1" applyAlignment="1">
      <alignment horizontal="right" vertical="center" wrapText="1"/>
    </xf>
    <xf numFmtId="0" fontId="0" fillId="1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46" fontId="0" fillId="0" borderId="0" xfId="0" applyNumberFormat="1" applyFont="1" applyAlignment="1"/>
    <xf numFmtId="2" fontId="0" fillId="0" borderId="0" xfId="0" applyNumberFormat="1" applyFont="1" applyAlignment="1"/>
    <xf numFmtId="21" fontId="3" fillId="0" borderId="5" xfId="0" applyNumberFormat="1" applyFont="1" applyBorder="1" applyAlignment="1"/>
    <xf numFmtId="0" fontId="3" fillId="0" borderId="5" xfId="0" applyFont="1" applyBorder="1" applyAlignment="1"/>
    <xf numFmtId="2" fontId="3" fillId="0" borderId="9" xfId="0" applyNumberFormat="1" applyFont="1" applyBorder="1" applyAlignment="1"/>
    <xf numFmtId="0" fontId="3" fillId="0" borderId="7" xfId="0" applyFont="1" applyBorder="1" applyAlignment="1"/>
    <xf numFmtId="21" fontId="3" fillId="13" borderId="0" xfId="0" applyNumberFormat="1" applyFont="1" applyFill="1" applyBorder="1"/>
    <xf numFmtId="21" fontId="3" fillId="13" borderId="5" xfId="0" applyNumberFormat="1" applyFont="1" applyFill="1" applyBorder="1"/>
    <xf numFmtId="21" fontId="3" fillId="13" borderId="9" xfId="0" applyNumberFormat="1" applyFont="1" applyFill="1" applyBorder="1"/>
    <xf numFmtId="21" fontId="3" fillId="13" borderId="7" xfId="0" applyNumberFormat="1" applyFont="1" applyFill="1" applyBorder="1"/>
    <xf numFmtId="0" fontId="4" fillId="13" borderId="0" xfId="0" applyFont="1" applyFill="1" applyBorder="1" applyAlignment="1"/>
    <xf numFmtId="2" fontId="3" fillId="13" borderId="0" xfId="0" applyNumberFormat="1" applyFont="1" applyFill="1" applyBorder="1" applyAlignment="1"/>
    <xf numFmtId="21" fontId="3" fillId="3" borderId="0" xfId="0" applyNumberFormat="1" applyFont="1" applyFill="1" applyBorder="1" applyAlignment="1"/>
    <xf numFmtId="21" fontId="3" fillId="4" borderId="0" xfId="0" applyNumberFormat="1" applyFont="1" applyFill="1" applyBorder="1" applyAlignment="1"/>
    <xf numFmtId="21" fontId="3" fillId="5" borderId="0" xfId="0" applyNumberFormat="1" applyFont="1" applyFill="1" applyBorder="1" applyAlignment="1"/>
    <xf numFmtId="21" fontId="3" fillId="6" borderId="0" xfId="0" applyNumberFormat="1" applyFont="1" applyFill="1" applyBorder="1" applyAlignment="1"/>
    <xf numFmtId="0" fontId="3" fillId="0" borderId="3" xfId="0" applyFont="1" applyBorder="1" applyAlignment="1">
      <alignment horizontal="right"/>
    </xf>
    <xf numFmtId="0" fontId="0" fillId="0" borderId="0" xfId="0" applyFont="1" applyAlignment="1">
      <alignment horizontal="left" vertical="center" wrapText="1"/>
    </xf>
    <xf numFmtId="0" fontId="0" fillId="0" borderId="0" xfId="0" applyFont="1" applyFill="1" applyAlignment="1">
      <alignment horizontal="left"/>
    </xf>
    <xf numFmtId="0" fontId="0" fillId="0" borderId="2" xfId="0" applyFont="1" applyBorder="1" applyAlignment="1"/>
    <xf numFmtId="0" fontId="0" fillId="0" borderId="3" xfId="0" applyFont="1" applyFill="1" applyBorder="1" applyAlignment="1">
      <alignment horizontal="left"/>
    </xf>
    <xf numFmtId="0" fontId="0" fillId="0" borderId="4" xfId="0" applyFont="1" applyBorder="1" applyAlignment="1"/>
    <xf numFmtId="0" fontId="0" fillId="0" borderId="5" xfId="0" applyFont="1" applyBorder="1" applyAlignment="1"/>
    <xf numFmtId="0" fontId="0" fillId="0" borderId="6" xfId="0" applyFont="1" applyBorder="1" applyAlignment="1"/>
    <xf numFmtId="0" fontId="0" fillId="0" borderId="7" xfId="0" applyFont="1" applyBorder="1" applyAlignment="1"/>
    <xf numFmtId="0" fontId="3" fillId="13" borderId="0" xfId="0" applyFont="1" applyFill="1" applyBorder="1" applyAlignment="1"/>
    <xf numFmtId="0" fontId="3" fillId="3" borderId="0" xfId="0" applyFont="1" applyFill="1" applyBorder="1" applyAlignment="1"/>
    <xf numFmtId="0" fontId="3" fillId="4" borderId="0" xfId="0" applyFont="1" applyFill="1" applyBorder="1" applyAlignment="1"/>
    <xf numFmtId="0" fontId="3" fillId="5" borderId="0" xfId="0" applyFont="1" applyFill="1" applyBorder="1" applyAlignment="1"/>
    <xf numFmtId="0" fontId="3" fillId="6" borderId="0" xfId="0" applyFont="1" applyFill="1" applyBorder="1" applyAlignment="1"/>
    <xf numFmtId="0" fontId="0" fillId="0" borderId="11" xfId="0" applyFont="1" applyBorder="1" applyAlignment="1">
      <alignment horizontal="left"/>
    </xf>
    <xf numFmtId="20" fontId="0" fillId="0" borderId="12" xfId="0" applyNumberFormat="1" applyFont="1" applyBorder="1" applyAlignment="1">
      <alignment horizontal="left"/>
    </xf>
    <xf numFmtId="20" fontId="0" fillId="0" borderId="13" xfId="0" applyNumberFormat="1" applyFont="1" applyBorder="1" applyAlignment="1">
      <alignment horizontal="left"/>
    </xf>
    <xf numFmtId="0" fontId="0" fillId="0" borderId="14" xfId="0" applyFont="1" applyBorder="1" applyAlignment="1">
      <alignment horizontal="left"/>
    </xf>
    <xf numFmtId="0" fontId="0" fillId="0" borderId="15" xfId="0" applyFont="1" applyBorder="1" applyAlignment="1"/>
    <xf numFmtId="0" fontId="0" fillId="0" borderId="16" xfId="0" applyFont="1" applyBorder="1" applyAlignment="1"/>
    <xf numFmtId="46" fontId="6" fillId="12" borderId="5" xfId="0" applyNumberFormat="1" applyFont="1" applyFill="1" applyBorder="1" applyAlignment="1"/>
    <xf numFmtId="21" fontId="0" fillId="0" borderId="0" xfId="0" applyNumberFormat="1" applyFont="1" applyAlignment="1"/>
    <xf numFmtId="21" fontId="0" fillId="14" borderId="0" xfId="0" applyNumberFormat="1" applyFont="1" applyFill="1" applyAlignment="1"/>
    <xf numFmtId="0" fontId="1" fillId="3" borderId="2" xfId="0" applyFont="1" applyFill="1" applyBorder="1" applyAlignment="1"/>
    <xf numFmtId="0" fontId="0" fillId="0" borderId="3" xfId="0" applyFont="1" applyBorder="1" applyAlignment="1"/>
    <xf numFmtId="0" fontId="1" fillId="4" borderId="4" xfId="0" applyFont="1" applyFill="1" applyBorder="1" applyAlignment="1"/>
    <xf numFmtId="0" fontId="1" fillId="5" borderId="4" xfId="0" applyFont="1" applyFill="1" applyBorder="1" applyAlignment="1"/>
    <xf numFmtId="0" fontId="1" fillId="6" borderId="6" xfId="0" applyFont="1" applyFill="1" applyBorder="1" applyAlignment="1"/>
    <xf numFmtId="21" fontId="6" fillId="12" borderId="0" xfId="0" applyNumberFormat="1" applyFont="1" applyFill="1" applyBorder="1" applyAlignment="1"/>
    <xf numFmtId="0" fontId="2" fillId="0" borderId="10" xfId="0" applyFont="1" applyFill="1" applyBorder="1" applyAlignment="1" applyProtection="1">
      <alignment horizontal="center"/>
    </xf>
    <xf numFmtId="0" fontId="0" fillId="0" borderId="10" xfId="0" applyFont="1" applyFill="1" applyBorder="1" applyAlignment="1" applyProtection="1">
      <alignment horizontal="center"/>
    </xf>
    <xf numFmtId="0" fontId="7" fillId="0" borderId="0" xfId="0" applyFont="1" applyAlignment="1"/>
    <xf numFmtId="0" fontId="8" fillId="0" borderId="0" xfId="0" applyFont="1" applyAlignment="1"/>
  </cellXfs>
  <cellStyles count="1">
    <cellStyle name="Normal" xfId="0" builtinId="0"/>
  </cellStyles>
  <dxfs count="5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'Durée des séquences'!$F$3:$F$6</c:f>
              <c:strCache>
                <c:ptCount val="4"/>
                <c:pt idx="0">
                  <c:v>Protocoles</c:v>
                </c:pt>
                <c:pt idx="1">
                  <c:v>Echauffement</c:v>
                </c:pt>
                <c:pt idx="2">
                  <c:v>Physique</c:v>
                </c:pt>
                <c:pt idx="3">
                  <c:v>Handball</c:v>
                </c:pt>
              </c:strCache>
            </c:strRef>
          </c:cat>
          <c:val>
            <c:numRef>
              <c:f>'Durée des séquences'!$G$3:$G$6</c:f>
              <c:numCache>
                <c:formatCode>General</c:formatCode>
                <c:ptCount val="4"/>
                <c:pt idx="0">
                  <c:v>15</c:v>
                </c:pt>
                <c:pt idx="1">
                  <c:v>10</c:v>
                </c:pt>
                <c:pt idx="2">
                  <c:v>20</c:v>
                </c:pt>
                <c:pt idx="3">
                  <c:v>60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326231</xdr:colOff>
      <xdr:row>2</xdr:row>
      <xdr:rowOff>14287</xdr:rowOff>
    </xdr:from>
    <xdr:to>
      <xdr:col>13</xdr:col>
      <xdr:colOff>326231</xdr:colOff>
      <xdr:row>18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C5" sqref="C5"/>
    </sheetView>
  </sheetViews>
  <sheetFormatPr baseColWidth="10" defaultRowHeight="14.25" x14ac:dyDescent="0.45"/>
  <cols>
    <col min="1" max="1" width="18" customWidth="1"/>
    <col min="2" max="2" width="21.19921875" customWidth="1"/>
    <col min="3" max="3" width="81.3984375" customWidth="1"/>
  </cols>
  <sheetData>
    <row r="1" spans="1:3" x14ac:dyDescent="0.45">
      <c r="A1" s="17" t="s">
        <v>109</v>
      </c>
      <c r="B1" s="17" t="s">
        <v>110</v>
      </c>
    </row>
    <row r="3" spans="1:3" x14ac:dyDescent="0.45">
      <c r="C3" s="17"/>
    </row>
    <row r="4" spans="1:3" x14ac:dyDescent="0.45">
      <c r="C4" s="96"/>
    </row>
    <row r="6" spans="1:3" x14ac:dyDescent="0.45">
      <c r="B6" s="17" t="s">
        <v>112</v>
      </c>
    </row>
    <row r="7" spans="1:3" x14ac:dyDescent="0.45">
      <c r="A7" s="17" t="s">
        <v>78</v>
      </c>
      <c r="B7">
        <v>37</v>
      </c>
      <c r="C7" s="97" t="s">
        <v>111</v>
      </c>
    </row>
  </sheetData>
  <dataValidations count="1">
    <dataValidation type="list" allowBlank="1" showInputMessage="1" showErrorMessage="1" sqref="B7">
      <formula1>Semaine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55"/>
  <sheetViews>
    <sheetView workbookViewId="0">
      <selection activeCell="A4" sqref="A4"/>
    </sheetView>
  </sheetViews>
  <sheetFormatPr baseColWidth="10" defaultRowHeight="14.25" x14ac:dyDescent="0.45"/>
  <cols>
    <col min="1" max="1" width="3.265625" style="45" customWidth="1"/>
    <col min="2" max="2" width="8" customWidth="1"/>
    <col min="3" max="3" width="7.06640625" customWidth="1"/>
    <col min="4" max="4" width="6.33203125" customWidth="1"/>
    <col min="5" max="5" width="9.6640625" customWidth="1"/>
    <col min="6" max="6" width="9.73046875" customWidth="1"/>
    <col min="8" max="8" width="8.3984375" customWidth="1"/>
    <col min="9" max="9" width="33.3984375" style="8" customWidth="1"/>
    <col min="10" max="10" width="6.46484375" style="8" customWidth="1"/>
    <col min="11" max="11" width="24.59765625" style="8" customWidth="1"/>
    <col min="12" max="12" width="5.53125" style="8" customWidth="1"/>
    <col min="13" max="13" width="13.46484375" style="8" customWidth="1"/>
    <col min="14" max="14" width="13.9296875" customWidth="1"/>
  </cols>
  <sheetData>
    <row r="1" spans="1:14" s="43" customFormat="1" ht="49.5" customHeight="1" x14ac:dyDescent="0.45">
      <c r="A1" s="44" t="s">
        <v>78</v>
      </c>
      <c r="B1" s="43" t="s">
        <v>79</v>
      </c>
      <c r="C1" s="43" t="s">
        <v>47</v>
      </c>
      <c r="D1" s="43" t="s">
        <v>51</v>
      </c>
      <c r="E1" s="43" t="s">
        <v>54</v>
      </c>
      <c r="F1" s="43" t="s">
        <v>55</v>
      </c>
      <c r="G1" s="43" t="s">
        <v>56</v>
      </c>
      <c r="H1" s="48" t="s">
        <v>57</v>
      </c>
      <c r="I1" s="66" t="s">
        <v>58</v>
      </c>
      <c r="J1" s="66"/>
      <c r="K1" s="66" t="s">
        <v>59</v>
      </c>
      <c r="L1" s="66"/>
      <c r="M1" s="66" t="s">
        <v>60</v>
      </c>
      <c r="N1" s="48" t="s">
        <v>77</v>
      </c>
    </row>
    <row r="2" spans="1:14" s="43" customFormat="1" x14ac:dyDescent="0.45">
      <c r="A2" s="46"/>
      <c r="B2" s="47"/>
      <c r="C2" s="47"/>
      <c r="D2" s="47"/>
      <c r="E2" s="47"/>
      <c r="F2" s="47"/>
      <c r="G2" s="42">
        <v>42618</v>
      </c>
      <c r="H2" s="42"/>
      <c r="I2" s="8" t="s">
        <v>72</v>
      </c>
      <c r="J2" s="8">
        <f ca="1">IF(I2="","",(VLOOKUP(I2,OFFSET(Sensations,,,,2),2,FALSE)))</f>
        <v>3</v>
      </c>
      <c r="K2" s="8" t="s">
        <v>62</v>
      </c>
      <c r="L2" s="8">
        <f ca="1">IF(K2="","",(VLOOKUP(K2,OFFSET(Humeur,,,,2),2,FALSE)))</f>
        <v>3</v>
      </c>
      <c r="M2" s="67">
        <f t="shared" ref="M2:M33" ca="1" si="0">IF(J2="","",((J2+L2)/2))</f>
        <v>3</v>
      </c>
    </row>
    <row r="3" spans="1:14" x14ac:dyDescent="0.45">
      <c r="A3" s="45">
        <v>36</v>
      </c>
      <c r="B3" s="49">
        <f>Programmation!B18</f>
        <v>0.3125</v>
      </c>
      <c r="C3" s="50">
        <f ca="1">Programmation!B20</f>
        <v>1710</v>
      </c>
      <c r="D3" s="50">
        <f ca="1">Programmation!B23</f>
        <v>0.95</v>
      </c>
      <c r="E3" s="50">
        <f ca="1">Programmation!B24</f>
        <v>1625</v>
      </c>
      <c r="F3" s="50">
        <f ca="1">Programmation!B25</f>
        <v>85</v>
      </c>
      <c r="G3" s="42">
        <v>42625</v>
      </c>
      <c r="H3" s="42"/>
      <c r="I3" s="8" t="s">
        <v>75</v>
      </c>
      <c r="J3" s="8">
        <f t="shared" ref="J3:J33" ca="1" si="1">IF(I3="","",(VLOOKUP(I3,OFFSET(Sensations,,,,2),2,FALSE)))</f>
        <v>10</v>
      </c>
      <c r="K3" s="8" t="s">
        <v>64</v>
      </c>
      <c r="L3" s="8">
        <f t="shared" ref="L3:L33" ca="1" si="2">IF(K3="","",(VLOOKUP(K3,OFFSET(Humeur,,,,2),2,FALSE)))</f>
        <v>5</v>
      </c>
      <c r="M3" s="8">
        <f t="shared" ca="1" si="0"/>
        <v>7.5</v>
      </c>
    </row>
    <row r="4" spans="1:14" x14ac:dyDescent="0.45">
      <c r="A4" s="45">
        <v>37</v>
      </c>
      <c r="G4" s="42">
        <v>42632</v>
      </c>
      <c r="H4" s="42"/>
      <c r="I4" s="8" t="s">
        <v>74</v>
      </c>
      <c r="J4" s="8">
        <f t="shared" ca="1" si="1"/>
        <v>8</v>
      </c>
      <c r="K4" s="8" t="s">
        <v>64</v>
      </c>
      <c r="L4" s="8">
        <f t="shared" ca="1" si="2"/>
        <v>5</v>
      </c>
      <c r="M4" s="8">
        <f t="shared" ca="1" si="0"/>
        <v>6.5</v>
      </c>
    </row>
    <row r="5" spans="1:14" x14ac:dyDescent="0.45">
      <c r="A5" s="45">
        <v>38</v>
      </c>
      <c r="G5" s="42">
        <v>42639</v>
      </c>
      <c r="H5" s="42"/>
      <c r="I5" s="8" t="s">
        <v>70</v>
      </c>
      <c r="J5" s="8">
        <f t="shared" ca="1" si="1"/>
        <v>2</v>
      </c>
      <c r="K5" s="8" t="s">
        <v>61</v>
      </c>
      <c r="L5" s="8">
        <f t="shared" ca="1" si="2"/>
        <v>1</v>
      </c>
      <c r="M5" s="8">
        <f t="shared" ca="1" si="0"/>
        <v>1.5</v>
      </c>
    </row>
    <row r="6" spans="1:14" x14ac:dyDescent="0.45">
      <c r="A6" s="45">
        <v>39</v>
      </c>
      <c r="G6" s="42">
        <v>42646</v>
      </c>
      <c r="H6" s="42"/>
      <c r="I6" s="8" t="s">
        <v>75</v>
      </c>
      <c r="J6" s="8">
        <f t="shared" ca="1" si="1"/>
        <v>10</v>
      </c>
      <c r="K6" s="8" t="s">
        <v>68</v>
      </c>
      <c r="L6" s="8">
        <f t="shared" ca="1" si="2"/>
        <v>9</v>
      </c>
      <c r="M6" s="8">
        <f t="shared" ca="1" si="0"/>
        <v>9.5</v>
      </c>
    </row>
    <row r="7" spans="1:14" x14ac:dyDescent="0.45">
      <c r="A7" s="45">
        <v>40</v>
      </c>
      <c r="G7" s="42">
        <v>42653</v>
      </c>
      <c r="H7" s="42"/>
      <c r="I7" s="8" t="s">
        <v>72</v>
      </c>
      <c r="J7" s="8">
        <f t="shared" ca="1" si="1"/>
        <v>3</v>
      </c>
      <c r="K7" s="8" t="s">
        <v>65</v>
      </c>
      <c r="L7" s="8">
        <f t="shared" ca="1" si="2"/>
        <v>6</v>
      </c>
      <c r="M7" s="8">
        <f t="shared" ca="1" si="0"/>
        <v>4.5</v>
      </c>
    </row>
    <row r="8" spans="1:14" x14ac:dyDescent="0.45">
      <c r="A8" s="45">
        <v>41</v>
      </c>
      <c r="G8" s="42">
        <v>42660</v>
      </c>
      <c r="H8" s="42"/>
      <c r="J8" s="8" t="str">
        <f t="shared" ca="1" si="1"/>
        <v/>
      </c>
      <c r="L8" s="8" t="str">
        <f t="shared" ca="1" si="2"/>
        <v/>
      </c>
      <c r="M8" s="8" t="str">
        <f t="shared" ca="1" si="0"/>
        <v/>
      </c>
    </row>
    <row r="9" spans="1:14" x14ac:dyDescent="0.45">
      <c r="A9" s="45">
        <v>42</v>
      </c>
      <c r="G9" s="42">
        <v>42667</v>
      </c>
      <c r="H9" s="42"/>
      <c r="J9" s="8" t="str">
        <f t="shared" ca="1" si="1"/>
        <v/>
      </c>
      <c r="L9" s="8" t="str">
        <f t="shared" ca="1" si="2"/>
        <v/>
      </c>
      <c r="M9" s="8" t="str">
        <f t="shared" ca="1" si="0"/>
        <v/>
      </c>
    </row>
    <row r="10" spans="1:14" x14ac:dyDescent="0.45">
      <c r="A10" s="45">
        <v>43</v>
      </c>
      <c r="G10" s="42">
        <v>42674</v>
      </c>
      <c r="H10" s="42"/>
      <c r="J10" s="8" t="str">
        <f t="shared" ca="1" si="1"/>
        <v/>
      </c>
      <c r="L10" s="8" t="str">
        <f t="shared" ca="1" si="2"/>
        <v/>
      </c>
      <c r="M10" s="8" t="str">
        <f t="shared" ca="1" si="0"/>
        <v/>
      </c>
    </row>
    <row r="11" spans="1:14" x14ac:dyDescent="0.45">
      <c r="A11" s="45">
        <v>44</v>
      </c>
      <c r="G11" s="42">
        <v>42681</v>
      </c>
      <c r="H11" s="42"/>
      <c r="J11" s="8" t="str">
        <f t="shared" ca="1" si="1"/>
        <v/>
      </c>
      <c r="L11" s="8" t="str">
        <f t="shared" ca="1" si="2"/>
        <v/>
      </c>
      <c r="M11" s="8" t="str">
        <f t="shared" ca="1" si="0"/>
        <v/>
      </c>
    </row>
    <row r="12" spans="1:14" x14ac:dyDescent="0.45">
      <c r="A12" s="45">
        <v>45</v>
      </c>
      <c r="E12" s="17"/>
      <c r="G12" s="42">
        <v>42688</v>
      </c>
      <c r="H12" s="42"/>
      <c r="J12" s="8" t="str">
        <f t="shared" ca="1" si="1"/>
        <v/>
      </c>
      <c r="L12" s="8" t="str">
        <f t="shared" ca="1" si="2"/>
        <v/>
      </c>
      <c r="M12" s="8" t="str">
        <f t="shared" ca="1" si="0"/>
        <v/>
      </c>
    </row>
    <row r="13" spans="1:14" x14ac:dyDescent="0.45">
      <c r="A13" s="45">
        <v>46</v>
      </c>
      <c r="G13" s="42">
        <v>42695</v>
      </c>
      <c r="H13" s="42"/>
      <c r="J13" s="8" t="str">
        <f t="shared" ca="1" si="1"/>
        <v/>
      </c>
      <c r="L13" s="8" t="str">
        <f t="shared" ca="1" si="2"/>
        <v/>
      </c>
      <c r="M13" s="8" t="str">
        <f t="shared" ca="1" si="0"/>
        <v/>
      </c>
    </row>
    <row r="14" spans="1:14" x14ac:dyDescent="0.45">
      <c r="A14" s="45">
        <v>47</v>
      </c>
      <c r="G14" s="42">
        <v>42702</v>
      </c>
      <c r="H14" s="42"/>
      <c r="J14" s="8" t="str">
        <f t="shared" ca="1" si="1"/>
        <v/>
      </c>
      <c r="L14" s="8" t="str">
        <f t="shared" ca="1" si="2"/>
        <v/>
      </c>
      <c r="M14" s="8" t="str">
        <f t="shared" ca="1" si="0"/>
        <v/>
      </c>
    </row>
    <row r="15" spans="1:14" x14ac:dyDescent="0.45">
      <c r="A15" s="45">
        <v>48</v>
      </c>
      <c r="G15" s="42">
        <v>42709</v>
      </c>
      <c r="H15" s="42"/>
      <c r="J15" s="8" t="str">
        <f t="shared" ca="1" si="1"/>
        <v/>
      </c>
      <c r="L15" s="8" t="str">
        <f t="shared" ca="1" si="2"/>
        <v/>
      </c>
      <c r="M15" s="8" t="str">
        <f t="shared" ca="1" si="0"/>
        <v/>
      </c>
    </row>
    <row r="16" spans="1:14" x14ac:dyDescent="0.45">
      <c r="A16" s="45">
        <v>49</v>
      </c>
      <c r="G16" s="42">
        <v>42716</v>
      </c>
      <c r="H16" s="42"/>
      <c r="J16" s="8" t="str">
        <f t="shared" ca="1" si="1"/>
        <v/>
      </c>
      <c r="L16" s="8" t="str">
        <f t="shared" ca="1" si="2"/>
        <v/>
      </c>
      <c r="M16" s="8" t="str">
        <f t="shared" ca="1" si="0"/>
        <v/>
      </c>
    </row>
    <row r="17" spans="1:13" x14ac:dyDescent="0.45">
      <c r="A17" s="45">
        <v>50</v>
      </c>
      <c r="G17" s="42">
        <v>42723</v>
      </c>
      <c r="H17" s="42"/>
      <c r="J17" s="8" t="str">
        <f t="shared" ca="1" si="1"/>
        <v/>
      </c>
      <c r="L17" s="8" t="str">
        <f t="shared" ca="1" si="2"/>
        <v/>
      </c>
      <c r="M17" s="8" t="str">
        <f t="shared" ca="1" si="0"/>
        <v/>
      </c>
    </row>
    <row r="18" spans="1:13" x14ac:dyDescent="0.45">
      <c r="A18" s="45">
        <v>51</v>
      </c>
      <c r="G18" s="42">
        <v>42730</v>
      </c>
      <c r="H18" s="42"/>
      <c r="J18" s="8" t="str">
        <f t="shared" ca="1" si="1"/>
        <v/>
      </c>
      <c r="L18" s="8" t="str">
        <f t="shared" ca="1" si="2"/>
        <v/>
      </c>
      <c r="M18" s="8" t="str">
        <f t="shared" ca="1" si="0"/>
        <v/>
      </c>
    </row>
    <row r="19" spans="1:13" x14ac:dyDescent="0.45">
      <c r="A19" s="45">
        <v>52</v>
      </c>
      <c r="G19" s="42">
        <v>42737</v>
      </c>
      <c r="H19" s="42"/>
      <c r="J19" s="8" t="str">
        <f t="shared" ca="1" si="1"/>
        <v/>
      </c>
      <c r="L19" s="8" t="str">
        <f t="shared" ca="1" si="2"/>
        <v/>
      </c>
      <c r="M19" s="8" t="str">
        <f t="shared" ca="1" si="0"/>
        <v/>
      </c>
    </row>
    <row r="20" spans="1:13" x14ac:dyDescent="0.45">
      <c r="A20" s="45">
        <v>1</v>
      </c>
      <c r="G20" s="42">
        <v>42744</v>
      </c>
      <c r="H20" s="42"/>
      <c r="J20" s="8" t="str">
        <f t="shared" ca="1" si="1"/>
        <v/>
      </c>
      <c r="L20" s="8" t="str">
        <f t="shared" ca="1" si="2"/>
        <v/>
      </c>
      <c r="M20" s="8" t="str">
        <f t="shared" ca="1" si="0"/>
        <v/>
      </c>
    </row>
    <row r="21" spans="1:13" x14ac:dyDescent="0.45">
      <c r="A21" s="45">
        <v>2</v>
      </c>
      <c r="G21" s="42">
        <v>42751</v>
      </c>
      <c r="H21" s="42"/>
      <c r="J21" s="8" t="str">
        <f t="shared" ca="1" si="1"/>
        <v/>
      </c>
      <c r="L21" s="8" t="str">
        <f t="shared" ca="1" si="2"/>
        <v/>
      </c>
      <c r="M21" s="8" t="str">
        <f t="shared" ca="1" si="0"/>
        <v/>
      </c>
    </row>
    <row r="22" spans="1:13" x14ac:dyDescent="0.45">
      <c r="A22" s="45">
        <v>3</v>
      </c>
      <c r="G22" s="42">
        <v>42758</v>
      </c>
      <c r="H22" s="42"/>
      <c r="J22" s="8" t="str">
        <f t="shared" ca="1" si="1"/>
        <v/>
      </c>
      <c r="L22" s="8" t="str">
        <f t="shared" ca="1" si="2"/>
        <v/>
      </c>
      <c r="M22" s="8" t="str">
        <f t="shared" ca="1" si="0"/>
        <v/>
      </c>
    </row>
    <row r="23" spans="1:13" x14ac:dyDescent="0.45">
      <c r="A23" s="45">
        <v>4</v>
      </c>
      <c r="G23" s="42">
        <v>42765</v>
      </c>
      <c r="H23" s="42"/>
      <c r="J23" s="8" t="str">
        <f t="shared" ca="1" si="1"/>
        <v/>
      </c>
      <c r="L23" s="8" t="str">
        <f t="shared" ca="1" si="2"/>
        <v/>
      </c>
      <c r="M23" s="8" t="str">
        <f t="shared" ca="1" si="0"/>
        <v/>
      </c>
    </row>
    <row r="24" spans="1:13" x14ac:dyDescent="0.45">
      <c r="A24" s="45">
        <v>5</v>
      </c>
      <c r="G24" s="42">
        <v>42772</v>
      </c>
      <c r="H24" s="42"/>
      <c r="J24" s="8" t="str">
        <f t="shared" ca="1" si="1"/>
        <v/>
      </c>
      <c r="L24" s="8" t="str">
        <f t="shared" ca="1" si="2"/>
        <v/>
      </c>
      <c r="M24" s="8" t="str">
        <f t="shared" ca="1" si="0"/>
        <v/>
      </c>
    </row>
    <row r="25" spans="1:13" x14ac:dyDescent="0.45">
      <c r="A25" s="45">
        <v>6</v>
      </c>
      <c r="G25" s="42">
        <v>42779</v>
      </c>
      <c r="H25" s="42"/>
      <c r="J25" s="8" t="str">
        <f t="shared" ca="1" si="1"/>
        <v/>
      </c>
      <c r="L25" s="8" t="str">
        <f t="shared" ca="1" si="2"/>
        <v/>
      </c>
      <c r="M25" s="8" t="str">
        <f t="shared" ca="1" si="0"/>
        <v/>
      </c>
    </row>
    <row r="26" spans="1:13" x14ac:dyDescent="0.45">
      <c r="A26" s="45">
        <v>7</v>
      </c>
      <c r="G26" s="42">
        <v>42786</v>
      </c>
      <c r="H26" s="42"/>
      <c r="J26" s="8" t="str">
        <f t="shared" ca="1" si="1"/>
        <v/>
      </c>
      <c r="L26" s="8" t="str">
        <f t="shared" ca="1" si="2"/>
        <v/>
      </c>
      <c r="M26" s="8" t="str">
        <f t="shared" ca="1" si="0"/>
        <v/>
      </c>
    </row>
    <row r="27" spans="1:13" x14ac:dyDescent="0.45">
      <c r="A27" s="45">
        <v>8</v>
      </c>
      <c r="G27" s="42">
        <v>42793</v>
      </c>
      <c r="H27" s="42"/>
      <c r="J27" s="8" t="str">
        <f t="shared" ca="1" si="1"/>
        <v/>
      </c>
      <c r="L27" s="8" t="str">
        <f t="shared" ca="1" si="2"/>
        <v/>
      </c>
      <c r="M27" s="8" t="str">
        <f t="shared" ca="1" si="0"/>
        <v/>
      </c>
    </row>
    <row r="28" spans="1:13" x14ac:dyDescent="0.45">
      <c r="A28" s="45">
        <v>9</v>
      </c>
      <c r="G28" s="42">
        <v>42800</v>
      </c>
      <c r="H28" s="42"/>
      <c r="J28" s="8" t="str">
        <f t="shared" ca="1" si="1"/>
        <v/>
      </c>
      <c r="L28" s="8" t="str">
        <f t="shared" ca="1" si="2"/>
        <v/>
      </c>
      <c r="M28" s="8" t="str">
        <f t="shared" ca="1" si="0"/>
        <v/>
      </c>
    </row>
    <row r="29" spans="1:13" x14ac:dyDescent="0.45">
      <c r="A29" s="45">
        <v>10</v>
      </c>
      <c r="G29" s="42">
        <v>42807</v>
      </c>
      <c r="H29" s="42"/>
      <c r="J29" s="8" t="str">
        <f t="shared" ca="1" si="1"/>
        <v/>
      </c>
      <c r="L29" s="8" t="str">
        <f t="shared" ca="1" si="2"/>
        <v/>
      </c>
      <c r="M29" s="8" t="str">
        <f t="shared" ca="1" si="0"/>
        <v/>
      </c>
    </row>
    <row r="30" spans="1:13" x14ac:dyDescent="0.45">
      <c r="A30" s="45">
        <v>11</v>
      </c>
      <c r="G30" s="42">
        <v>42814</v>
      </c>
      <c r="H30" s="42"/>
      <c r="J30" s="8" t="str">
        <f t="shared" ca="1" si="1"/>
        <v/>
      </c>
      <c r="L30" s="8" t="str">
        <f t="shared" ca="1" si="2"/>
        <v/>
      </c>
      <c r="M30" s="8" t="str">
        <f t="shared" ca="1" si="0"/>
        <v/>
      </c>
    </row>
    <row r="31" spans="1:13" x14ac:dyDescent="0.45">
      <c r="A31" s="45">
        <v>12</v>
      </c>
      <c r="G31" s="42">
        <v>42821</v>
      </c>
      <c r="H31" s="42"/>
      <c r="J31" s="8" t="str">
        <f t="shared" ca="1" si="1"/>
        <v/>
      </c>
      <c r="L31" s="8" t="str">
        <f t="shared" ca="1" si="2"/>
        <v/>
      </c>
      <c r="M31" s="8" t="str">
        <f t="shared" ca="1" si="0"/>
        <v/>
      </c>
    </row>
    <row r="32" spans="1:13" x14ac:dyDescent="0.45">
      <c r="A32" s="45">
        <v>13</v>
      </c>
      <c r="G32" s="42">
        <v>42828</v>
      </c>
      <c r="H32" s="42"/>
      <c r="J32" s="8" t="str">
        <f t="shared" ca="1" si="1"/>
        <v/>
      </c>
      <c r="L32" s="8" t="str">
        <f t="shared" ca="1" si="2"/>
        <v/>
      </c>
      <c r="M32" s="8" t="str">
        <f t="shared" ca="1" si="0"/>
        <v/>
      </c>
    </row>
    <row r="33" spans="1:13" x14ac:dyDescent="0.45">
      <c r="A33" s="45">
        <v>14</v>
      </c>
      <c r="G33" s="42">
        <v>42835</v>
      </c>
      <c r="H33" s="42"/>
      <c r="J33" s="8" t="str">
        <f t="shared" ca="1" si="1"/>
        <v/>
      </c>
      <c r="L33" s="8" t="str">
        <f t="shared" ca="1" si="2"/>
        <v/>
      </c>
      <c r="M33" s="8" t="str">
        <f t="shared" ca="1" si="0"/>
        <v/>
      </c>
    </row>
    <row r="34" spans="1:13" x14ac:dyDescent="0.45">
      <c r="A34" s="45">
        <v>15</v>
      </c>
      <c r="G34" s="42">
        <v>42842</v>
      </c>
      <c r="H34" s="42"/>
      <c r="J34" s="8" t="str">
        <f t="shared" ref="J34:J55" ca="1" si="3">IF(I34="","",(VLOOKUP(I34,OFFSET(Sensations,,,,2),2,FALSE)))</f>
        <v/>
      </c>
      <c r="L34" s="8" t="str">
        <f t="shared" ref="L34:L55" ca="1" si="4">IF(K34="","",(VLOOKUP(K34,OFFSET(Humeur,,,,2),2,FALSE)))</f>
        <v/>
      </c>
      <c r="M34" s="8" t="str">
        <f t="shared" ref="M34:M55" ca="1" si="5">IF(J34="","",((J34+L34)/2))</f>
        <v/>
      </c>
    </row>
    <row r="35" spans="1:13" x14ac:dyDescent="0.45">
      <c r="A35" s="45">
        <v>16</v>
      </c>
      <c r="G35" s="42">
        <v>42849</v>
      </c>
      <c r="H35" s="42"/>
      <c r="J35" s="8" t="str">
        <f t="shared" ca="1" si="3"/>
        <v/>
      </c>
      <c r="L35" s="8" t="str">
        <f t="shared" ca="1" si="4"/>
        <v/>
      </c>
      <c r="M35" s="8" t="str">
        <f t="shared" ca="1" si="5"/>
        <v/>
      </c>
    </row>
    <row r="36" spans="1:13" x14ac:dyDescent="0.45">
      <c r="A36" s="45">
        <v>17</v>
      </c>
      <c r="G36" s="42">
        <v>42856</v>
      </c>
      <c r="H36" s="42"/>
      <c r="J36" s="8" t="str">
        <f t="shared" ca="1" si="3"/>
        <v/>
      </c>
      <c r="L36" s="8" t="str">
        <f t="shared" ca="1" si="4"/>
        <v/>
      </c>
      <c r="M36" s="8" t="str">
        <f t="shared" ca="1" si="5"/>
        <v/>
      </c>
    </row>
    <row r="37" spans="1:13" x14ac:dyDescent="0.45">
      <c r="A37" s="45">
        <v>18</v>
      </c>
      <c r="G37" s="42">
        <v>42863</v>
      </c>
      <c r="H37" s="42"/>
      <c r="J37" s="8" t="str">
        <f t="shared" ca="1" si="3"/>
        <v/>
      </c>
      <c r="L37" s="8" t="str">
        <f t="shared" ca="1" si="4"/>
        <v/>
      </c>
      <c r="M37" s="8" t="str">
        <f t="shared" ca="1" si="5"/>
        <v/>
      </c>
    </row>
    <row r="38" spans="1:13" x14ac:dyDescent="0.45">
      <c r="A38" s="45">
        <v>19</v>
      </c>
      <c r="G38" s="42">
        <v>42870</v>
      </c>
      <c r="H38" s="42"/>
      <c r="J38" s="8" t="str">
        <f t="shared" ca="1" si="3"/>
        <v/>
      </c>
      <c r="L38" s="8" t="str">
        <f t="shared" ca="1" si="4"/>
        <v/>
      </c>
      <c r="M38" s="8" t="str">
        <f t="shared" ca="1" si="5"/>
        <v/>
      </c>
    </row>
    <row r="39" spans="1:13" x14ac:dyDescent="0.45">
      <c r="A39" s="45">
        <v>20</v>
      </c>
      <c r="G39" s="42">
        <v>42877</v>
      </c>
      <c r="H39" s="42"/>
      <c r="J39" s="8" t="str">
        <f t="shared" ca="1" si="3"/>
        <v/>
      </c>
      <c r="L39" s="8" t="str">
        <f t="shared" ca="1" si="4"/>
        <v/>
      </c>
      <c r="M39" s="8" t="str">
        <f t="shared" ca="1" si="5"/>
        <v/>
      </c>
    </row>
    <row r="40" spans="1:13" x14ac:dyDescent="0.45">
      <c r="A40" s="45">
        <v>21</v>
      </c>
      <c r="G40" s="42">
        <v>42884</v>
      </c>
      <c r="H40" s="42"/>
      <c r="J40" s="8" t="str">
        <f t="shared" ca="1" si="3"/>
        <v/>
      </c>
      <c r="L40" s="8" t="str">
        <f t="shared" ca="1" si="4"/>
        <v/>
      </c>
      <c r="M40" s="8" t="str">
        <f t="shared" ca="1" si="5"/>
        <v/>
      </c>
    </row>
    <row r="41" spans="1:13" x14ac:dyDescent="0.45">
      <c r="A41" s="45">
        <v>22</v>
      </c>
      <c r="G41" s="42">
        <v>42891</v>
      </c>
      <c r="H41" s="42"/>
      <c r="J41" s="8" t="str">
        <f t="shared" ca="1" si="3"/>
        <v/>
      </c>
      <c r="L41" s="8" t="str">
        <f t="shared" ca="1" si="4"/>
        <v/>
      </c>
      <c r="M41" s="8" t="str">
        <f t="shared" ca="1" si="5"/>
        <v/>
      </c>
    </row>
    <row r="42" spans="1:13" x14ac:dyDescent="0.45">
      <c r="A42" s="45">
        <v>23</v>
      </c>
      <c r="G42" s="42">
        <v>42898</v>
      </c>
      <c r="H42" s="42"/>
      <c r="J42" s="8" t="str">
        <f t="shared" ca="1" si="3"/>
        <v/>
      </c>
      <c r="L42" s="8" t="str">
        <f t="shared" ca="1" si="4"/>
        <v/>
      </c>
      <c r="M42" s="8" t="str">
        <f t="shared" ca="1" si="5"/>
        <v/>
      </c>
    </row>
    <row r="43" spans="1:13" x14ac:dyDescent="0.45">
      <c r="A43" s="45">
        <v>24</v>
      </c>
      <c r="G43" s="42">
        <v>42905</v>
      </c>
      <c r="H43" s="42"/>
      <c r="J43" s="8" t="str">
        <f t="shared" ca="1" si="3"/>
        <v/>
      </c>
      <c r="L43" s="8" t="str">
        <f t="shared" ca="1" si="4"/>
        <v/>
      </c>
      <c r="M43" s="8" t="str">
        <f t="shared" ca="1" si="5"/>
        <v/>
      </c>
    </row>
    <row r="44" spans="1:13" x14ac:dyDescent="0.45">
      <c r="A44" s="45">
        <v>25</v>
      </c>
      <c r="G44" s="42">
        <v>42912</v>
      </c>
      <c r="H44" s="42"/>
      <c r="J44" s="8" t="str">
        <f t="shared" ca="1" si="3"/>
        <v/>
      </c>
      <c r="L44" s="8" t="str">
        <f t="shared" ca="1" si="4"/>
        <v/>
      </c>
      <c r="M44" s="8" t="str">
        <f t="shared" ca="1" si="5"/>
        <v/>
      </c>
    </row>
    <row r="45" spans="1:13" x14ac:dyDescent="0.45">
      <c r="A45" s="45">
        <v>26</v>
      </c>
      <c r="G45" s="42">
        <v>42919</v>
      </c>
      <c r="H45" s="42"/>
      <c r="J45" s="8" t="str">
        <f t="shared" ca="1" si="3"/>
        <v/>
      </c>
      <c r="L45" s="8" t="str">
        <f t="shared" ca="1" si="4"/>
        <v/>
      </c>
      <c r="M45" s="8" t="str">
        <f t="shared" ca="1" si="5"/>
        <v/>
      </c>
    </row>
    <row r="46" spans="1:13" x14ac:dyDescent="0.45">
      <c r="A46" s="45">
        <v>27</v>
      </c>
      <c r="G46" s="42">
        <v>42926</v>
      </c>
      <c r="H46" s="42"/>
      <c r="J46" s="8" t="str">
        <f t="shared" ca="1" si="3"/>
        <v/>
      </c>
      <c r="L46" s="8" t="str">
        <f t="shared" ca="1" si="4"/>
        <v/>
      </c>
      <c r="M46" s="8" t="str">
        <f t="shared" ca="1" si="5"/>
        <v/>
      </c>
    </row>
    <row r="47" spans="1:13" x14ac:dyDescent="0.45">
      <c r="A47" s="45">
        <v>28</v>
      </c>
      <c r="G47" s="42">
        <v>42933</v>
      </c>
      <c r="H47" s="42"/>
      <c r="J47" s="8" t="str">
        <f t="shared" ca="1" si="3"/>
        <v/>
      </c>
      <c r="L47" s="8" t="str">
        <f t="shared" ca="1" si="4"/>
        <v/>
      </c>
      <c r="M47" s="8" t="str">
        <f t="shared" ca="1" si="5"/>
        <v/>
      </c>
    </row>
    <row r="48" spans="1:13" x14ac:dyDescent="0.45">
      <c r="A48" s="45">
        <v>29</v>
      </c>
      <c r="G48" s="42">
        <v>42940</v>
      </c>
      <c r="H48" s="42"/>
      <c r="J48" s="8" t="str">
        <f t="shared" ca="1" si="3"/>
        <v/>
      </c>
      <c r="L48" s="8" t="str">
        <f t="shared" ca="1" si="4"/>
        <v/>
      </c>
      <c r="M48" s="8" t="str">
        <f t="shared" ca="1" si="5"/>
        <v/>
      </c>
    </row>
    <row r="49" spans="1:13" x14ac:dyDescent="0.45">
      <c r="A49" s="45">
        <v>30</v>
      </c>
      <c r="G49" s="42">
        <v>42947</v>
      </c>
      <c r="H49" s="42"/>
      <c r="J49" s="8" t="str">
        <f t="shared" ca="1" si="3"/>
        <v/>
      </c>
      <c r="L49" s="8" t="str">
        <f t="shared" ca="1" si="4"/>
        <v/>
      </c>
      <c r="M49" s="8" t="str">
        <f t="shared" ca="1" si="5"/>
        <v/>
      </c>
    </row>
    <row r="50" spans="1:13" x14ac:dyDescent="0.45">
      <c r="A50" s="45">
        <v>31</v>
      </c>
      <c r="G50" s="42">
        <v>42954</v>
      </c>
      <c r="H50" s="42"/>
      <c r="J50" s="8" t="str">
        <f t="shared" ca="1" si="3"/>
        <v/>
      </c>
      <c r="L50" s="8" t="str">
        <f t="shared" ca="1" si="4"/>
        <v/>
      </c>
      <c r="M50" s="8" t="str">
        <f t="shared" ca="1" si="5"/>
        <v/>
      </c>
    </row>
    <row r="51" spans="1:13" x14ac:dyDescent="0.45">
      <c r="A51" s="45">
        <v>32</v>
      </c>
      <c r="G51" s="42">
        <v>42961</v>
      </c>
      <c r="H51" s="42"/>
      <c r="J51" s="8" t="str">
        <f t="shared" ca="1" si="3"/>
        <v/>
      </c>
      <c r="L51" s="8" t="str">
        <f t="shared" ca="1" si="4"/>
        <v/>
      </c>
      <c r="M51" s="8" t="str">
        <f t="shared" ca="1" si="5"/>
        <v/>
      </c>
    </row>
    <row r="52" spans="1:13" x14ac:dyDescent="0.45">
      <c r="A52" s="45">
        <v>33</v>
      </c>
      <c r="G52" s="42">
        <v>42968</v>
      </c>
      <c r="H52" s="42"/>
      <c r="J52" s="8" t="str">
        <f t="shared" ca="1" si="3"/>
        <v/>
      </c>
      <c r="L52" s="8" t="str">
        <f t="shared" ca="1" si="4"/>
        <v/>
      </c>
      <c r="M52" s="8" t="str">
        <f t="shared" ca="1" si="5"/>
        <v/>
      </c>
    </row>
    <row r="53" spans="1:13" x14ac:dyDescent="0.45">
      <c r="A53" s="45">
        <v>34</v>
      </c>
      <c r="G53" s="42">
        <v>42975</v>
      </c>
      <c r="H53" s="42"/>
      <c r="J53" s="8" t="str">
        <f t="shared" ca="1" si="3"/>
        <v/>
      </c>
      <c r="L53" s="8" t="str">
        <f t="shared" ca="1" si="4"/>
        <v/>
      </c>
      <c r="M53" s="8" t="str">
        <f t="shared" ca="1" si="5"/>
        <v/>
      </c>
    </row>
    <row r="54" spans="1:13" x14ac:dyDescent="0.45">
      <c r="A54" s="45">
        <v>35</v>
      </c>
      <c r="G54" s="42">
        <v>42982</v>
      </c>
      <c r="H54" s="42"/>
      <c r="J54" s="8" t="str">
        <f t="shared" ca="1" si="3"/>
        <v/>
      </c>
      <c r="L54" s="8" t="str">
        <f t="shared" ca="1" si="4"/>
        <v/>
      </c>
      <c r="M54" s="8" t="str">
        <f t="shared" ca="1" si="5"/>
        <v/>
      </c>
    </row>
    <row r="55" spans="1:13" x14ac:dyDescent="0.45">
      <c r="J55" s="8" t="str">
        <f t="shared" ca="1" si="3"/>
        <v/>
      </c>
      <c r="L55" s="8" t="str">
        <f t="shared" ca="1" si="4"/>
        <v/>
      </c>
      <c r="M55" s="8" t="str">
        <f t="shared" ca="1" si="5"/>
        <v/>
      </c>
    </row>
  </sheetData>
  <conditionalFormatting sqref="M2">
    <cfRule type="dataBar" priority="5">
      <dataBar>
        <cfvo type="num" val="1"/>
        <cfvo type="num" val="10"/>
        <color rgb="FF638EC6"/>
      </dataBar>
      <extLst>
        <ext xmlns:x14="http://schemas.microsoft.com/office/spreadsheetml/2009/9/main" uri="{B025F937-C7B1-47D3-B67F-A62EFF666E3E}">
          <x14:id>{8FD83ACB-A3E6-46F0-948F-C9B7F9400A5E}</x14:id>
        </ext>
      </extLst>
    </cfRule>
  </conditionalFormatting>
  <conditionalFormatting sqref="M3:M55">
    <cfRule type="dataBar" priority="4">
      <dataBar>
        <cfvo type="num" val="1"/>
        <cfvo type="num" val="10"/>
        <color rgb="FF638EC6"/>
      </dataBar>
      <extLst>
        <ext xmlns:x14="http://schemas.microsoft.com/office/spreadsheetml/2009/9/main" uri="{B025F937-C7B1-47D3-B67F-A62EFF666E3E}">
          <x14:id>{5E424170-1E37-463E-A083-821BD049F146}</x14:id>
        </ext>
      </extLst>
    </cfRule>
  </conditionalFormatting>
  <conditionalFormatting sqref="F3:F55">
    <cfRule type="cellIs" dxfId="4" priority="1" operator="lessThan">
      <formula>0</formula>
    </cfRule>
    <cfRule type="cellIs" dxfId="3" priority="3" operator="greaterThan">
      <formula>0</formula>
    </cfRule>
  </conditionalFormatting>
  <dataValidations count="2">
    <dataValidation type="list" allowBlank="1" showInputMessage="1" showErrorMessage="1" sqref="K2:K55">
      <formula1>Humeur</formula1>
    </dataValidation>
    <dataValidation type="list" allowBlank="1" showInputMessage="1" showErrorMessage="1" sqref="I2:I55">
      <formula1>Sensations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FD83ACB-A3E6-46F0-948F-C9B7F9400A5E}">
            <x14:dataBar minLength="0" maxLength="100" gradient="0">
              <x14:cfvo type="num">
                <xm:f>1</xm:f>
              </x14:cfvo>
              <x14:cfvo type="num">
                <xm:f>10</xm:f>
              </x14:cfvo>
              <x14:negativeFillColor rgb="FFFF0000"/>
              <x14:axisColor rgb="FF000000"/>
            </x14:dataBar>
          </x14:cfRule>
          <xm:sqref>M2</xm:sqref>
        </x14:conditionalFormatting>
        <x14:conditionalFormatting xmlns:xm="http://schemas.microsoft.com/office/excel/2006/main">
          <x14:cfRule type="dataBar" id="{5E424170-1E37-463E-A083-821BD049F146}">
            <x14:dataBar minLength="0" maxLength="100" gradient="0">
              <x14:cfvo type="num">
                <xm:f>1</xm:f>
              </x14:cfvo>
              <x14:cfvo type="num">
                <xm:f>10</xm:f>
              </x14:cfvo>
              <x14:negativeFillColor rgb="FFFF0000"/>
              <x14:axisColor rgb="FF000000"/>
            </x14:dataBar>
          </x14:cfRule>
          <xm:sqref>M3:M55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G37"/>
  <sheetViews>
    <sheetView zoomScaleNormal="100" workbookViewId="0">
      <pane xSplit="2" topLeftCell="Q1" activePane="topRight" state="frozen"/>
      <selection pane="topRight" activeCell="B21" sqref="B21"/>
    </sheetView>
  </sheetViews>
  <sheetFormatPr baseColWidth="10" defaultColWidth="17.265625" defaultRowHeight="10.5" outlineLevelRow="1" x14ac:dyDescent="0.35"/>
  <cols>
    <col min="1" max="1" width="16.9296875" style="18" customWidth="1"/>
    <col min="2" max="2" width="6.3984375" style="18" customWidth="1"/>
    <col min="3" max="3" width="8.46484375" style="18" bestFit="1" customWidth="1"/>
    <col min="4" max="4" width="13.53125" style="18" bestFit="1" customWidth="1"/>
    <col min="5" max="6" width="5.796875" style="18" bestFit="1" customWidth="1"/>
    <col min="7" max="7" width="8.46484375" style="18" bestFit="1" customWidth="1"/>
    <col min="8" max="8" width="17.19921875" style="18" bestFit="1" customWidth="1"/>
    <col min="9" max="9" width="7.265625" style="18" bestFit="1" customWidth="1"/>
    <col min="10" max="10" width="5.796875" style="18" bestFit="1" customWidth="1"/>
    <col min="11" max="11" width="8.46484375" style="18" bestFit="1" customWidth="1"/>
    <col min="12" max="12" width="13.53125" style="18" bestFit="1" customWidth="1"/>
    <col min="13" max="14" width="5.796875" style="18" bestFit="1" customWidth="1"/>
    <col min="15" max="15" width="8.46484375" style="18" bestFit="1" customWidth="1"/>
    <col min="16" max="16" width="13.53125" style="18" bestFit="1" customWidth="1"/>
    <col min="17" max="18" width="5.796875" style="18" bestFit="1" customWidth="1"/>
    <col min="19" max="19" width="8.46484375" style="18" bestFit="1" customWidth="1"/>
    <col min="20" max="20" width="13.53125" style="18" bestFit="1" customWidth="1"/>
    <col min="21" max="22" width="5.796875" style="18" bestFit="1" customWidth="1"/>
    <col min="23" max="23" width="8.46484375" style="18" bestFit="1" customWidth="1"/>
    <col min="24" max="24" width="13.53125" style="18" bestFit="1" customWidth="1"/>
    <col min="25" max="26" width="5.796875" style="18" bestFit="1" customWidth="1"/>
    <col min="27" max="27" width="8.46484375" style="18" customWidth="1"/>
    <col min="28" max="28" width="13.53125" style="18" customWidth="1"/>
    <col min="29" max="30" width="5.796875" style="18" customWidth="1"/>
    <col min="31" max="31" width="7.73046875" style="18" customWidth="1"/>
    <col min="32" max="32" width="7.796875" style="18" customWidth="1"/>
    <col min="33" max="16384" width="17.265625" style="18"/>
  </cols>
  <sheetData>
    <row r="1" spans="1:33" x14ac:dyDescent="0.35">
      <c r="A1" s="75" t="s">
        <v>0</v>
      </c>
      <c r="B1" s="61">
        <f>SUMIF(AG:AG,"Protocoles",AF:AF)</f>
        <v>4.6875E-2</v>
      </c>
    </row>
    <row r="2" spans="1:33" x14ac:dyDescent="0.35">
      <c r="A2" s="76" t="s">
        <v>1</v>
      </c>
      <c r="B2" s="62">
        <f>SUMIF(AG:AG,"Echauffement",AF:AF)</f>
        <v>3.125E-2</v>
      </c>
    </row>
    <row r="3" spans="1:33" x14ac:dyDescent="0.35">
      <c r="A3" s="77" t="s">
        <v>6</v>
      </c>
      <c r="B3" s="63">
        <f>SUMIF(AG:AG,"Physique",AF:AF)</f>
        <v>6.25E-2</v>
      </c>
    </row>
    <row r="4" spans="1:33" x14ac:dyDescent="0.35">
      <c r="A4" s="78" t="s">
        <v>4</v>
      </c>
      <c r="B4" s="64">
        <f>SUMIF(AG:AG,"Handball",AF:AF)</f>
        <v>0.1875</v>
      </c>
    </row>
    <row r="8" spans="1:33" ht="10.9" thickBot="1" x14ac:dyDescent="0.4"/>
    <row r="9" spans="1:33" outlineLevel="1" x14ac:dyDescent="0.35">
      <c r="A9" s="19" t="s">
        <v>92</v>
      </c>
      <c r="B9" s="20">
        <v>36</v>
      </c>
      <c r="C9" s="19"/>
      <c r="D9" s="20"/>
      <c r="E9" s="20" t="s">
        <v>10</v>
      </c>
      <c r="F9" s="21"/>
      <c r="G9" s="19"/>
      <c r="H9" s="20"/>
      <c r="I9" s="20" t="s">
        <v>11</v>
      </c>
      <c r="J9" s="21"/>
      <c r="K9" s="19"/>
      <c r="L9" s="20"/>
      <c r="M9" s="20" t="s">
        <v>12</v>
      </c>
      <c r="N9" s="21"/>
      <c r="O9" s="19"/>
      <c r="P9" s="20"/>
      <c r="Q9" s="20" t="s">
        <v>13</v>
      </c>
      <c r="R9" s="21"/>
      <c r="S9" s="19"/>
      <c r="T9" s="20"/>
      <c r="U9" s="20" t="s">
        <v>14</v>
      </c>
      <c r="V9" s="21"/>
      <c r="W9" s="19"/>
      <c r="X9" s="20"/>
      <c r="Y9" s="20" t="s">
        <v>52</v>
      </c>
      <c r="Z9" s="21"/>
      <c r="AA9" s="19"/>
      <c r="AB9" s="20"/>
      <c r="AC9" s="20" t="s">
        <v>53</v>
      </c>
      <c r="AD9" s="21"/>
      <c r="AE9" s="65" t="s">
        <v>80</v>
      </c>
    </row>
    <row r="10" spans="1:33" outlineLevel="1" x14ac:dyDescent="0.35">
      <c r="A10" s="28" t="s">
        <v>93</v>
      </c>
      <c r="C10" s="22"/>
      <c r="D10" s="23"/>
      <c r="E10" s="24">
        <v>6.25E-2</v>
      </c>
      <c r="F10" s="25">
        <v>0.70833333333333337</v>
      </c>
      <c r="G10" s="26"/>
      <c r="H10" s="27"/>
      <c r="I10" s="24">
        <v>6.25E-2</v>
      </c>
      <c r="J10" s="25">
        <v>0.33333333333333331</v>
      </c>
      <c r="K10" s="26"/>
      <c r="L10" s="27"/>
      <c r="M10" s="24">
        <v>0.125</v>
      </c>
      <c r="N10" s="25">
        <v>0.54166666666666663</v>
      </c>
      <c r="O10" s="26"/>
      <c r="P10" s="27"/>
      <c r="Q10" s="24">
        <v>6.25E-2</v>
      </c>
      <c r="R10" s="25">
        <v>0.33333333333333331</v>
      </c>
      <c r="S10" s="26"/>
      <c r="T10" s="27"/>
      <c r="U10" s="24">
        <v>0</v>
      </c>
      <c r="V10" s="25">
        <v>0.50347222222222221</v>
      </c>
      <c r="W10" s="26"/>
      <c r="X10" s="27"/>
      <c r="Y10" s="24">
        <v>0</v>
      </c>
      <c r="Z10" s="25">
        <v>0.50347222222222221</v>
      </c>
      <c r="AA10" s="26"/>
      <c r="AB10" s="27"/>
      <c r="AC10" s="24">
        <v>0</v>
      </c>
      <c r="AD10" s="25">
        <v>0.50347222222222221</v>
      </c>
      <c r="AE10" s="85">
        <f>SUM(AE11:AE17)</f>
        <v>0.328125</v>
      </c>
      <c r="AF10" s="93">
        <f>AE10</f>
        <v>0.328125</v>
      </c>
      <c r="AG10" s="18" t="s">
        <v>80</v>
      </c>
    </row>
    <row r="11" spans="1:33" outlineLevel="1" x14ac:dyDescent="0.35">
      <c r="A11" s="28" t="s">
        <v>94</v>
      </c>
      <c r="C11" s="28" t="s">
        <v>5</v>
      </c>
      <c r="D11" s="18" t="s">
        <v>38</v>
      </c>
      <c r="E11" s="55">
        <f>'Durée des séquences'!$B3*E$10/100</f>
        <v>3.1250000000000002E-3</v>
      </c>
      <c r="F11" s="56">
        <f t="shared" ref="F11:J17" si="0">F10+E11</f>
        <v>0.71145833333333341</v>
      </c>
      <c r="G11" s="28" t="s">
        <v>5</v>
      </c>
      <c r="H11" s="18" t="s">
        <v>38</v>
      </c>
      <c r="I11" s="55">
        <f>'Durée des séquences'!$B3*I$10/100</f>
        <v>3.1250000000000002E-3</v>
      </c>
      <c r="J11" s="56">
        <f t="shared" si="0"/>
        <v>0.3364583333333333</v>
      </c>
      <c r="K11" s="28" t="s">
        <v>5</v>
      </c>
      <c r="L11" s="18" t="s">
        <v>38</v>
      </c>
      <c r="M11" s="55">
        <f>'Durée des séquences'!$B3*M$10/100</f>
        <v>6.2500000000000003E-3</v>
      </c>
      <c r="N11" s="56">
        <f t="shared" ref="N11:N15" si="1">N10+M11</f>
        <v>0.54791666666666661</v>
      </c>
      <c r="O11" s="28" t="s">
        <v>5</v>
      </c>
      <c r="P11" s="18" t="s">
        <v>38</v>
      </c>
      <c r="Q11" s="55">
        <f>'Durée des séquences'!$B3*Q$10/100</f>
        <v>3.1250000000000002E-3</v>
      </c>
      <c r="R11" s="56">
        <f t="shared" ref="R11:R15" si="2">R10+Q11</f>
        <v>0.3364583333333333</v>
      </c>
      <c r="S11" s="28" t="s">
        <v>5</v>
      </c>
      <c r="T11" s="18" t="s">
        <v>38</v>
      </c>
      <c r="U11" s="55">
        <f>'Durée des séquences'!$B3*U$10/100</f>
        <v>0</v>
      </c>
      <c r="V11" s="56">
        <f t="shared" ref="V11:V15" si="3">V10+U11</f>
        <v>0.50347222222222221</v>
      </c>
      <c r="W11" s="28" t="s">
        <v>5</v>
      </c>
      <c r="X11" s="18" t="s">
        <v>38</v>
      </c>
      <c r="Y11" s="55">
        <f>'Durée des séquences'!$B3*Y$10/100</f>
        <v>0</v>
      </c>
      <c r="Z11" s="56">
        <f t="shared" ref="Z11:Z15" si="4">Z10+Y11</f>
        <v>0.50347222222222221</v>
      </c>
      <c r="AA11" s="28" t="s">
        <v>5</v>
      </c>
      <c r="AB11" s="18" t="s">
        <v>38</v>
      </c>
      <c r="AC11" s="55">
        <f>'Durée des séquences'!$B3*AC$10/100</f>
        <v>0</v>
      </c>
      <c r="AD11" s="56">
        <f t="shared" ref="AD11:AD15" si="5">AD10+AC11</f>
        <v>0.50347222222222221</v>
      </c>
      <c r="AE11" s="51">
        <f>SUM(AC11+Y11+U11+Q11+M11+I11+E11)</f>
        <v>1.5625E-2</v>
      </c>
      <c r="AF11" s="61">
        <f>AE11+AE17</f>
        <v>4.6875E-2</v>
      </c>
      <c r="AG11" s="18" t="s">
        <v>0</v>
      </c>
    </row>
    <row r="12" spans="1:33" outlineLevel="1" x14ac:dyDescent="0.35">
      <c r="A12" s="28"/>
      <c r="C12" s="28" t="s">
        <v>1</v>
      </c>
      <c r="D12" s="18" t="s">
        <v>1</v>
      </c>
      <c r="E12" s="55">
        <f>'Durée des séquences'!$B4*E$10/100</f>
        <v>6.2500000000000003E-3</v>
      </c>
      <c r="F12" s="56">
        <f t="shared" si="0"/>
        <v>0.71770833333333339</v>
      </c>
      <c r="G12" s="28" t="s">
        <v>1</v>
      </c>
      <c r="H12" s="18" t="s">
        <v>1</v>
      </c>
      <c r="I12" s="55">
        <f>'Durée des séquences'!$B4*I$10/100</f>
        <v>6.2500000000000003E-3</v>
      </c>
      <c r="J12" s="56">
        <f t="shared" si="0"/>
        <v>0.34270833333333328</v>
      </c>
      <c r="K12" s="28" t="s">
        <v>1</v>
      </c>
      <c r="L12" s="18" t="s">
        <v>1</v>
      </c>
      <c r="M12" s="55">
        <f>'Durée des séquences'!$B4*M$10/100</f>
        <v>1.2500000000000001E-2</v>
      </c>
      <c r="N12" s="56">
        <f t="shared" si="1"/>
        <v>0.56041666666666656</v>
      </c>
      <c r="O12" s="28" t="s">
        <v>1</v>
      </c>
      <c r="P12" s="18" t="s">
        <v>1</v>
      </c>
      <c r="Q12" s="55">
        <f>'Durée des séquences'!$B4*Q$10/100</f>
        <v>6.2500000000000003E-3</v>
      </c>
      <c r="R12" s="56">
        <f t="shared" si="2"/>
        <v>0.34270833333333328</v>
      </c>
      <c r="S12" s="28" t="s">
        <v>5</v>
      </c>
      <c r="T12" s="18" t="s">
        <v>1</v>
      </c>
      <c r="U12" s="55">
        <f>'Durée des séquences'!$B4*U$10/100</f>
        <v>0</v>
      </c>
      <c r="V12" s="56">
        <f t="shared" si="3"/>
        <v>0.50347222222222221</v>
      </c>
      <c r="W12" s="28" t="s">
        <v>1</v>
      </c>
      <c r="X12" s="18" t="s">
        <v>1</v>
      </c>
      <c r="Y12" s="55">
        <f>'Durée des séquences'!$B4*Y$10/100</f>
        <v>0</v>
      </c>
      <c r="Z12" s="56">
        <f t="shared" si="4"/>
        <v>0.50347222222222221</v>
      </c>
      <c r="AA12" s="28" t="s">
        <v>1</v>
      </c>
      <c r="AB12" s="18" t="s">
        <v>1</v>
      </c>
      <c r="AC12" s="55">
        <f>'Durée des séquences'!$B4*AC$10/100</f>
        <v>0</v>
      </c>
      <c r="AD12" s="56">
        <f t="shared" si="5"/>
        <v>0.50347222222222221</v>
      </c>
      <c r="AE12" s="51">
        <f t="shared" ref="AE12:AE17" si="6">SUM(AC12+Y12+U12+Q12+M12+I12+E12)</f>
        <v>3.125E-2</v>
      </c>
      <c r="AF12" s="62">
        <f>AE12</f>
        <v>3.125E-2</v>
      </c>
      <c r="AG12" s="18" t="s">
        <v>1</v>
      </c>
    </row>
    <row r="13" spans="1:33" outlineLevel="1" x14ac:dyDescent="0.35">
      <c r="A13" s="28"/>
      <c r="C13" s="28" t="s">
        <v>6</v>
      </c>
      <c r="D13" s="18" t="s">
        <v>43</v>
      </c>
      <c r="E13" s="55">
        <f>'Durée des séquences'!$B5*E$10/100</f>
        <v>1.2500000000000001E-2</v>
      </c>
      <c r="F13" s="56">
        <f t="shared" si="0"/>
        <v>0.73020833333333335</v>
      </c>
      <c r="G13" s="28" t="s">
        <v>6</v>
      </c>
      <c r="H13" s="18" t="s">
        <v>43</v>
      </c>
      <c r="I13" s="55">
        <f>'Durée des séquences'!$B5*I$10/100</f>
        <v>1.2500000000000001E-2</v>
      </c>
      <c r="J13" s="56">
        <f t="shared" si="0"/>
        <v>0.35520833333333329</v>
      </c>
      <c r="K13" s="28" t="s">
        <v>6</v>
      </c>
      <c r="L13" s="18" t="s">
        <v>43</v>
      </c>
      <c r="M13" s="55">
        <f>'Durée des séquences'!$B5*M$10/100</f>
        <v>2.5000000000000001E-2</v>
      </c>
      <c r="N13" s="56">
        <f t="shared" si="1"/>
        <v>0.58541666666666659</v>
      </c>
      <c r="O13" s="28" t="s">
        <v>6</v>
      </c>
      <c r="P13" s="18" t="s">
        <v>43</v>
      </c>
      <c r="Q13" s="55">
        <f>'Durée des séquences'!$B5*Q$10/100</f>
        <v>1.2500000000000001E-2</v>
      </c>
      <c r="R13" s="56">
        <f t="shared" si="2"/>
        <v>0.35520833333333329</v>
      </c>
      <c r="S13" s="28" t="s">
        <v>6</v>
      </c>
      <c r="T13" s="18" t="s">
        <v>43</v>
      </c>
      <c r="U13" s="55">
        <f>'Durée des séquences'!$B5*U$10/100</f>
        <v>0</v>
      </c>
      <c r="V13" s="56">
        <f t="shared" si="3"/>
        <v>0.50347222222222221</v>
      </c>
      <c r="W13" s="28" t="s">
        <v>6</v>
      </c>
      <c r="X13" s="18" t="s">
        <v>43</v>
      </c>
      <c r="Y13" s="55">
        <f>'Durée des séquences'!$B5*Y$10/100</f>
        <v>0</v>
      </c>
      <c r="Z13" s="56">
        <f t="shared" si="4"/>
        <v>0.50347222222222221</v>
      </c>
      <c r="AA13" s="28" t="s">
        <v>6</v>
      </c>
      <c r="AB13" s="18" t="s">
        <v>43</v>
      </c>
      <c r="AC13" s="55">
        <f>'Durée des séquences'!$B5*AC$10/100</f>
        <v>0</v>
      </c>
      <c r="AD13" s="56">
        <f t="shared" si="5"/>
        <v>0.50347222222222221</v>
      </c>
      <c r="AE13" s="51">
        <f t="shared" si="6"/>
        <v>6.25E-2</v>
      </c>
      <c r="AF13" s="63">
        <f>AE13</f>
        <v>6.25E-2</v>
      </c>
      <c r="AG13" s="18" t="s">
        <v>6</v>
      </c>
    </row>
    <row r="14" spans="1:33" outlineLevel="1" x14ac:dyDescent="0.35">
      <c r="A14" s="28"/>
      <c r="C14" s="28" t="s">
        <v>3</v>
      </c>
      <c r="D14" s="18" t="s">
        <v>3</v>
      </c>
      <c r="E14" s="55">
        <f>'Durée des séquences'!$B6*E$10/100</f>
        <v>6.2500000000000003E-3</v>
      </c>
      <c r="F14" s="56">
        <f t="shared" si="0"/>
        <v>0.73645833333333333</v>
      </c>
      <c r="G14" s="28" t="s">
        <v>3</v>
      </c>
      <c r="H14" s="18" t="s">
        <v>3</v>
      </c>
      <c r="I14" s="55">
        <f>'Durée des séquences'!$B6*I$10/100</f>
        <v>6.2500000000000003E-3</v>
      </c>
      <c r="J14" s="56">
        <f t="shared" si="0"/>
        <v>0.36145833333333327</v>
      </c>
      <c r="K14" s="28" t="s">
        <v>3</v>
      </c>
      <c r="L14" s="18" t="s">
        <v>3</v>
      </c>
      <c r="M14" s="55">
        <f>'Durée des séquences'!$B6*M$10/100</f>
        <v>1.2500000000000001E-2</v>
      </c>
      <c r="N14" s="56">
        <f t="shared" si="1"/>
        <v>0.59791666666666654</v>
      </c>
      <c r="O14" s="28" t="s">
        <v>3</v>
      </c>
      <c r="P14" s="18" t="s">
        <v>3</v>
      </c>
      <c r="Q14" s="55">
        <f>'Durée des séquences'!$B6*Q$10/100</f>
        <v>6.2500000000000003E-3</v>
      </c>
      <c r="R14" s="56">
        <f t="shared" si="2"/>
        <v>0.36145833333333327</v>
      </c>
      <c r="S14" s="28" t="s">
        <v>3</v>
      </c>
      <c r="T14" s="18" t="s">
        <v>3</v>
      </c>
      <c r="U14" s="55">
        <f>'Durée des séquences'!$B6*U$10/100</f>
        <v>0</v>
      </c>
      <c r="V14" s="56">
        <f t="shared" si="3"/>
        <v>0.50347222222222221</v>
      </c>
      <c r="W14" s="28" t="s">
        <v>3</v>
      </c>
      <c r="X14" s="18" t="s">
        <v>3</v>
      </c>
      <c r="Y14" s="55">
        <f>'Durée des séquences'!$B6*Y$10/100</f>
        <v>0</v>
      </c>
      <c r="Z14" s="56">
        <f t="shared" si="4"/>
        <v>0.50347222222222221</v>
      </c>
      <c r="AA14" s="28" t="s">
        <v>3</v>
      </c>
      <c r="AB14" s="18" t="s">
        <v>3</v>
      </c>
      <c r="AC14" s="55">
        <f>'Durée des séquences'!$B6*AC$10/100</f>
        <v>0</v>
      </c>
      <c r="AD14" s="56">
        <f t="shared" si="5"/>
        <v>0.50347222222222221</v>
      </c>
      <c r="AE14" s="51">
        <f t="shared" si="6"/>
        <v>3.125E-2</v>
      </c>
      <c r="AF14" s="64">
        <f>AE14+AE15+AE16</f>
        <v>0.1875</v>
      </c>
      <c r="AG14" s="18" t="s">
        <v>4</v>
      </c>
    </row>
    <row r="15" spans="1:33" outlineLevel="1" x14ac:dyDescent="0.35">
      <c r="A15" s="28"/>
      <c r="C15" s="28" t="s">
        <v>44</v>
      </c>
      <c r="D15" s="18" t="s">
        <v>37</v>
      </c>
      <c r="E15" s="55">
        <f>'Durée des séquences'!$B7*E$10/100</f>
        <v>9.3749999999999997E-3</v>
      </c>
      <c r="F15" s="56">
        <f t="shared" si="0"/>
        <v>0.74583333333333335</v>
      </c>
      <c r="G15" s="28" t="s">
        <v>44</v>
      </c>
      <c r="H15" s="18" t="s">
        <v>37</v>
      </c>
      <c r="I15" s="55">
        <f>'Durée des séquences'!$B7*I$10/100</f>
        <v>9.3749999999999997E-3</v>
      </c>
      <c r="J15" s="56">
        <f t="shared" si="0"/>
        <v>0.37083333333333329</v>
      </c>
      <c r="K15" s="28" t="s">
        <v>44</v>
      </c>
      <c r="L15" s="18" t="s">
        <v>37</v>
      </c>
      <c r="M15" s="55">
        <f>'Durée des séquences'!$B7*M$10/100</f>
        <v>1.8749999999999999E-2</v>
      </c>
      <c r="N15" s="56">
        <f t="shared" si="1"/>
        <v>0.61666666666666659</v>
      </c>
      <c r="O15" s="28" t="s">
        <v>44</v>
      </c>
      <c r="P15" s="18" t="s">
        <v>37</v>
      </c>
      <c r="Q15" s="55">
        <f>'Durée des séquences'!$B7*Q$10/100</f>
        <v>9.3749999999999997E-3</v>
      </c>
      <c r="R15" s="56">
        <f t="shared" si="2"/>
        <v>0.37083333333333329</v>
      </c>
      <c r="S15" s="28" t="s">
        <v>44</v>
      </c>
      <c r="T15" s="18" t="s">
        <v>37</v>
      </c>
      <c r="U15" s="55">
        <f>'Durée des séquences'!$B7*U$10/100</f>
        <v>0</v>
      </c>
      <c r="V15" s="56">
        <f t="shared" si="3"/>
        <v>0.50347222222222221</v>
      </c>
      <c r="W15" s="28" t="s">
        <v>44</v>
      </c>
      <c r="X15" s="18" t="s">
        <v>37</v>
      </c>
      <c r="Y15" s="55">
        <f>'Durée des séquences'!$B7*Y$10/100</f>
        <v>0</v>
      </c>
      <c r="Z15" s="56">
        <f t="shared" si="4"/>
        <v>0.50347222222222221</v>
      </c>
      <c r="AA15" s="28" t="s">
        <v>44</v>
      </c>
      <c r="AB15" s="18" t="s">
        <v>37</v>
      </c>
      <c r="AC15" s="55">
        <f>'Durée des séquences'!$B7*AC$10/100</f>
        <v>0</v>
      </c>
      <c r="AD15" s="56">
        <f t="shared" si="5"/>
        <v>0.50347222222222221</v>
      </c>
      <c r="AE15" s="51">
        <f t="shared" si="6"/>
        <v>4.6875E-2</v>
      </c>
    </row>
    <row r="16" spans="1:33" outlineLevel="1" x14ac:dyDescent="0.35">
      <c r="A16" s="28"/>
      <c r="C16" s="28" t="s">
        <v>4</v>
      </c>
      <c r="D16" s="18" t="s">
        <v>42</v>
      </c>
      <c r="E16" s="55">
        <f>'Durée des séquences'!$B8*E$10/100</f>
        <v>2.1874999999999999E-2</v>
      </c>
      <c r="F16" s="56">
        <f>F15+E16</f>
        <v>0.76770833333333333</v>
      </c>
      <c r="G16" s="28" t="s">
        <v>4</v>
      </c>
      <c r="H16" s="18" t="s">
        <v>42</v>
      </c>
      <c r="I16" s="55">
        <f>'Durée des séquences'!$B8*I$10/100</f>
        <v>2.1874999999999999E-2</v>
      </c>
      <c r="J16" s="56">
        <f>J15+I16</f>
        <v>0.39270833333333327</v>
      </c>
      <c r="K16" s="28" t="s">
        <v>4</v>
      </c>
      <c r="L16" s="18" t="s">
        <v>42</v>
      </c>
      <c r="M16" s="55">
        <f>'Durée des séquences'!$B8*M$10/100</f>
        <v>4.3749999999999997E-2</v>
      </c>
      <c r="N16" s="56">
        <f>N15+M16</f>
        <v>0.66041666666666654</v>
      </c>
      <c r="O16" s="28" t="s">
        <v>4</v>
      </c>
      <c r="P16" s="18" t="s">
        <v>42</v>
      </c>
      <c r="Q16" s="55">
        <f>'Durée des séquences'!$B8*Q$10/100</f>
        <v>2.1874999999999999E-2</v>
      </c>
      <c r="R16" s="56">
        <f>R15+Q16</f>
        <v>0.39270833333333327</v>
      </c>
      <c r="S16" s="28" t="s">
        <v>4</v>
      </c>
      <c r="T16" s="18" t="s">
        <v>42</v>
      </c>
      <c r="U16" s="55">
        <f>'Durée des séquences'!$B8*U$10/100</f>
        <v>0</v>
      </c>
      <c r="V16" s="56">
        <f>V15+U16</f>
        <v>0.50347222222222221</v>
      </c>
      <c r="W16" s="28" t="s">
        <v>4</v>
      </c>
      <c r="X16" s="18" t="s">
        <v>42</v>
      </c>
      <c r="Y16" s="55">
        <f>'Durée des séquences'!$B8*Y$10/100</f>
        <v>0</v>
      </c>
      <c r="Z16" s="56">
        <f>Z15+Y16</f>
        <v>0.50347222222222221</v>
      </c>
      <c r="AA16" s="28" t="s">
        <v>4</v>
      </c>
      <c r="AB16" s="18" t="s">
        <v>42</v>
      </c>
      <c r="AC16" s="55">
        <f>'Durée des séquences'!$B8*AC$10/100</f>
        <v>0</v>
      </c>
      <c r="AD16" s="56">
        <f>AD15+AC16</f>
        <v>0.50347222222222221</v>
      </c>
      <c r="AE16" s="51">
        <f t="shared" si="6"/>
        <v>0.109375</v>
      </c>
    </row>
    <row r="17" spans="1:31" ht="10.9" outlineLevel="1" thickBot="1" x14ac:dyDescent="0.4">
      <c r="A17" s="28"/>
      <c r="C17" s="29" t="s">
        <v>5</v>
      </c>
      <c r="D17" s="30" t="s">
        <v>39</v>
      </c>
      <c r="E17" s="57">
        <f>'Durée des séquences'!$B9*E$10/100</f>
        <v>6.2500000000000003E-3</v>
      </c>
      <c r="F17" s="58">
        <f t="shared" si="0"/>
        <v>0.7739583333333333</v>
      </c>
      <c r="G17" s="29" t="s">
        <v>5</v>
      </c>
      <c r="H17" s="30" t="s">
        <v>39</v>
      </c>
      <c r="I17" s="57">
        <f>'Durée des séquences'!$B9*I$10/100</f>
        <v>6.2500000000000003E-3</v>
      </c>
      <c r="J17" s="58">
        <f t="shared" si="0"/>
        <v>0.39895833333333325</v>
      </c>
      <c r="K17" s="29" t="s">
        <v>5</v>
      </c>
      <c r="L17" s="30" t="s">
        <v>39</v>
      </c>
      <c r="M17" s="57">
        <f>'Durée des séquences'!$B9*M$10/100</f>
        <v>1.2500000000000001E-2</v>
      </c>
      <c r="N17" s="58">
        <f t="shared" ref="N17" si="7">N16+M17</f>
        <v>0.6729166666666665</v>
      </c>
      <c r="O17" s="29" t="s">
        <v>5</v>
      </c>
      <c r="P17" s="30" t="s">
        <v>39</v>
      </c>
      <c r="Q17" s="57">
        <f>'Durée des séquences'!$B9*Q$10/100</f>
        <v>6.2500000000000003E-3</v>
      </c>
      <c r="R17" s="58">
        <f t="shared" ref="R17" si="8">R16+Q17</f>
        <v>0.39895833333333325</v>
      </c>
      <c r="S17" s="29" t="s">
        <v>5</v>
      </c>
      <c r="T17" s="30" t="s">
        <v>39</v>
      </c>
      <c r="U17" s="57">
        <f>'Durée des séquences'!$B9*U$10/100</f>
        <v>0</v>
      </c>
      <c r="V17" s="58">
        <f t="shared" ref="V17" si="9">V16+U17</f>
        <v>0.50347222222222221</v>
      </c>
      <c r="W17" s="29" t="s">
        <v>5</v>
      </c>
      <c r="X17" s="30" t="s">
        <v>39</v>
      </c>
      <c r="Y17" s="57">
        <f>'Durée des séquences'!$B9*Y$10/100</f>
        <v>0</v>
      </c>
      <c r="Z17" s="58">
        <f t="shared" ref="Z17" si="10">Z16+Y17</f>
        <v>0.50347222222222221</v>
      </c>
      <c r="AA17" s="29" t="s">
        <v>5</v>
      </c>
      <c r="AB17" s="30" t="s">
        <v>39</v>
      </c>
      <c r="AC17" s="57">
        <f>'Durée des séquences'!$B9*AC$10/100</f>
        <v>0</v>
      </c>
      <c r="AD17" s="58">
        <f t="shared" ref="AD17" si="11">AD16+AC17</f>
        <v>0.50347222222222221</v>
      </c>
      <c r="AE17" s="51">
        <f t="shared" si="6"/>
        <v>3.125E-2</v>
      </c>
    </row>
    <row r="18" spans="1:31" outlineLevel="1" x14ac:dyDescent="0.35">
      <c r="A18" s="28" t="s">
        <v>79</v>
      </c>
      <c r="B18" s="31">
        <f>E10+I10+M10+Q10+U10+Y10+AC10</f>
        <v>0.3125</v>
      </c>
      <c r="E18" s="59">
        <f>(E10-INT(E10))*24*60</f>
        <v>90</v>
      </c>
      <c r="I18" s="59">
        <f>(I10-INT(I10))*24*60</f>
        <v>90</v>
      </c>
      <c r="M18" s="59">
        <f>(M10-INT(M10))*24*60</f>
        <v>180</v>
      </c>
      <c r="Q18" s="59">
        <f>(Q10-INT(Q10))*24*60</f>
        <v>90</v>
      </c>
      <c r="U18" s="59">
        <f>(U10-INT(U10))*24*60</f>
        <v>0</v>
      </c>
      <c r="Y18" s="59">
        <f>(Y10-INT(Y10))*24*60</f>
        <v>0</v>
      </c>
      <c r="AC18" s="59">
        <f>(AC10-INT(AC10))*24*60</f>
        <v>0</v>
      </c>
      <c r="AE18" s="52"/>
    </row>
    <row r="19" spans="1:31" outlineLevel="1" x14ac:dyDescent="0.35">
      <c r="A19" s="28" t="s">
        <v>48</v>
      </c>
      <c r="D19" s="23" t="s">
        <v>86</v>
      </c>
      <c r="E19" s="74">
        <f ca="1">IF(D19="","",(VLOOKUP(D19,OFFSET(Foster,,,,2),2,FALSE)))</f>
        <v>5</v>
      </c>
      <c r="H19" s="23" t="s">
        <v>85</v>
      </c>
      <c r="I19" s="74">
        <f ca="1">IF(H19="","",(VLOOKUP(H19,OFFSET(Foster,,,,2),2,FALSE)))</f>
        <v>4</v>
      </c>
      <c r="L19" s="23" t="s">
        <v>85</v>
      </c>
      <c r="M19" s="74">
        <f ca="1">IF(L19="","",(VLOOKUP(L19,OFFSET(Foster,,,,2),2,FALSE)))</f>
        <v>4</v>
      </c>
      <c r="P19" s="23" t="s">
        <v>83</v>
      </c>
      <c r="Q19" s="74">
        <f ca="1">IF(P19="","",(VLOOKUP(P19,OFFSET(Foster,,,,2),2,FALSE)))</f>
        <v>2</v>
      </c>
      <c r="T19" s="23" t="s">
        <v>81</v>
      </c>
      <c r="U19" s="74">
        <f ca="1">IF(T19="","",(VLOOKUP(T19,OFFSET(Foster,,,,2),2,FALSE)))</f>
        <v>0</v>
      </c>
      <c r="X19" s="23" t="s">
        <v>81</v>
      </c>
      <c r="Y19" s="74">
        <f ca="1">IF(X19="","",(VLOOKUP(X19,OFFSET(Foster,,,,2),2,FALSE)))</f>
        <v>0</v>
      </c>
      <c r="AB19" s="23" t="s">
        <v>83</v>
      </c>
      <c r="AC19" s="74">
        <f ca="1">IF(AB19="","",(VLOOKUP(AB19,OFFSET(Foster,,,,2),2,FALSE)))</f>
        <v>2</v>
      </c>
      <c r="AE19" s="52"/>
    </row>
    <row r="20" spans="1:31" outlineLevel="1" x14ac:dyDescent="0.35">
      <c r="A20" s="28" t="s">
        <v>47</v>
      </c>
      <c r="B20" s="35">
        <f ca="1">ROUND(SUM(E20+I20+M20+Q20+U20+Y20+AC20),0)</f>
        <v>1710</v>
      </c>
      <c r="E20" s="60">
        <f ca="1">E18*E19</f>
        <v>450</v>
      </c>
      <c r="I20" s="60">
        <f ca="1">I18*I19</f>
        <v>360</v>
      </c>
      <c r="M20" s="60">
        <f ca="1">M18*M19</f>
        <v>720</v>
      </c>
      <c r="Q20" s="60">
        <f ca="1">Q18*Q19</f>
        <v>180</v>
      </c>
      <c r="U20" s="60">
        <f ca="1">U18*U19</f>
        <v>0</v>
      </c>
      <c r="Y20" s="60">
        <f ca="1">Y18*Y19</f>
        <v>0</v>
      </c>
      <c r="AC20" s="60">
        <f ca="1">AC18*AC19</f>
        <v>0</v>
      </c>
      <c r="AE20" s="52"/>
    </row>
    <row r="21" spans="1:31" outlineLevel="1" x14ac:dyDescent="0.35">
      <c r="A21" s="28" t="s">
        <v>49</v>
      </c>
      <c r="B21" s="33">
        <f ca="1">ROUND(B20/7,2)</f>
        <v>244.29</v>
      </c>
      <c r="AE21" s="52"/>
    </row>
    <row r="22" spans="1:31" outlineLevel="1" x14ac:dyDescent="0.35">
      <c r="A22" s="28" t="s">
        <v>50</v>
      </c>
      <c r="B22" s="33">
        <f ca="1">_xlfn.STDEV.P(E20,I20,M20,Q20,U20,Y20,AC20)</f>
        <v>257.78491271695827</v>
      </c>
      <c r="AE22" s="52"/>
    </row>
    <row r="23" spans="1:31" outlineLevel="1" x14ac:dyDescent="0.35">
      <c r="A23" s="28" t="s">
        <v>51</v>
      </c>
      <c r="B23" s="33">
        <f ca="1">ROUND(B21/B22,2)</f>
        <v>0.95</v>
      </c>
      <c r="AE23" s="52"/>
    </row>
    <row r="24" spans="1:31" outlineLevel="1" x14ac:dyDescent="0.35">
      <c r="A24" s="28" t="s">
        <v>54</v>
      </c>
      <c r="B24" s="33">
        <f ca="1">ROUND(B20*B23,0)</f>
        <v>1625</v>
      </c>
      <c r="AE24" s="52"/>
    </row>
    <row r="25" spans="1:31" ht="10.9" outlineLevel="1" thickBot="1" x14ac:dyDescent="0.4">
      <c r="A25" s="29" t="s">
        <v>55</v>
      </c>
      <c r="B25" s="53">
        <f ca="1">B20-B24</f>
        <v>85</v>
      </c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54"/>
    </row>
    <row r="28" spans="1:31" x14ac:dyDescent="0.35">
      <c r="C28" s="31"/>
      <c r="H28" s="35"/>
    </row>
    <row r="29" spans="1:31" x14ac:dyDescent="0.35">
      <c r="A29" s="32"/>
      <c r="B29" s="32"/>
      <c r="C29" s="31"/>
      <c r="G29" s="34"/>
    </row>
    <row r="30" spans="1:31" x14ac:dyDescent="0.35">
      <c r="A30" s="32"/>
      <c r="B30" s="32"/>
      <c r="G30" s="34"/>
    </row>
    <row r="31" spans="1:31" x14ac:dyDescent="0.35">
      <c r="G31" s="34"/>
    </row>
    <row r="32" spans="1:31" x14ac:dyDescent="0.35">
      <c r="G32" s="34"/>
    </row>
    <row r="33" spans="6:7" x14ac:dyDescent="0.35">
      <c r="G33" s="34"/>
    </row>
    <row r="34" spans="6:7" x14ac:dyDescent="0.35">
      <c r="G34" s="34"/>
    </row>
    <row r="35" spans="6:7" x14ac:dyDescent="0.35">
      <c r="G35" s="34"/>
    </row>
    <row r="37" spans="6:7" x14ac:dyDescent="0.35">
      <c r="F37" s="33"/>
    </row>
  </sheetData>
  <conditionalFormatting sqref="B25">
    <cfRule type="cellIs" dxfId="2" priority="1" operator="lessThan">
      <formula>0</formula>
    </cfRule>
    <cfRule type="cellIs" dxfId="1" priority="2" operator="greaterThan">
      <formula>0</formula>
    </cfRule>
  </conditionalFormatting>
  <dataValidations count="4">
    <dataValidation type="list" allowBlank="1" showErrorMessage="1" sqref="E10 I10 M10 Q10 U10 Y10 AC10">
      <formula1>Durée</formula1>
    </dataValidation>
    <dataValidation type="list" allowBlank="1" showInputMessage="1" showErrorMessage="1" sqref="C11:C17 G11:G17 K11:K17 O11:O17 S11:S17 W11:W17 AA11:AA17">
      <formula1>Séquence</formula1>
    </dataValidation>
    <dataValidation type="list" allowBlank="1" showInputMessage="1" showErrorMessage="1" sqref="D11:D17 H11:H17 L11:L17 P11:P17 T11:T17 X11:X17 AB11:AB17">
      <formula1>INDIRECT(C11)</formula1>
    </dataValidation>
    <dataValidation type="list" allowBlank="1" showInputMessage="1" showErrorMessage="1" sqref="D19 H19 L19 P19 T19 X19 AB19">
      <formula1>Foster</formula1>
    </dataValidation>
  </dataValidations>
  <pageMargins left="0.7" right="0.7" top="0.75" bottom="0.75" header="0.3" footer="0.3"/>
  <pageSetup paperSize="9" orientation="portrait" r:id="rId1"/>
  <ignoredErrors>
    <ignoredError sqref="F11 F12:F17 Q11:Q17 U11:U17 M11:M17 I11:I17 J11:J17 N11:N17 R11:R17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158"/>
  <sheetViews>
    <sheetView topLeftCell="A13" workbookViewId="0">
      <selection activeCell="E29" sqref="E29"/>
    </sheetView>
  </sheetViews>
  <sheetFormatPr baseColWidth="10" defaultRowHeight="14.25" x14ac:dyDescent="0.45"/>
  <cols>
    <col min="1" max="1" width="20" style="9" customWidth="1"/>
    <col min="2" max="32" width="5" style="9" customWidth="1"/>
    <col min="33" max="256" width="9.06640625" style="9" customWidth="1"/>
    <col min="257" max="257" width="20" style="9" customWidth="1"/>
    <col min="258" max="288" width="5" style="9" customWidth="1"/>
    <col min="289" max="512" width="9.06640625" style="9" customWidth="1"/>
    <col min="513" max="513" width="20" style="9" customWidth="1"/>
    <col min="514" max="544" width="5" style="9" customWidth="1"/>
    <col min="545" max="768" width="9.06640625" style="9" customWidth="1"/>
    <col min="769" max="769" width="20" style="9" customWidth="1"/>
    <col min="770" max="800" width="5" style="9" customWidth="1"/>
    <col min="801" max="1024" width="9.06640625" style="9" customWidth="1"/>
    <col min="1025" max="1025" width="20" style="9" customWidth="1"/>
    <col min="1026" max="1056" width="5" style="9" customWidth="1"/>
    <col min="1057" max="1280" width="9.06640625" style="9" customWidth="1"/>
    <col min="1281" max="1281" width="20" style="9" customWidth="1"/>
    <col min="1282" max="1312" width="5" style="9" customWidth="1"/>
    <col min="1313" max="1536" width="9.06640625" style="9" customWidth="1"/>
    <col min="1537" max="1537" width="20" style="9" customWidth="1"/>
    <col min="1538" max="1568" width="5" style="9" customWidth="1"/>
    <col min="1569" max="1792" width="9.06640625" style="9" customWidth="1"/>
    <col min="1793" max="1793" width="20" style="9" customWidth="1"/>
    <col min="1794" max="1824" width="5" style="9" customWidth="1"/>
    <col min="1825" max="2048" width="9.06640625" style="9" customWidth="1"/>
    <col min="2049" max="2049" width="20" style="9" customWidth="1"/>
    <col min="2050" max="2080" width="5" style="9" customWidth="1"/>
    <col min="2081" max="2304" width="9.06640625" style="9" customWidth="1"/>
    <col min="2305" max="2305" width="20" style="9" customWidth="1"/>
    <col min="2306" max="2336" width="5" style="9" customWidth="1"/>
    <col min="2337" max="2560" width="9.06640625" style="9" customWidth="1"/>
    <col min="2561" max="2561" width="20" style="9" customWidth="1"/>
    <col min="2562" max="2592" width="5" style="9" customWidth="1"/>
    <col min="2593" max="2816" width="9.06640625" style="9" customWidth="1"/>
    <col min="2817" max="2817" width="20" style="9" customWidth="1"/>
    <col min="2818" max="2848" width="5" style="9" customWidth="1"/>
    <col min="2849" max="3072" width="9.06640625" style="9" customWidth="1"/>
    <col min="3073" max="3073" width="20" style="9" customWidth="1"/>
    <col min="3074" max="3104" width="5" style="9" customWidth="1"/>
    <col min="3105" max="3328" width="9.06640625" style="9" customWidth="1"/>
    <col min="3329" max="3329" width="20" style="9" customWidth="1"/>
    <col min="3330" max="3360" width="5" style="9" customWidth="1"/>
    <col min="3361" max="3584" width="9.06640625" style="9" customWidth="1"/>
    <col min="3585" max="3585" width="20" style="9" customWidth="1"/>
    <col min="3586" max="3616" width="5" style="9" customWidth="1"/>
    <col min="3617" max="3840" width="9.06640625" style="9" customWidth="1"/>
    <col min="3841" max="3841" width="20" style="9" customWidth="1"/>
    <col min="3842" max="3872" width="5" style="9" customWidth="1"/>
    <col min="3873" max="4096" width="9.06640625" style="9" customWidth="1"/>
    <col min="4097" max="4097" width="20" style="9" customWidth="1"/>
    <col min="4098" max="4128" width="5" style="9" customWidth="1"/>
    <col min="4129" max="4352" width="9.06640625" style="9" customWidth="1"/>
    <col min="4353" max="4353" width="20" style="9" customWidth="1"/>
    <col min="4354" max="4384" width="5" style="9" customWidth="1"/>
    <col min="4385" max="4608" width="9.06640625" style="9" customWidth="1"/>
    <col min="4609" max="4609" width="20" style="9" customWidth="1"/>
    <col min="4610" max="4640" width="5" style="9" customWidth="1"/>
    <col min="4641" max="4864" width="9.06640625" style="9" customWidth="1"/>
    <col min="4865" max="4865" width="20" style="9" customWidth="1"/>
    <col min="4866" max="4896" width="5" style="9" customWidth="1"/>
    <col min="4897" max="5120" width="9.06640625" style="9" customWidth="1"/>
    <col min="5121" max="5121" width="20" style="9" customWidth="1"/>
    <col min="5122" max="5152" width="5" style="9" customWidth="1"/>
    <col min="5153" max="5376" width="9.06640625" style="9" customWidth="1"/>
    <col min="5377" max="5377" width="20" style="9" customWidth="1"/>
    <col min="5378" max="5408" width="5" style="9" customWidth="1"/>
    <col min="5409" max="5632" width="9.06640625" style="9" customWidth="1"/>
    <col min="5633" max="5633" width="20" style="9" customWidth="1"/>
    <col min="5634" max="5664" width="5" style="9" customWidth="1"/>
    <col min="5665" max="5888" width="9.06640625" style="9" customWidth="1"/>
    <col min="5889" max="5889" width="20" style="9" customWidth="1"/>
    <col min="5890" max="5920" width="5" style="9" customWidth="1"/>
    <col min="5921" max="6144" width="9.06640625" style="9" customWidth="1"/>
    <col min="6145" max="6145" width="20" style="9" customWidth="1"/>
    <col min="6146" max="6176" width="5" style="9" customWidth="1"/>
    <col min="6177" max="6400" width="9.06640625" style="9" customWidth="1"/>
    <col min="6401" max="6401" width="20" style="9" customWidth="1"/>
    <col min="6402" max="6432" width="5" style="9" customWidth="1"/>
    <col min="6433" max="6656" width="9.06640625" style="9" customWidth="1"/>
    <col min="6657" max="6657" width="20" style="9" customWidth="1"/>
    <col min="6658" max="6688" width="5" style="9" customWidth="1"/>
    <col min="6689" max="6912" width="9.06640625" style="9" customWidth="1"/>
    <col min="6913" max="6913" width="20" style="9" customWidth="1"/>
    <col min="6914" max="6944" width="5" style="9" customWidth="1"/>
    <col min="6945" max="7168" width="9.06640625" style="9" customWidth="1"/>
    <col min="7169" max="7169" width="20" style="9" customWidth="1"/>
    <col min="7170" max="7200" width="5" style="9" customWidth="1"/>
    <col min="7201" max="7424" width="9.06640625" style="9" customWidth="1"/>
    <col min="7425" max="7425" width="20" style="9" customWidth="1"/>
    <col min="7426" max="7456" width="5" style="9" customWidth="1"/>
    <col min="7457" max="7680" width="9.06640625" style="9" customWidth="1"/>
    <col min="7681" max="7681" width="20" style="9" customWidth="1"/>
    <col min="7682" max="7712" width="5" style="9" customWidth="1"/>
    <col min="7713" max="7936" width="9.06640625" style="9" customWidth="1"/>
    <col min="7937" max="7937" width="20" style="9" customWidth="1"/>
    <col min="7938" max="7968" width="5" style="9" customWidth="1"/>
    <col min="7969" max="8192" width="9.06640625" style="9" customWidth="1"/>
    <col min="8193" max="8193" width="20" style="9" customWidth="1"/>
    <col min="8194" max="8224" width="5" style="9" customWidth="1"/>
    <col min="8225" max="8448" width="9.06640625" style="9" customWidth="1"/>
    <col min="8449" max="8449" width="20" style="9" customWidth="1"/>
    <col min="8450" max="8480" width="5" style="9" customWidth="1"/>
    <col min="8481" max="8704" width="9.06640625" style="9" customWidth="1"/>
    <col min="8705" max="8705" width="20" style="9" customWidth="1"/>
    <col min="8706" max="8736" width="5" style="9" customWidth="1"/>
    <col min="8737" max="8960" width="9.06640625" style="9" customWidth="1"/>
    <col min="8961" max="8961" width="20" style="9" customWidth="1"/>
    <col min="8962" max="8992" width="5" style="9" customWidth="1"/>
    <col min="8993" max="9216" width="9.06640625" style="9" customWidth="1"/>
    <col min="9217" max="9217" width="20" style="9" customWidth="1"/>
    <col min="9218" max="9248" width="5" style="9" customWidth="1"/>
    <col min="9249" max="9472" width="9.06640625" style="9" customWidth="1"/>
    <col min="9473" max="9473" width="20" style="9" customWidth="1"/>
    <col min="9474" max="9504" width="5" style="9" customWidth="1"/>
    <col min="9505" max="9728" width="9.06640625" style="9" customWidth="1"/>
    <col min="9729" max="9729" width="20" style="9" customWidth="1"/>
    <col min="9730" max="9760" width="5" style="9" customWidth="1"/>
    <col min="9761" max="9984" width="9.06640625" style="9" customWidth="1"/>
    <col min="9985" max="9985" width="20" style="9" customWidth="1"/>
    <col min="9986" max="10016" width="5" style="9" customWidth="1"/>
    <col min="10017" max="10240" width="9.06640625" style="9" customWidth="1"/>
    <col min="10241" max="10241" width="20" style="9" customWidth="1"/>
    <col min="10242" max="10272" width="5" style="9" customWidth="1"/>
    <col min="10273" max="10496" width="9.06640625" style="9" customWidth="1"/>
    <col min="10497" max="10497" width="20" style="9" customWidth="1"/>
    <col min="10498" max="10528" width="5" style="9" customWidth="1"/>
    <col min="10529" max="10752" width="9.06640625" style="9" customWidth="1"/>
    <col min="10753" max="10753" width="20" style="9" customWidth="1"/>
    <col min="10754" max="10784" width="5" style="9" customWidth="1"/>
    <col min="10785" max="11008" width="9.06640625" style="9" customWidth="1"/>
    <col min="11009" max="11009" width="20" style="9" customWidth="1"/>
    <col min="11010" max="11040" width="5" style="9" customWidth="1"/>
    <col min="11041" max="11264" width="9.06640625" style="9" customWidth="1"/>
    <col min="11265" max="11265" width="20" style="9" customWidth="1"/>
    <col min="11266" max="11296" width="5" style="9" customWidth="1"/>
    <col min="11297" max="11520" width="9.06640625" style="9" customWidth="1"/>
    <col min="11521" max="11521" width="20" style="9" customWidth="1"/>
    <col min="11522" max="11552" width="5" style="9" customWidth="1"/>
    <col min="11553" max="11776" width="9.06640625" style="9" customWidth="1"/>
    <col min="11777" max="11777" width="20" style="9" customWidth="1"/>
    <col min="11778" max="11808" width="5" style="9" customWidth="1"/>
    <col min="11809" max="12032" width="9.06640625" style="9" customWidth="1"/>
    <col min="12033" max="12033" width="20" style="9" customWidth="1"/>
    <col min="12034" max="12064" width="5" style="9" customWidth="1"/>
    <col min="12065" max="12288" width="9.06640625" style="9" customWidth="1"/>
    <col min="12289" max="12289" width="20" style="9" customWidth="1"/>
    <col min="12290" max="12320" width="5" style="9" customWidth="1"/>
    <col min="12321" max="12544" width="9.06640625" style="9" customWidth="1"/>
    <col min="12545" max="12545" width="20" style="9" customWidth="1"/>
    <col min="12546" max="12576" width="5" style="9" customWidth="1"/>
    <col min="12577" max="12800" width="9.06640625" style="9" customWidth="1"/>
    <col min="12801" max="12801" width="20" style="9" customWidth="1"/>
    <col min="12802" max="12832" width="5" style="9" customWidth="1"/>
    <col min="12833" max="13056" width="9.06640625" style="9" customWidth="1"/>
    <col min="13057" max="13057" width="20" style="9" customWidth="1"/>
    <col min="13058" max="13088" width="5" style="9" customWidth="1"/>
    <col min="13089" max="13312" width="9.06640625" style="9" customWidth="1"/>
    <col min="13313" max="13313" width="20" style="9" customWidth="1"/>
    <col min="13314" max="13344" width="5" style="9" customWidth="1"/>
    <col min="13345" max="13568" width="9.06640625" style="9" customWidth="1"/>
    <col min="13569" max="13569" width="20" style="9" customWidth="1"/>
    <col min="13570" max="13600" width="5" style="9" customWidth="1"/>
    <col min="13601" max="13824" width="9.06640625" style="9" customWidth="1"/>
    <col min="13825" max="13825" width="20" style="9" customWidth="1"/>
    <col min="13826" max="13856" width="5" style="9" customWidth="1"/>
    <col min="13857" max="14080" width="9.06640625" style="9" customWidth="1"/>
    <col min="14081" max="14081" width="20" style="9" customWidth="1"/>
    <col min="14082" max="14112" width="5" style="9" customWidth="1"/>
    <col min="14113" max="14336" width="9.06640625" style="9" customWidth="1"/>
    <col min="14337" max="14337" width="20" style="9" customWidth="1"/>
    <col min="14338" max="14368" width="5" style="9" customWidth="1"/>
    <col min="14369" max="14592" width="9.06640625" style="9" customWidth="1"/>
    <col min="14593" max="14593" width="20" style="9" customWidth="1"/>
    <col min="14594" max="14624" width="5" style="9" customWidth="1"/>
    <col min="14625" max="14848" width="9.06640625" style="9" customWidth="1"/>
    <col min="14849" max="14849" width="20" style="9" customWidth="1"/>
    <col min="14850" max="14880" width="5" style="9" customWidth="1"/>
    <col min="14881" max="15104" width="9.06640625" style="9" customWidth="1"/>
    <col min="15105" max="15105" width="20" style="9" customWidth="1"/>
    <col min="15106" max="15136" width="5" style="9" customWidth="1"/>
    <col min="15137" max="15360" width="9.06640625" style="9" customWidth="1"/>
    <col min="15361" max="15361" width="20" style="9" customWidth="1"/>
    <col min="15362" max="15392" width="5" style="9" customWidth="1"/>
    <col min="15393" max="15616" width="9.06640625" style="9" customWidth="1"/>
    <col min="15617" max="15617" width="20" style="9" customWidth="1"/>
    <col min="15618" max="15648" width="5" style="9" customWidth="1"/>
    <col min="15649" max="15872" width="9.06640625" style="9" customWidth="1"/>
    <col min="15873" max="15873" width="20" style="9" customWidth="1"/>
    <col min="15874" max="15904" width="5" style="9" customWidth="1"/>
    <col min="15905" max="16128" width="9.06640625" style="9" customWidth="1"/>
    <col min="16129" max="16129" width="20" style="9" customWidth="1"/>
    <col min="16130" max="16160" width="5" style="9" customWidth="1"/>
    <col min="16161" max="16384" width="9.06640625" style="9" customWidth="1"/>
  </cols>
  <sheetData>
    <row r="2" spans="1:32" x14ac:dyDescent="0.45">
      <c r="A2" s="94" t="s">
        <v>16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95"/>
    </row>
    <row r="3" spans="1:32" x14ac:dyDescent="0.45">
      <c r="A3" s="10" t="s">
        <v>17</v>
      </c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2"/>
    </row>
    <row r="4" spans="1:32" x14ac:dyDescent="0.45">
      <c r="A4" s="10" t="s">
        <v>18</v>
      </c>
      <c r="B4" s="12">
        <v>35</v>
      </c>
      <c r="C4" s="12">
        <v>35</v>
      </c>
      <c r="D4" s="12">
        <v>35</v>
      </c>
      <c r="E4" s="12">
        <v>35</v>
      </c>
      <c r="F4" s="12">
        <v>36</v>
      </c>
      <c r="G4" s="12">
        <v>36</v>
      </c>
      <c r="H4" s="12">
        <v>36</v>
      </c>
      <c r="I4" s="12">
        <v>36</v>
      </c>
      <c r="J4" s="12">
        <v>36</v>
      </c>
      <c r="K4" s="12">
        <v>36</v>
      </c>
      <c r="L4" s="12">
        <v>36</v>
      </c>
      <c r="M4" s="12">
        <v>37</v>
      </c>
      <c r="N4" s="12">
        <v>37</v>
      </c>
      <c r="O4" s="12">
        <v>37</v>
      </c>
      <c r="P4" s="12">
        <v>37</v>
      </c>
      <c r="Q4" s="12">
        <v>37</v>
      </c>
      <c r="R4" s="12">
        <v>37</v>
      </c>
      <c r="S4" s="12">
        <v>37</v>
      </c>
      <c r="T4" s="12">
        <v>38</v>
      </c>
      <c r="U4" s="12">
        <v>38</v>
      </c>
      <c r="V4" s="12">
        <v>38</v>
      </c>
      <c r="W4" s="12">
        <v>38</v>
      </c>
      <c r="X4" s="12">
        <v>38</v>
      </c>
      <c r="Y4" s="12">
        <v>38</v>
      </c>
      <c r="Z4" s="12">
        <v>38</v>
      </c>
      <c r="AA4" s="12">
        <v>39</v>
      </c>
      <c r="AB4" s="12">
        <v>39</v>
      </c>
      <c r="AC4" s="12">
        <v>39</v>
      </c>
      <c r="AD4" s="12">
        <v>39</v>
      </c>
      <c r="AE4" s="12">
        <v>39</v>
      </c>
      <c r="AF4" s="12"/>
    </row>
    <row r="5" spans="1:32" x14ac:dyDescent="0.45">
      <c r="A5" s="10"/>
      <c r="B5" s="12" t="s">
        <v>19</v>
      </c>
      <c r="C5" s="12" t="s">
        <v>20</v>
      </c>
      <c r="D5" s="13" t="s">
        <v>21</v>
      </c>
      <c r="E5" s="13" t="s">
        <v>22</v>
      </c>
      <c r="F5" s="12" t="s">
        <v>23</v>
      </c>
      <c r="G5" s="12" t="s">
        <v>24</v>
      </c>
      <c r="H5" s="12" t="s">
        <v>24</v>
      </c>
      <c r="I5" s="12" t="s">
        <v>19</v>
      </c>
      <c r="J5" s="12" t="s">
        <v>20</v>
      </c>
      <c r="K5" s="13" t="s">
        <v>21</v>
      </c>
      <c r="L5" s="13" t="s">
        <v>22</v>
      </c>
      <c r="M5" s="12" t="s">
        <v>23</v>
      </c>
      <c r="N5" s="12" t="s">
        <v>24</v>
      </c>
      <c r="O5" s="12" t="s">
        <v>24</v>
      </c>
      <c r="P5" s="12" t="s">
        <v>19</v>
      </c>
      <c r="Q5" s="12" t="s">
        <v>20</v>
      </c>
      <c r="R5" s="13" t="s">
        <v>21</v>
      </c>
      <c r="S5" s="13" t="s">
        <v>22</v>
      </c>
      <c r="T5" s="12" t="s">
        <v>23</v>
      </c>
      <c r="U5" s="12" t="s">
        <v>24</v>
      </c>
      <c r="V5" s="12" t="s">
        <v>24</v>
      </c>
      <c r="W5" s="12" t="s">
        <v>19</v>
      </c>
      <c r="X5" s="12" t="s">
        <v>20</v>
      </c>
      <c r="Y5" s="13" t="s">
        <v>21</v>
      </c>
      <c r="Z5" s="13" t="s">
        <v>22</v>
      </c>
      <c r="AA5" s="12" t="s">
        <v>23</v>
      </c>
      <c r="AB5" s="12" t="s">
        <v>24</v>
      </c>
      <c r="AC5" s="12" t="s">
        <v>24</v>
      </c>
      <c r="AD5" s="12" t="s">
        <v>19</v>
      </c>
      <c r="AE5" s="12" t="s">
        <v>20</v>
      </c>
      <c r="AF5" s="12"/>
    </row>
    <row r="6" spans="1:32" x14ac:dyDescent="0.45">
      <c r="A6" s="10"/>
      <c r="B6" s="12">
        <v>1</v>
      </c>
      <c r="C6" s="12">
        <v>2</v>
      </c>
      <c r="D6" s="13">
        <v>3</v>
      </c>
      <c r="E6" s="13">
        <v>4</v>
      </c>
      <c r="F6" s="12">
        <v>5</v>
      </c>
      <c r="G6" s="12">
        <v>6</v>
      </c>
      <c r="H6" s="12">
        <v>7</v>
      </c>
      <c r="I6" s="12">
        <v>8</v>
      </c>
      <c r="J6" s="12">
        <v>9</v>
      </c>
      <c r="K6" s="13">
        <v>10</v>
      </c>
      <c r="L6" s="13">
        <v>11</v>
      </c>
      <c r="M6" s="12">
        <v>12</v>
      </c>
      <c r="N6" s="12">
        <v>13</v>
      </c>
      <c r="O6" s="12">
        <v>14</v>
      </c>
      <c r="P6" s="12">
        <v>15</v>
      </c>
      <c r="Q6" s="12">
        <v>16</v>
      </c>
      <c r="R6" s="13">
        <v>17</v>
      </c>
      <c r="S6" s="13">
        <v>18</v>
      </c>
      <c r="T6" s="12">
        <v>19</v>
      </c>
      <c r="U6" s="12">
        <v>20</v>
      </c>
      <c r="V6" s="12">
        <v>21</v>
      </c>
      <c r="W6" s="12">
        <v>22</v>
      </c>
      <c r="X6" s="12">
        <v>23</v>
      </c>
      <c r="Y6" s="13">
        <v>24</v>
      </c>
      <c r="Z6" s="13">
        <v>25</v>
      </c>
      <c r="AA6" s="12">
        <v>26</v>
      </c>
      <c r="AB6" s="12">
        <v>27</v>
      </c>
      <c r="AC6" s="12">
        <v>28</v>
      </c>
      <c r="AD6" s="12">
        <v>29</v>
      </c>
      <c r="AE6" s="12">
        <v>30</v>
      </c>
      <c r="AF6" s="12"/>
    </row>
    <row r="7" spans="1:32" x14ac:dyDescent="0.45">
      <c r="A7" s="10" t="s">
        <v>0</v>
      </c>
      <c r="B7" s="12"/>
      <c r="C7" s="12"/>
      <c r="D7" s="13"/>
      <c r="E7" s="13"/>
      <c r="F7" s="12"/>
      <c r="G7" s="12"/>
      <c r="H7" s="12"/>
      <c r="I7" s="12"/>
      <c r="J7" s="12"/>
      <c r="K7" s="13"/>
      <c r="L7" s="13"/>
      <c r="M7" s="12"/>
      <c r="N7" s="12"/>
      <c r="O7" s="12"/>
      <c r="P7" s="12"/>
      <c r="Q7" s="12"/>
      <c r="R7" s="13"/>
      <c r="S7" s="13"/>
      <c r="T7" s="12"/>
      <c r="U7" s="12"/>
      <c r="V7" s="12"/>
      <c r="W7" s="12"/>
      <c r="X7" s="12"/>
      <c r="Y7" s="13"/>
      <c r="Z7" s="13"/>
      <c r="AA7" s="12"/>
      <c r="AB7" s="12"/>
      <c r="AC7" s="12"/>
      <c r="AD7" s="12"/>
      <c r="AE7" s="12"/>
      <c r="AF7" s="12"/>
    </row>
    <row r="8" spans="1:32" x14ac:dyDescent="0.45">
      <c r="A8" s="10" t="s">
        <v>1</v>
      </c>
      <c r="B8" s="12"/>
      <c r="C8" s="12"/>
      <c r="D8" s="13"/>
      <c r="E8" s="13"/>
      <c r="F8" s="12"/>
      <c r="G8" s="12"/>
      <c r="H8" s="12"/>
      <c r="I8" s="12"/>
      <c r="J8" s="12"/>
      <c r="K8" s="13"/>
      <c r="L8" s="13"/>
      <c r="M8" s="12"/>
      <c r="N8" s="12"/>
      <c r="O8" s="12"/>
      <c r="P8" s="12"/>
      <c r="Q8" s="12"/>
      <c r="R8" s="13"/>
      <c r="S8" s="13"/>
      <c r="T8" s="12"/>
      <c r="U8" s="12"/>
      <c r="V8" s="12"/>
      <c r="W8" s="12"/>
      <c r="X8" s="12"/>
      <c r="Y8" s="13"/>
      <c r="Z8" s="13"/>
      <c r="AA8" s="12"/>
      <c r="AB8" s="12"/>
      <c r="AC8" s="12"/>
      <c r="AD8" s="12"/>
      <c r="AE8" s="12"/>
      <c r="AF8" s="12"/>
    </row>
    <row r="9" spans="1:32" x14ac:dyDescent="0.45">
      <c r="A9" s="10" t="s">
        <v>2</v>
      </c>
      <c r="B9" s="12"/>
      <c r="C9" s="12"/>
      <c r="D9" s="13"/>
      <c r="E9" s="13"/>
      <c r="F9" s="12"/>
      <c r="G9" s="12"/>
      <c r="H9" s="12"/>
      <c r="I9" s="12"/>
      <c r="J9" s="12"/>
      <c r="K9" s="13"/>
      <c r="L9" s="13"/>
      <c r="M9" s="12"/>
      <c r="N9" s="12"/>
      <c r="O9" s="12"/>
      <c r="P9" s="12"/>
      <c r="Q9" s="12"/>
      <c r="R9" s="13"/>
      <c r="S9" s="13"/>
      <c r="T9" s="12"/>
      <c r="U9" s="12"/>
      <c r="V9" s="12"/>
      <c r="W9" s="12"/>
      <c r="X9" s="12"/>
      <c r="Y9" s="13"/>
      <c r="Z9" s="13"/>
      <c r="AA9" s="12"/>
      <c r="AB9" s="12"/>
      <c r="AC9" s="12"/>
      <c r="AD9" s="12"/>
      <c r="AE9" s="12"/>
      <c r="AF9" s="12"/>
    </row>
    <row r="10" spans="1:32" x14ac:dyDescent="0.45">
      <c r="A10" s="10" t="s">
        <v>3</v>
      </c>
      <c r="B10" s="12"/>
      <c r="C10" s="12"/>
      <c r="D10" s="13"/>
      <c r="E10" s="13"/>
      <c r="F10" s="12"/>
      <c r="G10" s="12"/>
      <c r="H10" s="12"/>
      <c r="I10" s="12"/>
      <c r="J10" s="12"/>
      <c r="K10" s="13"/>
      <c r="L10" s="13"/>
      <c r="M10" s="12"/>
      <c r="N10" s="12"/>
      <c r="O10" s="12"/>
      <c r="P10" s="12"/>
      <c r="Q10" s="12"/>
      <c r="R10" s="13"/>
      <c r="S10" s="13"/>
      <c r="T10" s="12"/>
      <c r="U10" s="12"/>
      <c r="V10" s="12"/>
      <c r="W10" s="12"/>
      <c r="X10" s="12"/>
      <c r="Y10" s="13"/>
      <c r="Z10" s="13"/>
      <c r="AA10" s="12"/>
      <c r="AB10" s="12"/>
      <c r="AC10" s="12"/>
      <c r="AD10" s="12"/>
      <c r="AE10" s="12"/>
      <c r="AF10" s="12"/>
    </row>
    <row r="11" spans="1:32" x14ac:dyDescent="0.45">
      <c r="A11" s="10" t="s">
        <v>8</v>
      </c>
      <c r="B11" s="12"/>
      <c r="C11" s="12"/>
      <c r="D11" s="13"/>
      <c r="E11" s="13"/>
      <c r="F11" s="12"/>
      <c r="G11" s="12"/>
      <c r="H11" s="12"/>
      <c r="I11" s="12"/>
      <c r="J11" s="12"/>
      <c r="K11" s="13"/>
      <c r="L11" s="13"/>
      <c r="M11" s="12"/>
      <c r="N11" s="12"/>
      <c r="O11" s="12"/>
      <c r="P11" s="12"/>
      <c r="Q11" s="12"/>
      <c r="R11" s="13"/>
      <c r="S11" s="13"/>
      <c r="T11" s="12"/>
      <c r="U11" s="12"/>
      <c r="V11" s="12"/>
      <c r="W11" s="12"/>
      <c r="X11" s="12"/>
      <c r="Y11" s="13"/>
      <c r="Z11" s="13"/>
      <c r="AA11" s="12"/>
      <c r="AB11" s="12"/>
      <c r="AC11" s="12"/>
      <c r="AD11" s="12"/>
      <c r="AE11" s="12"/>
      <c r="AF11" s="12"/>
    </row>
    <row r="12" spans="1:32" x14ac:dyDescent="0.45">
      <c r="A12" s="10" t="s">
        <v>4</v>
      </c>
      <c r="B12" s="12"/>
      <c r="C12" s="12"/>
      <c r="D12" s="13"/>
      <c r="E12" s="13"/>
      <c r="F12" s="12"/>
      <c r="G12" s="12"/>
      <c r="H12" s="12"/>
      <c r="I12" s="12"/>
      <c r="J12" s="12"/>
      <c r="K12" s="13"/>
      <c r="L12" s="13"/>
      <c r="M12" s="12"/>
      <c r="N12" s="12"/>
      <c r="O12" s="12"/>
      <c r="P12" s="12"/>
      <c r="Q12" s="12"/>
      <c r="R12" s="13"/>
      <c r="S12" s="13"/>
      <c r="T12" s="12"/>
      <c r="U12" s="12"/>
      <c r="V12" s="12"/>
      <c r="W12" s="12"/>
      <c r="X12" s="12"/>
      <c r="Y12" s="13"/>
      <c r="Z12" s="13"/>
      <c r="AA12" s="12"/>
      <c r="AB12" s="12"/>
      <c r="AC12" s="12"/>
      <c r="AD12" s="12"/>
      <c r="AE12" s="12"/>
      <c r="AF12" s="12"/>
    </row>
    <row r="13" spans="1:32" x14ac:dyDescent="0.45">
      <c r="A13" s="10" t="s">
        <v>0</v>
      </c>
      <c r="B13" s="12"/>
      <c r="C13" s="12"/>
      <c r="D13" s="13"/>
      <c r="E13" s="13"/>
      <c r="F13" s="12"/>
      <c r="G13" s="12"/>
      <c r="H13" s="12"/>
      <c r="I13" s="12"/>
      <c r="J13" s="12"/>
      <c r="K13" s="13"/>
      <c r="L13" s="13"/>
      <c r="M13" s="12"/>
      <c r="N13" s="12"/>
      <c r="O13" s="12"/>
      <c r="P13" s="12"/>
      <c r="Q13" s="12"/>
      <c r="R13" s="13"/>
      <c r="S13" s="13"/>
      <c r="T13" s="12"/>
      <c r="U13" s="12"/>
      <c r="V13" s="12"/>
      <c r="W13" s="12"/>
      <c r="X13" s="12"/>
      <c r="Y13" s="13"/>
      <c r="Z13" s="13"/>
      <c r="AA13" s="12"/>
      <c r="AB13" s="12"/>
      <c r="AC13" s="12"/>
      <c r="AD13" s="12"/>
      <c r="AE13" s="12"/>
      <c r="AF13" s="12"/>
    </row>
    <row r="14" spans="1:32" x14ac:dyDescent="0.45">
      <c r="A14" s="10"/>
      <c r="B14" s="12"/>
      <c r="C14" s="12"/>
      <c r="D14" s="13"/>
      <c r="E14" s="13"/>
      <c r="F14" s="12"/>
      <c r="G14" s="12"/>
      <c r="H14" s="12"/>
      <c r="I14" s="12"/>
      <c r="J14" s="12"/>
      <c r="K14" s="13"/>
      <c r="L14" s="13"/>
      <c r="M14" s="12"/>
      <c r="N14" s="12"/>
      <c r="O14" s="12"/>
      <c r="P14" s="12"/>
      <c r="Q14" s="12"/>
      <c r="R14" s="13"/>
      <c r="S14" s="13"/>
      <c r="T14" s="12"/>
      <c r="U14" s="12"/>
      <c r="V14" s="12"/>
      <c r="W14" s="12"/>
      <c r="X14" s="12"/>
      <c r="Y14" s="13"/>
      <c r="Z14" s="13"/>
      <c r="AA14" s="12"/>
      <c r="AB14" s="12"/>
      <c r="AC14" s="12"/>
      <c r="AD14" s="12"/>
      <c r="AE14" s="12"/>
      <c r="AF14" s="12"/>
    </row>
    <row r="15" spans="1:32" x14ac:dyDescent="0.45">
      <c r="A15" s="94" t="s">
        <v>25</v>
      </c>
      <c r="B15" s="95"/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</row>
    <row r="16" spans="1:32" x14ac:dyDescent="0.45">
      <c r="A16" s="10" t="s">
        <v>17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2" x14ac:dyDescent="0.45">
      <c r="A17" s="10" t="s">
        <v>18</v>
      </c>
      <c r="B17" s="12">
        <v>39</v>
      </c>
      <c r="C17" s="12">
        <v>39</v>
      </c>
      <c r="D17" s="12">
        <v>40</v>
      </c>
      <c r="E17" s="12">
        <v>40</v>
      </c>
      <c r="F17" s="12">
        <v>40</v>
      </c>
      <c r="G17" s="12">
        <v>40</v>
      </c>
      <c r="H17" s="12">
        <v>40</v>
      </c>
      <c r="I17" s="12">
        <v>40</v>
      </c>
      <c r="J17" s="12">
        <v>40</v>
      </c>
      <c r="K17" s="12">
        <v>41</v>
      </c>
      <c r="L17" s="12">
        <v>41</v>
      </c>
      <c r="M17" s="12">
        <v>41</v>
      </c>
      <c r="N17" s="12">
        <v>41</v>
      </c>
      <c r="O17" s="12">
        <v>41</v>
      </c>
      <c r="P17" s="12">
        <v>41</v>
      </c>
      <c r="Q17" s="12">
        <v>41</v>
      </c>
      <c r="R17" s="12">
        <v>42</v>
      </c>
      <c r="S17" s="12">
        <v>42</v>
      </c>
      <c r="T17" s="12">
        <v>42</v>
      </c>
      <c r="U17" s="12">
        <v>42</v>
      </c>
      <c r="V17" s="12">
        <v>42</v>
      </c>
      <c r="W17" s="12">
        <v>42</v>
      </c>
      <c r="X17" s="12">
        <v>42</v>
      </c>
      <c r="Y17" s="12">
        <v>43</v>
      </c>
      <c r="Z17" s="12">
        <v>43</v>
      </c>
      <c r="AA17" s="12">
        <v>43</v>
      </c>
      <c r="AB17" s="12">
        <v>43</v>
      </c>
      <c r="AC17" s="12">
        <v>43</v>
      </c>
      <c r="AD17" s="12">
        <v>43</v>
      </c>
      <c r="AE17" s="12">
        <v>43</v>
      </c>
      <c r="AF17" s="12">
        <v>44</v>
      </c>
    </row>
    <row r="18" spans="1:32" x14ac:dyDescent="0.45">
      <c r="A18" s="10"/>
      <c r="B18" s="13" t="s">
        <v>21</v>
      </c>
      <c r="C18" s="13" t="s">
        <v>22</v>
      </c>
      <c r="D18" s="12" t="s">
        <v>23</v>
      </c>
      <c r="E18" s="12" t="s">
        <v>24</v>
      </c>
      <c r="F18" s="12" t="s">
        <v>24</v>
      </c>
      <c r="G18" s="12" t="s">
        <v>19</v>
      </c>
      <c r="H18" s="12" t="s">
        <v>20</v>
      </c>
      <c r="I18" s="13" t="s">
        <v>21</v>
      </c>
      <c r="J18" s="13" t="s">
        <v>22</v>
      </c>
      <c r="K18" s="12" t="s">
        <v>23</v>
      </c>
      <c r="L18" s="12" t="s">
        <v>24</v>
      </c>
      <c r="M18" s="12" t="s">
        <v>24</v>
      </c>
      <c r="N18" s="12" t="s">
        <v>19</v>
      </c>
      <c r="O18" s="12" t="s">
        <v>20</v>
      </c>
      <c r="P18" s="13" t="s">
        <v>21</v>
      </c>
      <c r="Q18" s="13" t="s">
        <v>22</v>
      </c>
      <c r="R18" s="12" t="s">
        <v>23</v>
      </c>
      <c r="S18" s="12" t="s">
        <v>24</v>
      </c>
      <c r="T18" s="12" t="s">
        <v>24</v>
      </c>
      <c r="U18" s="12" t="s">
        <v>19</v>
      </c>
      <c r="V18" s="12" t="s">
        <v>20</v>
      </c>
      <c r="W18" s="13" t="s">
        <v>21</v>
      </c>
      <c r="X18" s="13" t="s">
        <v>22</v>
      </c>
      <c r="Y18" s="12" t="s">
        <v>23</v>
      </c>
      <c r="Z18" s="12" t="s">
        <v>24</v>
      </c>
      <c r="AA18" s="12" t="s">
        <v>24</v>
      </c>
      <c r="AB18" s="12" t="s">
        <v>19</v>
      </c>
      <c r="AC18" s="12" t="s">
        <v>20</v>
      </c>
      <c r="AD18" s="13" t="s">
        <v>21</v>
      </c>
      <c r="AE18" s="13" t="s">
        <v>22</v>
      </c>
      <c r="AF18" s="12" t="s">
        <v>23</v>
      </c>
    </row>
    <row r="19" spans="1:32" x14ac:dyDescent="0.45">
      <c r="A19" s="10"/>
      <c r="B19" s="13">
        <v>1</v>
      </c>
      <c r="C19" s="13">
        <v>2</v>
      </c>
      <c r="D19" s="12">
        <v>3</v>
      </c>
      <c r="E19" s="12">
        <v>4</v>
      </c>
      <c r="F19" s="12">
        <v>5</v>
      </c>
      <c r="G19" s="12">
        <v>6</v>
      </c>
      <c r="H19" s="12">
        <v>7</v>
      </c>
      <c r="I19" s="13">
        <v>8</v>
      </c>
      <c r="J19" s="13">
        <v>9</v>
      </c>
      <c r="K19" s="12">
        <v>10</v>
      </c>
      <c r="L19" s="12">
        <v>11</v>
      </c>
      <c r="M19" s="12">
        <v>12</v>
      </c>
      <c r="N19" s="12">
        <v>13</v>
      </c>
      <c r="O19" s="12">
        <v>14</v>
      </c>
      <c r="P19" s="13">
        <v>15</v>
      </c>
      <c r="Q19" s="13">
        <v>16</v>
      </c>
      <c r="R19" s="12">
        <v>17</v>
      </c>
      <c r="S19" s="12">
        <v>18</v>
      </c>
      <c r="T19" s="12">
        <v>19</v>
      </c>
      <c r="U19" s="12">
        <v>20</v>
      </c>
      <c r="V19" s="12">
        <v>21</v>
      </c>
      <c r="W19" s="13">
        <v>22</v>
      </c>
      <c r="X19" s="13">
        <v>23</v>
      </c>
      <c r="Y19" s="12">
        <v>24</v>
      </c>
      <c r="Z19" s="12">
        <v>25</v>
      </c>
      <c r="AA19" s="12">
        <v>26</v>
      </c>
      <c r="AB19" s="12">
        <v>27</v>
      </c>
      <c r="AC19" s="12">
        <v>28</v>
      </c>
      <c r="AD19" s="13">
        <v>29</v>
      </c>
      <c r="AE19" s="13">
        <v>30</v>
      </c>
      <c r="AF19" s="12">
        <v>31</v>
      </c>
    </row>
    <row r="20" spans="1:32" x14ac:dyDescent="0.45">
      <c r="A20" s="10" t="s">
        <v>0</v>
      </c>
      <c r="B20" s="13"/>
      <c r="C20" s="13"/>
      <c r="D20" s="12"/>
      <c r="E20" s="12"/>
      <c r="F20" s="12"/>
      <c r="G20" s="12"/>
      <c r="H20" s="12"/>
      <c r="I20" s="13"/>
      <c r="J20" s="13"/>
      <c r="K20" s="12"/>
      <c r="L20" s="12"/>
      <c r="M20" s="12"/>
      <c r="N20" s="12"/>
      <c r="O20" s="12"/>
      <c r="P20" s="13"/>
      <c r="Q20" s="13"/>
      <c r="R20" s="12"/>
      <c r="S20" s="12"/>
      <c r="T20" s="12"/>
      <c r="U20" s="12"/>
      <c r="V20" s="12"/>
      <c r="W20" s="13"/>
      <c r="X20" s="13"/>
      <c r="Y20" s="12"/>
      <c r="Z20" s="12"/>
      <c r="AA20" s="12"/>
      <c r="AB20" s="12"/>
      <c r="AC20" s="12"/>
      <c r="AD20" s="13"/>
      <c r="AE20" s="13"/>
      <c r="AF20" s="12"/>
    </row>
    <row r="21" spans="1:32" x14ac:dyDescent="0.45">
      <c r="A21" s="10" t="s">
        <v>1</v>
      </c>
      <c r="B21" s="13"/>
      <c r="C21" s="13"/>
      <c r="D21" s="12"/>
      <c r="E21" s="12"/>
      <c r="F21" s="12"/>
      <c r="G21" s="12"/>
      <c r="H21" s="12"/>
      <c r="I21" s="13"/>
      <c r="J21" s="13"/>
      <c r="K21" s="12"/>
      <c r="L21" s="12"/>
      <c r="M21" s="12"/>
      <c r="N21" s="12"/>
      <c r="O21" s="12"/>
      <c r="P21" s="13"/>
      <c r="Q21" s="13"/>
      <c r="R21" s="12"/>
      <c r="S21" s="12"/>
      <c r="T21" s="12"/>
      <c r="U21" s="12"/>
      <c r="V21" s="12"/>
      <c r="W21" s="13"/>
      <c r="X21" s="13"/>
      <c r="Y21" s="12"/>
      <c r="Z21" s="12"/>
      <c r="AA21" s="12"/>
      <c r="AB21" s="12"/>
      <c r="AC21" s="12"/>
      <c r="AD21" s="13"/>
      <c r="AE21" s="13"/>
      <c r="AF21" s="12"/>
    </row>
    <row r="22" spans="1:32" x14ac:dyDescent="0.45">
      <c r="A22" s="10" t="s">
        <v>2</v>
      </c>
      <c r="B22" s="13"/>
      <c r="C22" s="13"/>
      <c r="D22" s="12"/>
      <c r="E22" s="12"/>
      <c r="F22" s="12"/>
      <c r="G22" s="12"/>
      <c r="H22" s="12"/>
      <c r="I22" s="13"/>
      <c r="J22" s="13"/>
      <c r="K22" s="12"/>
      <c r="L22" s="12"/>
      <c r="M22" s="12"/>
      <c r="N22" s="12"/>
      <c r="O22" s="12"/>
      <c r="P22" s="13"/>
      <c r="Q22" s="13"/>
      <c r="R22" s="12"/>
      <c r="S22" s="12"/>
      <c r="T22" s="12"/>
      <c r="U22" s="12"/>
      <c r="V22" s="12"/>
      <c r="W22" s="13"/>
      <c r="X22" s="13"/>
      <c r="Y22" s="12"/>
      <c r="Z22" s="12"/>
      <c r="AA22" s="12"/>
      <c r="AB22" s="12"/>
      <c r="AC22" s="12"/>
      <c r="AD22" s="13"/>
      <c r="AE22" s="13"/>
      <c r="AF22" s="12"/>
    </row>
    <row r="23" spans="1:32" x14ac:dyDescent="0.45">
      <c r="A23" s="10" t="s">
        <v>3</v>
      </c>
      <c r="B23" s="13"/>
      <c r="C23" s="13"/>
      <c r="D23" s="12"/>
      <c r="E23" s="12"/>
      <c r="F23" s="12"/>
      <c r="G23" s="12"/>
      <c r="H23" s="12"/>
      <c r="I23" s="13"/>
      <c r="J23" s="13"/>
      <c r="K23" s="12"/>
      <c r="L23" s="12"/>
      <c r="M23" s="12"/>
      <c r="N23" s="12"/>
      <c r="O23" s="12"/>
      <c r="P23" s="13"/>
      <c r="Q23" s="13"/>
      <c r="R23" s="12"/>
      <c r="S23" s="12"/>
      <c r="T23" s="12"/>
      <c r="U23" s="12"/>
      <c r="V23" s="12"/>
      <c r="W23" s="13"/>
      <c r="X23" s="13"/>
      <c r="Y23" s="12"/>
      <c r="Z23" s="12"/>
      <c r="AA23" s="12"/>
      <c r="AB23" s="12"/>
      <c r="AC23" s="12"/>
      <c r="AD23" s="13"/>
      <c r="AE23" s="13"/>
      <c r="AF23" s="12"/>
    </row>
    <row r="24" spans="1:32" x14ac:dyDescent="0.45">
      <c r="A24" s="10" t="s">
        <v>8</v>
      </c>
      <c r="B24" s="13"/>
      <c r="C24" s="13"/>
      <c r="D24" s="12"/>
      <c r="E24" s="12"/>
      <c r="F24" s="12"/>
      <c r="G24" s="12"/>
      <c r="H24" s="12"/>
      <c r="I24" s="13"/>
      <c r="J24" s="13"/>
      <c r="K24" s="12"/>
      <c r="L24" s="12"/>
      <c r="M24" s="12"/>
      <c r="N24" s="12"/>
      <c r="O24" s="12"/>
      <c r="P24" s="13"/>
      <c r="Q24" s="13"/>
      <c r="R24" s="12"/>
      <c r="S24" s="12"/>
      <c r="T24" s="12"/>
      <c r="U24" s="12"/>
      <c r="V24" s="12"/>
      <c r="W24" s="13"/>
      <c r="X24" s="13"/>
      <c r="Y24" s="12"/>
      <c r="Z24" s="12"/>
      <c r="AA24" s="12"/>
      <c r="AB24" s="12"/>
      <c r="AC24" s="12"/>
      <c r="AD24" s="13"/>
      <c r="AE24" s="13"/>
      <c r="AF24" s="12"/>
    </row>
    <row r="25" spans="1:32" x14ac:dyDescent="0.45">
      <c r="A25" s="10" t="s">
        <v>4</v>
      </c>
      <c r="B25" s="13"/>
      <c r="C25" s="13"/>
      <c r="D25" s="12"/>
      <c r="E25" s="12"/>
      <c r="F25" s="12"/>
      <c r="G25" s="12"/>
      <c r="H25" s="12"/>
      <c r="I25" s="13"/>
      <c r="J25" s="13"/>
      <c r="K25" s="12"/>
      <c r="L25" s="12"/>
      <c r="M25" s="12"/>
      <c r="N25" s="12"/>
      <c r="O25" s="12"/>
      <c r="P25" s="13"/>
      <c r="Q25" s="13"/>
      <c r="R25" s="12"/>
      <c r="S25" s="12"/>
      <c r="T25" s="12"/>
      <c r="U25" s="12"/>
      <c r="V25" s="12"/>
      <c r="W25" s="13"/>
      <c r="X25" s="13"/>
      <c r="Y25" s="12"/>
      <c r="Z25" s="12"/>
      <c r="AA25" s="12"/>
      <c r="AB25" s="12"/>
      <c r="AC25" s="12"/>
      <c r="AD25" s="13"/>
      <c r="AE25" s="13"/>
      <c r="AF25" s="12"/>
    </row>
    <row r="26" spans="1:32" x14ac:dyDescent="0.45">
      <c r="A26" s="10" t="s">
        <v>0</v>
      </c>
      <c r="B26" s="13"/>
      <c r="C26" s="13"/>
      <c r="D26" s="12"/>
      <c r="E26" s="12"/>
      <c r="F26" s="12"/>
      <c r="G26" s="12"/>
      <c r="H26" s="12"/>
      <c r="I26" s="13"/>
      <c r="J26" s="13"/>
      <c r="K26" s="12"/>
      <c r="L26" s="12"/>
      <c r="M26" s="12"/>
      <c r="N26" s="12"/>
      <c r="O26" s="12"/>
      <c r="P26" s="13"/>
      <c r="Q26" s="13"/>
      <c r="R26" s="12"/>
      <c r="S26" s="12"/>
      <c r="T26" s="12"/>
      <c r="U26" s="12"/>
      <c r="V26" s="12"/>
      <c r="W26" s="13"/>
      <c r="X26" s="13"/>
      <c r="Y26" s="12"/>
      <c r="Z26" s="12"/>
      <c r="AA26" s="12"/>
      <c r="AB26" s="12"/>
      <c r="AC26" s="12"/>
      <c r="AD26" s="13"/>
      <c r="AE26" s="13"/>
      <c r="AF26" s="12"/>
    </row>
    <row r="27" spans="1:32" x14ac:dyDescent="0.45">
      <c r="A27" s="10"/>
      <c r="B27" s="13"/>
      <c r="C27" s="13"/>
      <c r="D27" s="12"/>
      <c r="E27" s="12"/>
      <c r="F27" s="12"/>
      <c r="G27" s="12"/>
      <c r="H27" s="12"/>
      <c r="I27" s="13"/>
      <c r="J27" s="13"/>
      <c r="K27" s="12"/>
      <c r="L27" s="12"/>
      <c r="M27" s="12"/>
      <c r="N27" s="12"/>
      <c r="O27" s="12"/>
      <c r="P27" s="13"/>
      <c r="Q27" s="13"/>
      <c r="R27" s="12"/>
      <c r="S27" s="12"/>
      <c r="T27" s="12"/>
      <c r="U27" s="12"/>
      <c r="V27" s="12"/>
      <c r="W27" s="13"/>
      <c r="X27" s="13"/>
      <c r="Y27" s="12"/>
      <c r="Z27" s="12"/>
      <c r="AA27" s="12"/>
      <c r="AB27" s="12"/>
      <c r="AC27" s="12"/>
      <c r="AD27" s="13"/>
      <c r="AE27" s="13"/>
      <c r="AF27" s="12"/>
    </row>
    <row r="28" spans="1:32" x14ac:dyDescent="0.45">
      <c r="A28" s="94" t="s">
        <v>26</v>
      </c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x14ac:dyDescent="0.45">
      <c r="A29" s="10" t="s">
        <v>17</v>
      </c>
      <c r="B29" s="14"/>
      <c r="C29" s="14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2"/>
    </row>
    <row r="30" spans="1:32" x14ac:dyDescent="0.45">
      <c r="A30" s="10" t="s">
        <v>18</v>
      </c>
      <c r="B30" s="12">
        <v>44</v>
      </c>
      <c r="C30" s="12">
        <v>44</v>
      </c>
      <c r="D30" s="12">
        <v>44</v>
      </c>
      <c r="E30" s="12">
        <v>44</v>
      </c>
      <c r="F30" s="12">
        <v>44</v>
      </c>
      <c r="G30" s="12">
        <v>44</v>
      </c>
      <c r="H30" s="12">
        <v>45</v>
      </c>
      <c r="I30" s="12">
        <v>45</v>
      </c>
      <c r="J30" s="12">
        <v>45</v>
      </c>
      <c r="K30" s="12">
        <v>45</v>
      </c>
      <c r="L30" s="12">
        <v>45</v>
      </c>
      <c r="M30" s="12">
        <v>45</v>
      </c>
      <c r="N30" s="12">
        <v>45</v>
      </c>
      <c r="O30" s="12">
        <v>46</v>
      </c>
      <c r="P30" s="12">
        <v>46</v>
      </c>
      <c r="Q30" s="12">
        <v>46</v>
      </c>
      <c r="R30" s="12">
        <v>46</v>
      </c>
      <c r="S30" s="12">
        <v>46</v>
      </c>
      <c r="T30" s="12">
        <v>46</v>
      </c>
      <c r="U30" s="12">
        <v>46</v>
      </c>
      <c r="V30" s="12">
        <v>47</v>
      </c>
      <c r="W30" s="12">
        <v>47</v>
      </c>
      <c r="X30" s="12">
        <v>47</v>
      </c>
      <c r="Y30" s="12">
        <v>47</v>
      </c>
      <c r="Z30" s="12">
        <v>47</v>
      </c>
      <c r="AA30" s="12">
        <v>47</v>
      </c>
      <c r="AB30" s="12">
        <v>47</v>
      </c>
      <c r="AC30" s="12">
        <v>48</v>
      </c>
      <c r="AD30" s="12">
        <v>48</v>
      </c>
      <c r="AE30" s="12">
        <v>48</v>
      </c>
      <c r="AF30" s="12"/>
    </row>
    <row r="31" spans="1:32" x14ac:dyDescent="0.45">
      <c r="A31" s="10"/>
      <c r="B31" s="15" t="s">
        <v>24</v>
      </c>
      <c r="C31" s="12" t="s">
        <v>24</v>
      </c>
      <c r="D31" s="12" t="s">
        <v>19</v>
      </c>
      <c r="E31" s="12" t="s">
        <v>20</v>
      </c>
      <c r="F31" s="13" t="s">
        <v>21</v>
      </c>
      <c r="G31" s="13" t="s">
        <v>22</v>
      </c>
      <c r="H31" s="12" t="s">
        <v>23</v>
      </c>
      <c r="I31" s="12" t="s">
        <v>24</v>
      </c>
      <c r="J31" s="12" t="s">
        <v>24</v>
      </c>
      <c r="K31" s="12" t="s">
        <v>19</v>
      </c>
      <c r="L31" s="15" t="s">
        <v>20</v>
      </c>
      <c r="M31" s="13" t="s">
        <v>21</v>
      </c>
      <c r="N31" s="13" t="s">
        <v>22</v>
      </c>
      <c r="O31" s="12" t="s">
        <v>23</v>
      </c>
      <c r="P31" s="12" t="s">
        <v>24</v>
      </c>
      <c r="Q31" s="12" t="s">
        <v>24</v>
      </c>
      <c r="R31" s="12" t="s">
        <v>19</v>
      </c>
      <c r="S31" s="12" t="s">
        <v>20</v>
      </c>
      <c r="T31" s="13" t="s">
        <v>21</v>
      </c>
      <c r="U31" s="13" t="s">
        <v>22</v>
      </c>
      <c r="V31" s="12" t="s">
        <v>23</v>
      </c>
      <c r="W31" s="12" t="s">
        <v>24</v>
      </c>
      <c r="X31" s="12" t="s">
        <v>24</v>
      </c>
      <c r="Y31" s="12" t="s">
        <v>19</v>
      </c>
      <c r="Z31" s="12" t="s">
        <v>20</v>
      </c>
      <c r="AA31" s="13" t="s">
        <v>21</v>
      </c>
      <c r="AB31" s="13" t="s">
        <v>22</v>
      </c>
      <c r="AC31" s="12" t="s">
        <v>23</v>
      </c>
      <c r="AD31" s="12" t="s">
        <v>24</v>
      </c>
      <c r="AE31" s="12" t="s">
        <v>24</v>
      </c>
      <c r="AF31" s="12"/>
    </row>
    <row r="32" spans="1:32" x14ac:dyDescent="0.45">
      <c r="A32" s="10"/>
      <c r="B32" s="15">
        <v>1</v>
      </c>
      <c r="C32" s="12">
        <v>2</v>
      </c>
      <c r="D32" s="12">
        <v>3</v>
      </c>
      <c r="E32" s="12">
        <v>4</v>
      </c>
      <c r="F32" s="13">
        <v>5</v>
      </c>
      <c r="G32" s="13">
        <v>6</v>
      </c>
      <c r="H32" s="12">
        <v>7</v>
      </c>
      <c r="I32" s="12">
        <v>8</v>
      </c>
      <c r="J32" s="12">
        <v>9</v>
      </c>
      <c r="K32" s="12">
        <v>10</v>
      </c>
      <c r="L32" s="15">
        <v>11</v>
      </c>
      <c r="M32" s="13">
        <v>12</v>
      </c>
      <c r="N32" s="13">
        <v>13</v>
      </c>
      <c r="O32" s="12">
        <v>14</v>
      </c>
      <c r="P32" s="12">
        <v>15</v>
      </c>
      <c r="Q32" s="12">
        <v>16</v>
      </c>
      <c r="R32" s="12">
        <v>17</v>
      </c>
      <c r="S32" s="12">
        <v>18</v>
      </c>
      <c r="T32" s="13">
        <v>19</v>
      </c>
      <c r="U32" s="13">
        <v>20</v>
      </c>
      <c r="V32" s="12">
        <v>21</v>
      </c>
      <c r="W32" s="12">
        <v>22</v>
      </c>
      <c r="X32" s="12">
        <v>23</v>
      </c>
      <c r="Y32" s="12">
        <v>24</v>
      </c>
      <c r="Z32" s="12">
        <v>25</v>
      </c>
      <c r="AA32" s="13">
        <v>26</v>
      </c>
      <c r="AB32" s="13">
        <v>27</v>
      </c>
      <c r="AC32" s="12">
        <v>28</v>
      </c>
      <c r="AD32" s="12">
        <v>29</v>
      </c>
      <c r="AE32" s="12">
        <v>30</v>
      </c>
      <c r="AF32" s="12"/>
    </row>
    <row r="33" spans="1:32" x14ac:dyDescent="0.45">
      <c r="A33" s="10" t="s">
        <v>0</v>
      </c>
      <c r="B33" s="15"/>
      <c r="C33" s="12"/>
      <c r="D33" s="12"/>
      <c r="E33" s="12"/>
      <c r="F33" s="13"/>
      <c r="G33" s="13"/>
      <c r="H33" s="12"/>
      <c r="I33" s="12"/>
      <c r="J33" s="12"/>
      <c r="K33" s="12"/>
      <c r="L33" s="15"/>
      <c r="M33" s="13"/>
      <c r="N33" s="13"/>
      <c r="O33" s="12"/>
      <c r="P33" s="12"/>
      <c r="Q33" s="12"/>
      <c r="R33" s="12"/>
      <c r="S33" s="12"/>
      <c r="T33" s="13"/>
      <c r="U33" s="13"/>
      <c r="V33" s="12"/>
      <c r="W33" s="12"/>
      <c r="X33" s="12"/>
      <c r="Y33" s="12"/>
      <c r="Z33" s="12"/>
      <c r="AA33" s="13"/>
      <c r="AB33" s="13"/>
      <c r="AC33" s="12"/>
      <c r="AD33" s="12"/>
      <c r="AE33" s="12"/>
      <c r="AF33" s="12"/>
    </row>
    <row r="34" spans="1:32" x14ac:dyDescent="0.45">
      <c r="A34" s="10" t="s">
        <v>1</v>
      </c>
      <c r="B34" s="15"/>
      <c r="C34" s="12"/>
      <c r="D34" s="12"/>
      <c r="E34" s="12"/>
      <c r="F34" s="13"/>
      <c r="G34" s="13"/>
      <c r="H34" s="12"/>
      <c r="I34" s="12"/>
      <c r="J34" s="12"/>
      <c r="K34" s="12"/>
      <c r="L34" s="15"/>
      <c r="M34" s="13"/>
      <c r="N34" s="13"/>
      <c r="O34" s="12"/>
      <c r="P34" s="12"/>
      <c r="Q34" s="12"/>
      <c r="R34" s="12"/>
      <c r="S34" s="12"/>
      <c r="T34" s="13"/>
      <c r="U34" s="13"/>
      <c r="V34" s="12"/>
      <c r="W34" s="12"/>
      <c r="X34" s="12"/>
      <c r="Y34" s="12"/>
      <c r="Z34" s="12"/>
      <c r="AA34" s="13"/>
      <c r="AB34" s="13"/>
      <c r="AC34" s="12"/>
      <c r="AD34" s="12"/>
      <c r="AE34" s="12"/>
      <c r="AF34" s="12"/>
    </row>
    <row r="35" spans="1:32" x14ac:dyDescent="0.45">
      <c r="A35" s="10" t="s">
        <v>2</v>
      </c>
      <c r="B35" s="15"/>
      <c r="C35" s="12"/>
      <c r="D35" s="12"/>
      <c r="E35" s="12"/>
      <c r="F35" s="13"/>
      <c r="G35" s="13"/>
      <c r="H35" s="12"/>
      <c r="I35" s="12"/>
      <c r="J35" s="12"/>
      <c r="K35" s="12"/>
      <c r="L35" s="15"/>
      <c r="M35" s="13"/>
      <c r="N35" s="13"/>
      <c r="O35" s="12"/>
      <c r="P35" s="12"/>
      <c r="Q35" s="12"/>
      <c r="R35" s="12"/>
      <c r="S35" s="12"/>
      <c r="T35" s="13"/>
      <c r="U35" s="13"/>
      <c r="V35" s="12"/>
      <c r="W35" s="12"/>
      <c r="X35" s="12"/>
      <c r="Y35" s="12"/>
      <c r="Z35" s="12"/>
      <c r="AA35" s="13"/>
      <c r="AB35" s="13"/>
      <c r="AC35" s="12"/>
      <c r="AD35" s="12"/>
      <c r="AE35" s="12"/>
      <c r="AF35" s="12"/>
    </row>
    <row r="36" spans="1:32" x14ac:dyDescent="0.45">
      <c r="A36" s="10" t="s">
        <v>3</v>
      </c>
      <c r="B36" s="15"/>
      <c r="C36" s="12"/>
      <c r="D36" s="12"/>
      <c r="E36" s="12"/>
      <c r="F36" s="13"/>
      <c r="G36" s="13"/>
      <c r="H36" s="12"/>
      <c r="I36" s="12"/>
      <c r="J36" s="12"/>
      <c r="K36" s="12"/>
      <c r="L36" s="15"/>
      <c r="M36" s="13"/>
      <c r="N36" s="13"/>
      <c r="O36" s="12"/>
      <c r="P36" s="12"/>
      <c r="Q36" s="12"/>
      <c r="R36" s="12"/>
      <c r="S36" s="12"/>
      <c r="T36" s="13"/>
      <c r="U36" s="13"/>
      <c r="V36" s="12"/>
      <c r="W36" s="12"/>
      <c r="X36" s="12"/>
      <c r="Y36" s="12"/>
      <c r="Z36" s="12"/>
      <c r="AA36" s="13"/>
      <c r="AB36" s="13"/>
      <c r="AC36" s="12"/>
      <c r="AD36" s="12"/>
      <c r="AE36" s="12"/>
      <c r="AF36" s="12"/>
    </row>
    <row r="37" spans="1:32" x14ac:dyDescent="0.45">
      <c r="A37" s="10" t="s">
        <v>8</v>
      </c>
      <c r="B37" s="15"/>
      <c r="C37" s="12"/>
      <c r="D37" s="12"/>
      <c r="E37" s="12"/>
      <c r="F37" s="13"/>
      <c r="G37" s="13"/>
      <c r="H37" s="12"/>
      <c r="I37" s="12"/>
      <c r="J37" s="12"/>
      <c r="K37" s="12"/>
      <c r="L37" s="15"/>
      <c r="M37" s="13"/>
      <c r="N37" s="13"/>
      <c r="O37" s="12"/>
      <c r="P37" s="12"/>
      <c r="Q37" s="12"/>
      <c r="R37" s="12"/>
      <c r="S37" s="12"/>
      <c r="T37" s="13"/>
      <c r="U37" s="13"/>
      <c r="V37" s="12"/>
      <c r="W37" s="12"/>
      <c r="X37" s="12"/>
      <c r="Y37" s="12"/>
      <c r="Z37" s="12"/>
      <c r="AA37" s="13"/>
      <c r="AB37" s="13"/>
      <c r="AC37" s="12"/>
      <c r="AD37" s="12"/>
      <c r="AE37" s="12"/>
      <c r="AF37" s="12"/>
    </row>
    <row r="38" spans="1:32" x14ac:dyDescent="0.45">
      <c r="A38" s="10" t="s">
        <v>4</v>
      </c>
      <c r="B38" s="15"/>
      <c r="C38" s="12"/>
      <c r="D38" s="12"/>
      <c r="E38" s="12"/>
      <c r="F38" s="13"/>
      <c r="G38" s="13"/>
      <c r="H38" s="12"/>
      <c r="I38" s="12"/>
      <c r="J38" s="12"/>
      <c r="K38" s="12"/>
      <c r="L38" s="15"/>
      <c r="M38" s="13"/>
      <c r="N38" s="13"/>
      <c r="O38" s="12"/>
      <c r="P38" s="12"/>
      <c r="Q38" s="12"/>
      <c r="R38" s="12"/>
      <c r="S38" s="12"/>
      <c r="T38" s="13"/>
      <c r="U38" s="13"/>
      <c r="V38" s="12"/>
      <c r="W38" s="12"/>
      <c r="X38" s="12"/>
      <c r="Y38" s="12"/>
      <c r="Z38" s="12"/>
      <c r="AA38" s="13"/>
      <c r="AB38" s="13"/>
      <c r="AC38" s="12"/>
      <c r="AD38" s="12"/>
      <c r="AE38" s="12"/>
      <c r="AF38" s="12"/>
    </row>
    <row r="39" spans="1:32" x14ac:dyDescent="0.45">
      <c r="A39" s="10" t="s">
        <v>0</v>
      </c>
      <c r="B39" s="15"/>
      <c r="C39" s="12"/>
      <c r="D39" s="12"/>
      <c r="E39" s="12"/>
      <c r="F39" s="13"/>
      <c r="G39" s="13"/>
      <c r="H39" s="12"/>
      <c r="I39" s="12"/>
      <c r="J39" s="12"/>
      <c r="K39" s="12"/>
      <c r="L39" s="15"/>
      <c r="M39" s="13"/>
      <c r="N39" s="13"/>
      <c r="O39" s="12"/>
      <c r="P39" s="12"/>
      <c r="Q39" s="12"/>
      <c r="R39" s="12"/>
      <c r="S39" s="12"/>
      <c r="T39" s="13"/>
      <c r="U39" s="13"/>
      <c r="V39" s="12"/>
      <c r="W39" s="12"/>
      <c r="X39" s="12"/>
      <c r="Y39" s="12"/>
      <c r="Z39" s="12"/>
      <c r="AA39" s="13"/>
      <c r="AB39" s="13"/>
      <c r="AC39" s="12"/>
      <c r="AD39" s="12"/>
      <c r="AE39" s="12"/>
      <c r="AF39" s="12"/>
    </row>
    <row r="40" spans="1:32" x14ac:dyDescent="0.45">
      <c r="A40" s="10"/>
      <c r="B40" s="15"/>
      <c r="C40" s="12"/>
      <c r="D40" s="12"/>
      <c r="E40" s="12"/>
      <c r="F40" s="13"/>
      <c r="G40" s="13"/>
      <c r="H40" s="12"/>
      <c r="I40" s="12"/>
      <c r="J40" s="12"/>
      <c r="K40" s="12"/>
      <c r="L40" s="15"/>
      <c r="M40" s="13"/>
      <c r="N40" s="13"/>
      <c r="O40" s="12"/>
      <c r="P40" s="12"/>
      <c r="Q40" s="12"/>
      <c r="R40" s="12"/>
      <c r="S40" s="12"/>
      <c r="T40" s="13"/>
      <c r="U40" s="13"/>
      <c r="V40" s="12"/>
      <c r="W40" s="12"/>
      <c r="X40" s="12"/>
      <c r="Y40" s="12"/>
      <c r="Z40" s="12"/>
      <c r="AA40" s="13"/>
      <c r="AB40" s="13"/>
      <c r="AC40" s="12"/>
      <c r="AD40" s="12"/>
      <c r="AE40" s="12"/>
      <c r="AF40" s="12"/>
    </row>
    <row r="41" spans="1:32" x14ac:dyDescent="0.45">
      <c r="A41" s="94" t="s">
        <v>27</v>
      </c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</row>
    <row r="42" spans="1:32" x14ac:dyDescent="0.45">
      <c r="A42" s="10" t="s">
        <v>17</v>
      </c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</row>
    <row r="43" spans="1:32" x14ac:dyDescent="0.45">
      <c r="A43" s="10" t="s">
        <v>18</v>
      </c>
      <c r="B43" s="12">
        <v>48</v>
      </c>
      <c r="C43" s="12">
        <v>48</v>
      </c>
      <c r="D43" s="12">
        <v>48</v>
      </c>
      <c r="E43" s="12">
        <v>48</v>
      </c>
      <c r="F43" s="12">
        <v>49</v>
      </c>
      <c r="G43" s="12">
        <v>49</v>
      </c>
      <c r="H43" s="12">
        <v>49</v>
      </c>
      <c r="I43" s="12">
        <v>49</v>
      </c>
      <c r="J43" s="12">
        <v>49</v>
      </c>
      <c r="K43" s="12">
        <v>49</v>
      </c>
      <c r="L43" s="12">
        <v>49</v>
      </c>
      <c r="M43" s="12">
        <v>50</v>
      </c>
      <c r="N43" s="12">
        <v>50</v>
      </c>
      <c r="O43" s="12">
        <v>50</v>
      </c>
      <c r="P43" s="12">
        <v>50</v>
      </c>
      <c r="Q43" s="12">
        <v>50</v>
      </c>
      <c r="R43" s="12">
        <v>50</v>
      </c>
      <c r="S43" s="12">
        <v>50</v>
      </c>
      <c r="T43" s="12">
        <v>51</v>
      </c>
      <c r="U43" s="12">
        <v>51</v>
      </c>
      <c r="V43" s="12">
        <v>51</v>
      </c>
      <c r="W43" s="12">
        <v>51</v>
      </c>
      <c r="X43" s="12">
        <v>51</v>
      </c>
      <c r="Y43" s="12">
        <v>51</v>
      </c>
      <c r="Z43" s="12">
        <v>51</v>
      </c>
      <c r="AA43" s="12">
        <v>52</v>
      </c>
      <c r="AB43" s="12">
        <v>52</v>
      </c>
      <c r="AC43" s="12">
        <v>52</v>
      </c>
      <c r="AD43" s="12">
        <v>52</v>
      </c>
      <c r="AE43" s="12">
        <v>52</v>
      </c>
      <c r="AF43" s="12">
        <v>52</v>
      </c>
    </row>
    <row r="44" spans="1:32" x14ac:dyDescent="0.45">
      <c r="A44" s="10"/>
      <c r="B44" s="12" t="s">
        <v>19</v>
      </c>
      <c r="C44" s="12" t="s">
        <v>20</v>
      </c>
      <c r="D44" s="13" t="s">
        <v>21</v>
      </c>
      <c r="E44" s="13" t="s">
        <v>22</v>
      </c>
      <c r="F44" s="12" t="s">
        <v>23</v>
      </c>
      <c r="G44" s="12" t="s">
        <v>24</v>
      </c>
      <c r="H44" s="12" t="s">
        <v>24</v>
      </c>
      <c r="I44" s="12" t="s">
        <v>19</v>
      </c>
      <c r="J44" s="12" t="s">
        <v>20</v>
      </c>
      <c r="K44" s="13" t="s">
        <v>21</v>
      </c>
      <c r="L44" s="13" t="s">
        <v>22</v>
      </c>
      <c r="M44" s="12" t="s">
        <v>23</v>
      </c>
      <c r="N44" s="12" t="s">
        <v>24</v>
      </c>
      <c r="O44" s="12" t="s">
        <v>24</v>
      </c>
      <c r="P44" s="12" t="s">
        <v>19</v>
      </c>
      <c r="Q44" s="12" t="s">
        <v>20</v>
      </c>
      <c r="R44" s="13" t="s">
        <v>21</v>
      </c>
      <c r="S44" s="13" t="s">
        <v>22</v>
      </c>
      <c r="T44" s="12" t="s">
        <v>23</v>
      </c>
      <c r="U44" s="12" t="s">
        <v>24</v>
      </c>
      <c r="V44" s="12" t="s">
        <v>24</v>
      </c>
      <c r="W44" s="12" t="s">
        <v>19</v>
      </c>
      <c r="X44" s="12" t="s">
        <v>20</v>
      </c>
      <c r="Y44" s="13" t="s">
        <v>21</v>
      </c>
      <c r="Z44" s="15" t="s">
        <v>22</v>
      </c>
      <c r="AA44" s="12" t="s">
        <v>23</v>
      </c>
      <c r="AB44" s="12" t="s">
        <v>24</v>
      </c>
      <c r="AC44" s="12" t="s">
        <v>24</v>
      </c>
      <c r="AD44" s="12" t="s">
        <v>19</v>
      </c>
      <c r="AE44" s="12" t="s">
        <v>20</v>
      </c>
      <c r="AF44" s="13" t="s">
        <v>21</v>
      </c>
    </row>
    <row r="45" spans="1:32" x14ac:dyDescent="0.45">
      <c r="A45" s="10"/>
      <c r="B45" s="12">
        <v>1</v>
      </c>
      <c r="C45" s="12">
        <v>2</v>
      </c>
      <c r="D45" s="13">
        <v>3</v>
      </c>
      <c r="E45" s="13">
        <v>4</v>
      </c>
      <c r="F45" s="12">
        <v>5</v>
      </c>
      <c r="G45" s="12">
        <v>6</v>
      </c>
      <c r="H45" s="12">
        <v>7</v>
      </c>
      <c r="I45" s="12">
        <v>8</v>
      </c>
      <c r="J45" s="12">
        <v>9</v>
      </c>
      <c r="K45" s="13">
        <v>10</v>
      </c>
      <c r="L45" s="13">
        <v>11</v>
      </c>
      <c r="M45" s="12">
        <v>12</v>
      </c>
      <c r="N45" s="12">
        <v>13</v>
      </c>
      <c r="O45" s="12">
        <v>14</v>
      </c>
      <c r="P45" s="12">
        <v>15</v>
      </c>
      <c r="Q45" s="12">
        <v>16</v>
      </c>
      <c r="R45" s="13">
        <v>17</v>
      </c>
      <c r="S45" s="13">
        <v>18</v>
      </c>
      <c r="T45" s="12">
        <v>19</v>
      </c>
      <c r="U45" s="12">
        <v>20</v>
      </c>
      <c r="V45" s="12">
        <v>21</v>
      </c>
      <c r="W45" s="12">
        <v>22</v>
      </c>
      <c r="X45" s="12">
        <v>23</v>
      </c>
      <c r="Y45" s="13">
        <v>24</v>
      </c>
      <c r="Z45" s="15">
        <v>25</v>
      </c>
      <c r="AA45" s="12">
        <v>26</v>
      </c>
      <c r="AB45" s="12">
        <v>27</v>
      </c>
      <c r="AC45" s="12">
        <v>28</v>
      </c>
      <c r="AD45" s="12">
        <v>29</v>
      </c>
      <c r="AE45" s="12">
        <v>30</v>
      </c>
      <c r="AF45" s="13">
        <v>31</v>
      </c>
    </row>
    <row r="46" spans="1:32" x14ac:dyDescent="0.45">
      <c r="A46" s="10" t="s">
        <v>0</v>
      </c>
      <c r="B46" s="12"/>
      <c r="C46" s="12"/>
      <c r="D46" s="13"/>
      <c r="E46" s="13"/>
      <c r="F46" s="12"/>
      <c r="G46" s="12"/>
      <c r="H46" s="12"/>
      <c r="I46" s="12"/>
      <c r="J46" s="12"/>
      <c r="K46" s="13"/>
      <c r="L46" s="13"/>
      <c r="M46" s="12"/>
      <c r="N46" s="12"/>
      <c r="O46" s="12"/>
      <c r="P46" s="12"/>
      <c r="Q46" s="12"/>
      <c r="R46" s="13"/>
      <c r="S46" s="13"/>
      <c r="T46" s="12"/>
      <c r="U46" s="12"/>
      <c r="V46" s="12"/>
      <c r="W46" s="12"/>
      <c r="X46" s="12"/>
      <c r="Y46" s="13"/>
      <c r="Z46" s="15"/>
      <c r="AA46" s="12"/>
      <c r="AB46" s="12"/>
      <c r="AC46" s="12"/>
      <c r="AD46" s="12"/>
      <c r="AE46" s="12"/>
      <c r="AF46" s="13"/>
    </row>
    <row r="47" spans="1:32" x14ac:dyDescent="0.45">
      <c r="A47" s="10" t="s">
        <v>1</v>
      </c>
      <c r="B47" s="12"/>
      <c r="C47" s="12"/>
      <c r="D47" s="13"/>
      <c r="E47" s="13"/>
      <c r="F47" s="12"/>
      <c r="G47" s="12"/>
      <c r="H47" s="12"/>
      <c r="I47" s="12"/>
      <c r="J47" s="12"/>
      <c r="K47" s="13"/>
      <c r="L47" s="13"/>
      <c r="M47" s="12"/>
      <c r="N47" s="12"/>
      <c r="O47" s="12"/>
      <c r="P47" s="12"/>
      <c r="Q47" s="12"/>
      <c r="R47" s="13"/>
      <c r="S47" s="13"/>
      <c r="T47" s="12"/>
      <c r="U47" s="12"/>
      <c r="V47" s="12"/>
      <c r="W47" s="12"/>
      <c r="X47" s="12"/>
      <c r="Y47" s="13"/>
      <c r="Z47" s="15"/>
      <c r="AA47" s="12"/>
      <c r="AB47" s="12"/>
      <c r="AC47" s="12"/>
      <c r="AD47" s="12"/>
      <c r="AE47" s="12"/>
      <c r="AF47" s="13"/>
    </row>
    <row r="48" spans="1:32" x14ac:dyDescent="0.45">
      <c r="A48" s="10" t="s">
        <v>2</v>
      </c>
      <c r="B48" s="12"/>
      <c r="C48" s="12"/>
      <c r="D48" s="13"/>
      <c r="E48" s="13"/>
      <c r="F48" s="12"/>
      <c r="G48" s="12"/>
      <c r="H48" s="12"/>
      <c r="I48" s="12"/>
      <c r="J48" s="12"/>
      <c r="K48" s="13"/>
      <c r="L48" s="13"/>
      <c r="M48" s="12"/>
      <c r="N48" s="12"/>
      <c r="O48" s="12"/>
      <c r="P48" s="12"/>
      <c r="Q48" s="12"/>
      <c r="R48" s="13"/>
      <c r="S48" s="13"/>
      <c r="T48" s="12"/>
      <c r="U48" s="12"/>
      <c r="V48" s="12"/>
      <c r="W48" s="12"/>
      <c r="X48" s="12"/>
      <c r="Y48" s="13"/>
      <c r="Z48" s="15"/>
      <c r="AA48" s="12"/>
      <c r="AB48" s="12"/>
      <c r="AC48" s="12"/>
      <c r="AD48" s="12"/>
      <c r="AE48" s="12"/>
      <c r="AF48" s="13"/>
    </row>
    <row r="49" spans="1:32" x14ac:dyDescent="0.45">
      <c r="A49" s="10" t="s">
        <v>3</v>
      </c>
      <c r="B49" s="12"/>
      <c r="C49" s="12"/>
      <c r="D49" s="13"/>
      <c r="E49" s="13"/>
      <c r="F49" s="12"/>
      <c r="G49" s="12"/>
      <c r="H49" s="12"/>
      <c r="I49" s="12"/>
      <c r="J49" s="12"/>
      <c r="K49" s="13"/>
      <c r="L49" s="13"/>
      <c r="M49" s="12"/>
      <c r="N49" s="12"/>
      <c r="O49" s="12"/>
      <c r="P49" s="12"/>
      <c r="Q49" s="12"/>
      <c r="R49" s="13"/>
      <c r="S49" s="13"/>
      <c r="T49" s="12"/>
      <c r="U49" s="12"/>
      <c r="V49" s="12"/>
      <c r="W49" s="12"/>
      <c r="X49" s="12"/>
      <c r="Y49" s="13"/>
      <c r="Z49" s="15"/>
      <c r="AA49" s="12"/>
      <c r="AB49" s="12"/>
      <c r="AC49" s="12"/>
      <c r="AD49" s="12"/>
      <c r="AE49" s="12"/>
      <c r="AF49" s="13"/>
    </row>
    <row r="50" spans="1:32" x14ac:dyDescent="0.45">
      <c r="A50" s="10" t="s">
        <v>8</v>
      </c>
      <c r="B50" s="12"/>
      <c r="C50" s="12"/>
      <c r="D50" s="13"/>
      <c r="E50" s="13"/>
      <c r="F50" s="12"/>
      <c r="G50" s="12"/>
      <c r="H50" s="12"/>
      <c r="I50" s="12"/>
      <c r="J50" s="12"/>
      <c r="K50" s="13"/>
      <c r="L50" s="13"/>
      <c r="M50" s="12"/>
      <c r="N50" s="12"/>
      <c r="O50" s="12"/>
      <c r="P50" s="12"/>
      <c r="Q50" s="12"/>
      <c r="R50" s="13"/>
      <c r="S50" s="13"/>
      <c r="T50" s="12"/>
      <c r="U50" s="12"/>
      <c r="V50" s="12"/>
      <c r="W50" s="12"/>
      <c r="X50" s="12"/>
      <c r="Y50" s="13"/>
      <c r="Z50" s="15"/>
      <c r="AA50" s="12"/>
      <c r="AB50" s="12"/>
      <c r="AC50" s="12"/>
      <c r="AD50" s="12"/>
      <c r="AE50" s="12"/>
      <c r="AF50" s="13"/>
    </row>
    <row r="51" spans="1:32" x14ac:dyDescent="0.45">
      <c r="A51" s="10" t="s">
        <v>4</v>
      </c>
      <c r="B51" s="12"/>
      <c r="C51" s="12"/>
      <c r="D51" s="13"/>
      <c r="E51" s="13"/>
      <c r="F51" s="12"/>
      <c r="G51" s="12"/>
      <c r="H51" s="12"/>
      <c r="I51" s="12"/>
      <c r="J51" s="12"/>
      <c r="K51" s="13"/>
      <c r="L51" s="13"/>
      <c r="M51" s="12"/>
      <c r="N51" s="12"/>
      <c r="O51" s="12"/>
      <c r="P51" s="12"/>
      <c r="Q51" s="12"/>
      <c r="R51" s="13"/>
      <c r="S51" s="13"/>
      <c r="T51" s="12"/>
      <c r="U51" s="12"/>
      <c r="V51" s="12"/>
      <c r="W51" s="12"/>
      <c r="X51" s="12"/>
      <c r="Y51" s="13"/>
      <c r="Z51" s="15"/>
      <c r="AA51" s="12"/>
      <c r="AB51" s="12"/>
      <c r="AC51" s="12"/>
      <c r="AD51" s="12"/>
      <c r="AE51" s="12"/>
      <c r="AF51" s="13"/>
    </row>
    <row r="52" spans="1:32" x14ac:dyDescent="0.45">
      <c r="A52" s="10" t="s">
        <v>0</v>
      </c>
      <c r="B52" s="12"/>
      <c r="C52" s="12"/>
      <c r="D52" s="13"/>
      <c r="E52" s="13"/>
      <c r="F52" s="12"/>
      <c r="G52" s="12"/>
      <c r="H52" s="12"/>
      <c r="I52" s="12"/>
      <c r="J52" s="12"/>
      <c r="K52" s="13"/>
      <c r="L52" s="13"/>
      <c r="M52" s="12"/>
      <c r="N52" s="12"/>
      <c r="O52" s="12"/>
      <c r="P52" s="12"/>
      <c r="Q52" s="12"/>
      <c r="R52" s="13"/>
      <c r="S52" s="13"/>
      <c r="T52" s="12"/>
      <c r="U52" s="12"/>
      <c r="V52" s="12"/>
      <c r="W52" s="12"/>
      <c r="X52" s="12"/>
      <c r="Y52" s="13"/>
      <c r="Z52" s="15"/>
      <c r="AA52" s="12"/>
      <c r="AB52" s="12"/>
      <c r="AC52" s="12"/>
      <c r="AD52" s="12"/>
      <c r="AE52" s="12"/>
      <c r="AF52" s="13"/>
    </row>
    <row r="53" spans="1:32" x14ac:dyDescent="0.45">
      <c r="A53" s="10"/>
      <c r="B53" s="12"/>
      <c r="C53" s="12"/>
      <c r="D53" s="13"/>
      <c r="E53" s="13"/>
      <c r="F53" s="12"/>
      <c r="G53" s="12"/>
      <c r="H53" s="12"/>
      <c r="I53" s="12"/>
      <c r="J53" s="12"/>
      <c r="K53" s="13"/>
      <c r="L53" s="13"/>
      <c r="M53" s="12"/>
      <c r="N53" s="12"/>
      <c r="O53" s="12"/>
      <c r="P53" s="12"/>
      <c r="Q53" s="12"/>
      <c r="R53" s="13"/>
      <c r="S53" s="13"/>
      <c r="T53" s="12"/>
      <c r="U53" s="12"/>
      <c r="V53" s="12"/>
      <c r="W53" s="12"/>
      <c r="X53" s="12"/>
      <c r="Y53" s="13"/>
      <c r="Z53" s="15"/>
      <c r="AA53" s="12"/>
      <c r="AB53" s="12"/>
      <c r="AC53" s="12"/>
      <c r="AD53" s="12"/>
      <c r="AE53" s="12"/>
      <c r="AF53" s="13"/>
    </row>
    <row r="54" spans="1:32" x14ac:dyDescent="0.45">
      <c r="A54" s="94" t="s">
        <v>28</v>
      </c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  <c r="M54" s="95"/>
      <c r="N54" s="95"/>
      <c r="O54" s="95"/>
      <c r="P54" s="95"/>
      <c r="Q54" s="95"/>
      <c r="R54" s="95"/>
      <c r="S54" s="95"/>
      <c r="T54" s="95"/>
      <c r="U54" s="95"/>
      <c r="V54" s="95"/>
      <c r="W54" s="95"/>
      <c r="X54" s="95"/>
      <c r="Y54" s="95"/>
      <c r="Z54" s="95"/>
      <c r="AA54" s="95"/>
      <c r="AB54" s="95"/>
      <c r="AC54" s="95"/>
      <c r="AD54" s="95"/>
      <c r="AE54" s="95"/>
      <c r="AF54" s="95"/>
    </row>
    <row r="55" spans="1:32" x14ac:dyDescent="0.45">
      <c r="A55" s="10" t="s">
        <v>17</v>
      </c>
      <c r="B55" s="14"/>
      <c r="C55" s="14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</row>
    <row r="56" spans="1:32" x14ac:dyDescent="0.45">
      <c r="A56" s="10" t="s">
        <v>18</v>
      </c>
      <c r="B56" s="12">
        <v>52</v>
      </c>
      <c r="C56" s="12">
        <v>1</v>
      </c>
      <c r="D56" s="12">
        <v>1</v>
      </c>
      <c r="E56" s="12">
        <v>1</v>
      </c>
      <c r="F56" s="12">
        <v>1</v>
      </c>
      <c r="G56" s="12">
        <v>1</v>
      </c>
      <c r="H56" s="12">
        <v>1</v>
      </c>
      <c r="I56" s="12">
        <v>1</v>
      </c>
      <c r="J56" s="12">
        <v>2</v>
      </c>
      <c r="K56" s="12">
        <v>2</v>
      </c>
      <c r="L56" s="12">
        <v>2</v>
      </c>
      <c r="M56" s="12">
        <v>2</v>
      </c>
      <c r="N56" s="12">
        <v>2</v>
      </c>
      <c r="O56" s="12">
        <v>2</v>
      </c>
      <c r="P56" s="12">
        <v>2</v>
      </c>
      <c r="Q56" s="12">
        <v>3</v>
      </c>
      <c r="R56" s="12">
        <v>3</v>
      </c>
      <c r="S56" s="12">
        <v>3</v>
      </c>
      <c r="T56" s="12">
        <v>3</v>
      </c>
      <c r="U56" s="12">
        <v>3</v>
      </c>
      <c r="V56" s="12">
        <v>3</v>
      </c>
      <c r="W56" s="12">
        <v>3</v>
      </c>
      <c r="X56" s="12">
        <v>4</v>
      </c>
      <c r="Y56" s="12">
        <v>4</v>
      </c>
      <c r="Z56" s="12">
        <v>4</v>
      </c>
      <c r="AA56" s="12">
        <v>4</v>
      </c>
      <c r="AB56" s="12">
        <v>4</v>
      </c>
      <c r="AC56" s="12">
        <v>4</v>
      </c>
      <c r="AD56" s="12">
        <v>4</v>
      </c>
      <c r="AE56" s="12">
        <v>5</v>
      </c>
      <c r="AF56" s="12">
        <v>5</v>
      </c>
    </row>
    <row r="57" spans="1:32" x14ac:dyDescent="0.45">
      <c r="A57" s="10"/>
      <c r="B57" s="15" t="s">
        <v>22</v>
      </c>
      <c r="C57" s="12" t="s">
        <v>23</v>
      </c>
      <c r="D57" s="12" t="s">
        <v>24</v>
      </c>
      <c r="E57" s="12" t="s">
        <v>24</v>
      </c>
      <c r="F57" s="12" t="s">
        <v>19</v>
      </c>
      <c r="G57" s="12" t="s">
        <v>20</v>
      </c>
      <c r="H57" s="13" t="s">
        <v>21</v>
      </c>
      <c r="I57" s="13" t="s">
        <v>22</v>
      </c>
      <c r="J57" s="12" t="s">
        <v>23</v>
      </c>
      <c r="K57" s="12" t="s">
        <v>24</v>
      </c>
      <c r="L57" s="12" t="s">
        <v>24</v>
      </c>
      <c r="M57" s="12" t="s">
        <v>19</v>
      </c>
      <c r="N57" s="12" t="s">
        <v>20</v>
      </c>
      <c r="O57" s="13" t="s">
        <v>21</v>
      </c>
      <c r="P57" s="13" t="s">
        <v>22</v>
      </c>
      <c r="Q57" s="12" t="s">
        <v>23</v>
      </c>
      <c r="R57" s="12" t="s">
        <v>24</v>
      </c>
      <c r="S57" s="12" t="s">
        <v>24</v>
      </c>
      <c r="T57" s="12" t="s">
        <v>19</v>
      </c>
      <c r="U57" s="12" t="s">
        <v>20</v>
      </c>
      <c r="V57" s="13" t="s">
        <v>21</v>
      </c>
      <c r="W57" s="13" t="s">
        <v>22</v>
      </c>
      <c r="X57" s="12" t="s">
        <v>23</v>
      </c>
      <c r="Y57" s="12" t="s">
        <v>24</v>
      </c>
      <c r="Z57" s="12" t="s">
        <v>24</v>
      </c>
      <c r="AA57" s="12" t="s">
        <v>19</v>
      </c>
      <c r="AB57" s="12" t="s">
        <v>20</v>
      </c>
      <c r="AC57" s="13" t="s">
        <v>21</v>
      </c>
      <c r="AD57" s="13" t="s">
        <v>22</v>
      </c>
      <c r="AE57" s="12" t="s">
        <v>23</v>
      </c>
      <c r="AF57" s="12" t="s">
        <v>24</v>
      </c>
    </row>
    <row r="58" spans="1:32" x14ac:dyDescent="0.45">
      <c r="A58" s="10"/>
      <c r="B58" s="15">
        <v>1</v>
      </c>
      <c r="C58" s="12">
        <v>2</v>
      </c>
      <c r="D58" s="12">
        <v>3</v>
      </c>
      <c r="E58" s="12">
        <v>4</v>
      </c>
      <c r="F58" s="12">
        <v>5</v>
      </c>
      <c r="G58" s="12">
        <v>6</v>
      </c>
      <c r="H58" s="13">
        <v>7</v>
      </c>
      <c r="I58" s="13">
        <v>8</v>
      </c>
      <c r="J58" s="12">
        <v>9</v>
      </c>
      <c r="K58" s="12">
        <v>10</v>
      </c>
      <c r="L58" s="12">
        <v>11</v>
      </c>
      <c r="M58" s="12">
        <v>12</v>
      </c>
      <c r="N58" s="12">
        <v>13</v>
      </c>
      <c r="O58" s="13">
        <v>14</v>
      </c>
      <c r="P58" s="13">
        <v>15</v>
      </c>
      <c r="Q58" s="12">
        <v>16</v>
      </c>
      <c r="R58" s="12">
        <v>17</v>
      </c>
      <c r="S58" s="12">
        <v>18</v>
      </c>
      <c r="T58" s="12">
        <v>19</v>
      </c>
      <c r="U58" s="12">
        <v>20</v>
      </c>
      <c r="V58" s="13">
        <v>21</v>
      </c>
      <c r="W58" s="13">
        <v>22</v>
      </c>
      <c r="X58" s="12">
        <v>23</v>
      </c>
      <c r="Y58" s="12">
        <v>24</v>
      </c>
      <c r="Z58" s="12">
        <v>25</v>
      </c>
      <c r="AA58" s="12">
        <v>26</v>
      </c>
      <c r="AB58" s="12">
        <v>27</v>
      </c>
      <c r="AC58" s="13">
        <v>28</v>
      </c>
      <c r="AD58" s="13">
        <v>29</v>
      </c>
      <c r="AE58" s="12">
        <v>30</v>
      </c>
      <c r="AF58" s="12">
        <v>31</v>
      </c>
    </row>
    <row r="59" spans="1:32" x14ac:dyDescent="0.45">
      <c r="A59" s="10" t="s">
        <v>0</v>
      </c>
      <c r="B59" s="15"/>
      <c r="C59" s="12"/>
      <c r="D59" s="12"/>
      <c r="E59" s="12"/>
      <c r="F59" s="12"/>
      <c r="G59" s="12"/>
      <c r="H59" s="13"/>
      <c r="I59" s="13"/>
      <c r="J59" s="12"/>
      <c r="K59" s="12"/>
      <c r="L59" s="12"/>
      <c r="M59" s="12"/>
      <c r="N59" s="12"/>
      <c r="O59" s="13"/>
      <c r="P59" s="13"/>
      <c r="Q59" s="12"/>
      <c r="R59" s="12"/>
      <c r="S59" s="12"/>
      <c r="T59" s="12"/>
      <c r="U59" s="12"/>
      <c r="V59" s="13"/>
      <c r="W59" s="13"/>
      <c r="X59" s="12"/>
      <c r="Y59" s="12"/>
      <c r="Z59" s="12"/>
      <c r="AA59" s="12"/>
      <c r="AB59" s="12"/>
      <c r="AC59" s="13"/>
      <c r="AD59" s="13"/>
      <c r="AE59" s="12"/>
      <c r="AF59" s="12"/>
    </row>
    <row r="60" spans="1:32" x14ac:dyDescent="0.45">
      <c r="A60" s="10" t="s">
        <v>1</v>
      </c>
      <c r="B60" s="15"/>
      <c r="C60" s="12"/>
      <c r="D60" s="12"/>
      <c r="E60" s="12"/>
      <c r="F60" s="12"/>
      <c r="G60" s="12"/>
      <c r="H60" s="13"/>
      <c r="I60" s="13"/>
      <c r="J60" s="12"/>
      <c r="K60" s="12"/>
      <c r="L60" s="12"/>
      <c r="M60" s="12"/>
      <c r="N60" s="12"/>
      <c r="O60" s="13"/>
      <c r="P60" s="13"/>
      <c r="Q60" s="12"/>
      <c r="R60" s="12"/>
      <c r="S60" s="12"/>
      <c r="T60" s="12"/>
      <c r="U60" s="12"/>
      <c r="V60" s="13"/>
      <c r="W60" s="13"/>
      <c r="X60" s="12"/>
      <c r="Y60" s="12"/>
      <c r="Z60" s="12"/>
      <c r="AA60" s="12"/>
      <c r="AB60" s="12"/>
      <c r="AC60" s="13"/>
      <c r="AD60" s="13"/>
      <c r="AE60" s="12"/>
      <c r="AF60" s="12"/>
    </row>
    <row r="61" spans="1:32" x14ac:dyDescent="0.45">
      <c r="A61" s="10" t="s">
        <v>2</v>
      </c>
      <c r="B61" s="15"/>
      <c r="C61" s="12"/>
      <c r="D61" s="12"/>
      <c r="E61" s="12"/>
      <c r="F61" s="12"/>
      <c r="G61" s="12"/>
      <c r="H61" s="13"/>
      <c r="I61" s="13"/>
      <c r="J61" s="12"/>
      <c r="K61" s="12"/>
      <c r="L61" s="12"/>
      <c r="M61" s="12"/>
      <c r="N61" s="12"/>
      <c r="O61" s="13"/>
      <c r="P61" s="13"/>
      <c r="Q61" s="12"/>
      <c r="R61" s="12"/>
      <c r="S61" s="12"/>
      <c r="T61" s="12"/>
      <c r="U61" s="12"/>
      <c r="V61" s="13"/>
      <c r="W61" s="13"/>
      <c r="X61" s="12"/>
      <c r="Y61" s="12"/>
      <c r="Z61" s="12"/>
      <c r="AA61" s="12"/>
      <c r="AB61" s="12"/>
      <c r="AC61" s="13"/>
      <c r="AD61" s="13"/>
      <c r="AE61" s="12"/>
      <c r="AF61" s="12"/>
    </row>
    <row r="62" spans="1:32" x14ac:dyDescent="0.45">
      <c r="A62" s="10" t="s">
        <v>3</v>
      </c>
      <c r="B62" s="15"/>
      <c r="C62" s="12"/>
      <c r="D62" s="12"/>
      <c r="E62" s="12"/>
      <c r="F62" s="12"/>
      <c r="G62" s="12"/>
      <c r="H62" s="13"/>
      <c r="I62" s="13"/>
      <c r="J62" s="12"/>
      <c r="K62" s="12"/>
      <c r="L62" s="12"/>
      <c r="M62" s="12"/>
      <c r="N62" s="12"/>
      <c r="O62" s="13"/>
      <c r="P62" s="13"/>
      <c r="Q62" s="12"/>
      <c r="R62" s="12"/>
      <c r="S62" s="12"/>
      <c r="T62" s="12"/>
      <c r="U62" s="12"/>
      <c r="V62" s="13"/>
      <c r="W62" s="13"/>
      <c r="X62" s="12"/>
      <c r="Y62" s="12"/>
      <c r="Z62" s="12"/>
      <c r="AA62" s="12"/>
      <c r="AB62" s="12"/>
      <c r="AC62" s="13"/>
      <c r="AD62" s="13"/>
      <c r="AE62" s="12"/>
      <c r="AF62" s="12"/>
    </row>
    <row r="63" spans="1:32" x14ac:dyDescent="0.45">
      <c r="A63" s="10" t="s">
        <v>8</v>
      </c>
      <c r="B63" s="15"/>
      <c r="C63" s="12"/>
      <c r="D63" s="12"/>
      <c r="E63" s="12"/>
      <c r="F63" s="12"/>
      <c r="G63" s="12"/>
      <c r="H63" s="13"/>
      <c r="I63" s="13"/>
      <c r="J63" s="12"/>
      <c r="K63" s="12"/>
      <c r="L63" s="12"/>
      <c r="M63" s="12"/>
      <c r="N63" s="12"/>
      <c r="O63" s="13"/>
      <c r="P63" s="13"/>
      <c r="Q63" s="12"/>
      <c r="R63" s="12"/>
      <c r="S63" s="12"/>
      <c r="T63" s="12"/>
      <c r="U63" s="12"/>
      <c r="V63" s="13"/>
      <c r="W63" s="13"/>
      <c r="X63" s="12"/>
      <c r="Y63" s="12"/>
      <c r="Z63" s="12"/>
      <c r="AA63" s="12"/>
      <c r="AB63" s="12"/>
      <c r="AC63" s="13"/>
      <c r="AD63" s="13"/>
      <c r="AE63" s="12"/>
      <c r="AF63" s="12"/>
    </row>
    <row r="64" spans="1:32" x14ac:dyDescent="0.45">
      <c r="A64" s="10" t="s">
        <v>4</v>
      </c>
      <c r="B64" s="15"/>
      <c r="C64" s="12"/>
      <c r="D64" s="12"/>
      <c r="E64" s="12"/>
      <c r="F64" s="12"/>
      <c r="G64" s="12"/>
      <c r="H64" s="13"/>
      <c r="I64" s="13"/>
      <c r="J64" s="12"/>
      <c r="K64" s="12"/>
      <c r="L64" s="12"/>
      <c r="M64" s="12"/>
      <c r="N64" s="12"/>
      <c r="O64" s="13"/>
      <c r="P64" s="13"/>
      <c r="Q64" s="12"/>
      <c r="R64" s="12"/>
      <c r="S64" s="12"/>
      <c r="T64" s="12"/>
      <c r="U64" s="12"/>
      <c r="V64" s="13"/>
      <c r="W64" s="13"/>
      <c r="X64" s="12"/>
      <c r="Y64" s="12"/>
      <c r="Z64" s="12"/>
      <c r="AA64" s="12"/>
      <c r="AB64" s="12"/>
      <c r="AC64" s="13"/>
      <c r="AD64" s="13"/>
      <c r="AE64" s="12"/>
      <c r="AF64" s="12"/>
    </row>
    <row r="65" spans="1:32" x14ac:dyDescent="0.45">
      <c r="A65" s="10" t="s">
        <v>0</v>
      </c>
      <c r="B65" s="15"/>
      <c r="C65" s="12"/>
      <c r="D65" s="12"/>
      <c r="E65" s="12"/>
      <c r="F65" s="12"/>
      <c r="G65" s="12"/>
      <c r="H65" s="13"/>
      <c r="I65" s="13"/>
      <c r="J65" s="12"/>
      <c r="K65" s="12"/>
      <c r="L65" s="12"/>
      <c r="M65" s="12"/>
      <c r="N65" s="12"/>
      <c r="O65" s="13"/>
      <c r="P65" s="13"/>
      <c r="Q65" s="12"/>
      <c r="R65" s="12"/>
      <c r="S65" s="12"/>
      <c r="T65" s="12"/>
      <c r="U65" s="12"/>
      <c r="V65" s="13"/>
      <c r="W65" s="13"/>
      <c r="X65" s="12"/>
      <c r="Y65" s="12"/>
      <c r="Z65" s="12"/>
      <c r="AA65" s="12"/>
      <c r="AB65" s="12"/>
      <c r="AC65" s="13"/>
      <c r="AD65" s="13"/>
      <c r="AE65" s="12"/>
      <c r="AF65" s="12"/>
    </row>
    <row r="66" spans="1:32" x14ac:dyDescent="0.45">
      <c r="A66" s="10"/>
      <c r="B66" s="15"/>
      <c r="C66" s="12"/>
      <c r="D66" s="12"/>
      <c r="E66" s="12"/>
      <c r="F66" s="12"/>
      <c r="G66" s="12"/>
      <c r="H66" s="13"/>
      <c r="I66" s="13"/>
      <c r="J66" s="12"/>
      <c r="K66" s="12"/>
      <c r="L66" s="12"/>
      <c r="M66" s="12"/>
      <c r="N66" s="12"/>
      <c r="O66" s="13"/>
      <c r="P66" s="13"/>
      <c r="Q66" s="12"/>
      <c r="R66" s="12"/>
      <c r="S66" s="12"/>
      <c r="T66" s="12"/>
      <c r="U66" s="12"/>
      <c r="V66" s="13"/>
      <c r="W66" s="13"/>
      <c r="X66" s="12"/>
      <c r="Y66" s="12"/>
      <c r="Z66" s="12"/>
      <c r="AA66" s="12"/>
      <c r="AB66" s="12"/>
      <c r="AC66" s="13"/>
      <c r="AD66" s="13"/>
      <c r="AE66" s="12"/>
      <c r="AF66" s="12"/>
    </row>
    <row r="67" spans="1:32" x14ac:dyDescent="0.45">
      <c r="A67" s="94" t="s">
        <v>29</v>
      </c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  <c r="M67" s="95"/>
      <c r="N67" s="95"/>
      <c r="O67" s="95"/>
      <c r="P67" s="95"/>
      <c r="Q67" s="95"/>
      <c r="R67" s="95"/>
      <c r="S67" s="95"/>
      <c r="T67" s="95"/>
      <c r="U67" s="95"/>
      <c r="V67" s="95"/>
      <c r="W67" s="95"/>
      <c r="X67" s="95"/>
      <c r="Y67" s="95"/>
      <c r="Z67" s="95"/>
      <c r="AA67" s="95"/>
      <c r="AB67" s="95"/>
      <c r="AC67" s="95"/>
      <c r="AD67" s="95"/>
      <c r="AE67" s="95"/>
      <c r="AF67" s="95"/>
    </row>
    <row r="68" spans="1:32" x14ac:dyDescent="0.45">
      <c r="A68" s="10" t="s">
        <v>17</v>
      </c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2"/>
      <c r="AE68" s="12"/>
      <c r="AF68" s="12"/>
    </row>
    <row r="69" spans="1:32" x14ac:dyDescent="0.45">
      <c r="A69" s="10" t="s">
        <v>18</v>
      </c>
      <c r="B69" s="12">
        <v>5</v>
      </c>
      <c r="C69" s="12">
        <v>5</v>
      </c>
      <c r="D69" s="12">
        <v>5</v>
      </c>
      <c r="E69" s="12">
        <v>5</v>
      </c>
      <c r="F69" s="12">
        <v>5</v>
      </c>
      <c r="G69" s="12">
        <v>6</v>
      </c>
      <c r="H69" s="12">
        <v>6</v>
      </c>
      <c r="I69" s="12">
        <v>6</v>
      </c>
      <c r="J69" s="12">
        <v>6</v>
      </c>
      <c r="K69" s="12">
        <v>6</v>
      </c>
      <c r="L69" s="12">
        <v>6</v>
      </c>
      <c r="M69" s="12">
        <v>6</v>
      </c>
      <c r="N69" s="12">
        <v>7</v>
      </c>
      <c r="O69" s="12">
        <v>7</v>
      </c>
      <c r="P69" s="12">
        <v>7</v>
      </c>
      <c r="Q69" s="12">
        <v>7</v>
      </c>
      <c r="R69" s="12">
        <v>7</v>
      </c>
      <c r="S69" s="12">
        <v>7</v>
      </c>
      <c r="T69" s="12">
        <v>7</v>
      </c>
      <c r="U69" s="12">
        <v>8</v>
      </c>
      <c r="V69" s="12">
        <v>8</v>
      </c>
      <c r="W69" s="12">
        <v>8</v>
      </c>
      <c r="X69" s="12">
        <v>8</v>
      </c>
      <c r="Y69" s="12">
        <v>8</v>
      </c>
      <c r="Z69" s="12">
        <v>8</v>
      </c>
      <c r="AA69" s="12">
        <v>8</v>
      </c>
      <c r="AB69" s="12">
        <v>9</v>
      </c>
      <c r="AC69" s="12">
        <v>9</v>
      </c>
      <c r="AD69" s="12"/>
      <c r="AE69" s="12"/>
      <c r="AF69" s="12"/>
    </row>
    <row r="70" spans="1:32" x14ac:dyDescent="0.45">
      <c r="A70" s="10"/>
      <c r="B70" s="12" t="s">
        <v>24</v>
      </c>
      <c r="C70" s="12" t="s">
        <v>19</v>
      </c>
      <c r="D70" s="12" t="s">
        <v>20</v>
      </c>
      <c r="E70" s="13" t="s">
        <v>21</v>
      </c>
      <c r="F70" s="13" t="s">
        <v>22</v>
      </c>
      <c r="G70" s="12" t="s">
        <v>23</v>
      </c>
      <c r="H70" s="12" t="s">
        <v>24</v>
      </c>
      <c r="I70" s="12" t="s">
        <v>24</v>
      </c>
      <c r="J70" s="12" t="s">
        <v>19</v>
      </c>
      <c r="K70" s="12" t="s">
        <v>20</v>
      </c>
      <c r="L70" s="13" t="s">
        <v>21</v>
      </c>
      <c r="M70" s="13" t="s">
        <v>22</v>
      </c>
      <c r="N70" s="12" t="s">
        <v>23</v>
      </c>
      <c r="O70" s="12" t="s">
        <v>24</v>
      </c>
      <c r="P70" s="12" t="s">
        <v>24</v>
      </c>
      <c r="Q70" s="12" t="s">
        <v>19</v>
      </c>
      <c r="R70" s="12" t="s">
        <v>20</v>
      </c>
      <c r="S70" s="13" t="s">
        <v>21</v>
      </c>
      <c r="T70" s="13" t="s">
        <v>22</v>
      </c>
      <c r="U70" s="12" t="s">
        <v>23</v>
      </c>
      <c r="V70" s="12" t="s">
        <v>24</v>
      </c>
      <c r="W70" s="12" t="s">
        <v>24</v>
      </c>
      <c r="X70" s="12" t="s">
        <v>19</v>
      </c>
      <c r="Y70" s="12" t="s">
        <v>20</v>
      </c>
      <c r="Z70" s="13" t="s">
        <v>21</v>
      </c>
      <c r="AA70" s="13" t="s">
        <v>22</v>
      </c>
      <c r="AB70" s="12" t="s">
        <v>23</v>
      </c>
      <c r="AC70" s="12" t="s">
        <v>24</v>
      </c>
      <c r="AD70" s="12"/>
      <c r="AE70" s="12"/>
      <c r="AF70" s="12"/>
    </row>
    <row r="71" spans="1:32" x14ac:dyDescent="0.45">
      <c r="A71" s="10"/>
      <c r="B71" s="12">
        <v>1</v>
      </c>
      <c r="C71" s="12">
        <v>2</v>
      </c>
      <c r="D71" s="12">
        <v>3</v>
      </c>
      <c r="E71" s="13">
        <v>4</v>
      </c>
      <c r="F71" s="13">
        <v>5</v>
      </c>
      <c r="G71" s="12">
        <v>6</v>
      </c>
      <c r="H71" s="12">
        <v>7</v>
      </c>
      <c r="I71" s="12">
        <v>8</v>
      </c>
      <c r="J71" s="12">
        <v>9</v>
      </c>
      <c r="K71" s="12">
        <v>10</v>
      </c>
      <c r="L71" s="13">
        <v>11</v>
      </c>
      <c r="M71" s="13">
        <v>12</v>
      </c>
      <c r="N71" s="12">
        <v>13</v>
      </c>
      <c r="O71" s="12">
        <v>14</v>
      </c>
      <c r="P71" s="12">
        <v>15</v>
      </c>
      <c r="Q71" s="12">
        <v>16</v>
      </c>
      <c r="R71" s="12">
        <v>17</v>
      </c>
      <c r="S71" s="13">
        <v>18</v>
      </c>
      <c r="T71" s="13">
        <v>19</v>
      </c>
      <c r="U71" s="12">
        <v>20</v>
      </c>
      <c r="V71" s="12">
        <v>21</v>
      </c>
      <c r="W71" s="12">
        <v>22</v>
      </c>
      <c r="X71" s="12">
        <v>23</v>
      </c>
      <c r="Y71" s="12">
        <v>24</v>
      </c>
      <c r="Z71" s="13">
        <v>25</v>
      </c>
      <c r="AA71" s="13">
        <v>26</v>
      </c>
      <c r="AB71" s="12">
        <v>27</v>
      </c>
      <c r="AC71" s="12">
        <v>28</v>
      </c>
      <c r="AD71" s="12"/>
      <c r="AE71" s="12"/>
      <c r="AF71" s="12"/>
    </row>
    <row r="72" spans="1:32" x14ac:dyDescent="0.45">
      <c r="A72" s="10" t="s">
        <v>0</v>
      </c>
      <c r="B72" s="12"/>
      <c r="C72" s="12"/>
      <c r="D72" s="12"/>
      <c r="E72" s="13"/>
      <c r="F72" s="13"/>
      <c r="G72" s="12"/>
      <c r="H72" s="12"/>
      <c r="I72" s="12"/>
      <c r="J72" s="12"/>
      <c r="K72" s="12"/>
      <c r="L72" s="13"/>
      <c r="M72" s="13"/>
      <c r="N72" s="12"/>
      <c r="O72" s="12"/>
      <c r="P72" s="12"/>
      <c r="Q72" s="12"/>
      <c r="R72" s="12"/>
      <c r="S72" s="13"/>
      <c r="T72" s="13"/>
      <c r="U72" s="12"/>
      <c r="V72" s="12"/>
      <c r="W72" s="12"/>
      <c r="X72" s="12"/>
      <c r="Y72" s="12"/>
      <c r="Z72" s="13"/>
      <c r="AA72" s="13"/>
      <c r="AB72" s="12"/>
      <c r="AC72" s="12"/>
      <c r="AD72" s="12"/>
      <c r="AE72" s="12"/>
      <c r="AF72" s="12"/>
    </row>
    <row r="73" spans="1:32" x14ac:dyDescent="0.45">
      <c r="A73" s="10" t="s">
        <v>1</v>
      </c>
      <c r="B73" s="12"/>
      <c r="C73" s="12"/>
      <c r="D73" s="12"/>
      <c r="E73" s="13"/>
      <c r="F73" s="13"/>
      <c r="G73" s="12"/>
      <c r="H73" s="12"/>
      <c r="I73" s="12"/>
      <c r="J73" s="12"/>
      <c r="K73" s="12"/>
      <c r="L73" s="13"/>
      <c r="M73" s="13"/>
      <c r="N73" s="12"/>
      <c r="O73" s="12"/>
      <c r="P73" s="12"/>
      <c r="Q73" s="12"/>
      <c r="R73" s="12"/>
      <c r="S73" s="13"/>
      <c r="T73" s="13"/>
      <c r="U73" s="12"/>
      <c r="V73" s="12"/>
      <c r="W73" s="12"/>
      <c r="X73" s="12"/>
      <c r="Y73" s="12"/>
      <c r="Z73" s="13"/>
      <c r="AA73" s="13"/>
      <c r="AB73" s="12"/>
      <c r="AC73" s="12"/>
      <c r="AD73" s="12"/>
      <c r="AE73" s="12"/>
      <c r="AF73" s="12"/>
    </row>
    <row r="74" spans="1:32" x14ac:dyDescent="0.45">
      <c r="A74" s="10" t="s">
        <v>2</v>
      </c>
      <c r="B74" s="12"/>
      <c r="C74" s="12"/>
      <c r="D74" s="12"/>
      <c r="E74" s="13"/>
      <c r="F74" s="13"/>
      <c r="G74" s="12"/>
      <c r="H74" s="12"/>
      <c r="I74" s="12"/>
      <c r="J74" s="12"/>
      <c r="K74" s="12"/>
      <c r="L74" s="13"/>
      <c r="M74" s="13"/>
      <c r="N74" s="12"/>
      <c r="O74" s="12"/>
      <c r="P74" s="12"/>
      <c r="Q74" s="12"/>
      <c r="R74" s="12"/>
      <c r="S74" s="13"/>
      <c r="T74" s="13"/>
      <c r="U74" s="12"/>
      <c r="V74" s="12"/>
      <c r="W74" s="12"/>
      <c r="X74" s="12"/>
      <c r="Y74" s="12"/>
      <c r="Z74" s="13"/>
      <c r="AA74" s="13"/>
      <c r="AB74" s="12"/>
      <c r="AC74" s="12"/>
      <c r="AD74" s="12"/>
      <c r="AE74" s="12"/>
      <c r="AF74" s="12"/>
    </row>
    <row r="75" spans="1:32" x14ac:dyDescent="0.45">
      <c r="A75" s="10" t="s">
        <v>3</v>
      </c>
      <c r="B75" s="12"/>
      <c r="C75" s="12"/>
      <c r="D75" s="12"/>
      <c r="E75" s="13"/>
      <c r="F75" s="13"/>
      <c r="G75" s="12"/>
      <c r="H75" s="12"/>
      <c r="I75" s="12"/>
      <c r="J75" s="12"/>
      <c r="K75" s="12"/>
      <c r="L75" s="13"/>
      <c r="M75" s="13"/>
      <c r="N75" s="12"/>
      <c r="O75" s="12"/>
      <c r="P75" s="12"/>
      <c r="Q75" s="12"/>
      <c r="R75" s="12"/>
      <c r="S75" s="13"/>
      <c r="T75" s="13"/>
      <c r="U75" s="12"/>
      <c r="V75" s="12"/>
      <c r="W75" s="12"/>
      <c r="X75" s="12"/>
      <c r="Y75" s="12"/>
      <c r="Z75" s="13"/>
      <c r="AA75" s="13"/>
      <c r="AB75" s="12"/>
      <c r="AC75" s="12"/>
      <c r="AD75" s="12"/>
      <c r="AE75" s="12"/>
      <c r="AF75" s="12"/>
    </row>
    <row r="76" spans="1:32" x14ac:dyDescent="0.45">
      <c r="A76" s="10" t="s">
        <v>8</v>
      </c>
      <c r="B76" s="12"/>
      <c r="C76" s="12"/>
      <c r="D76" s="12"/>
      <c r="E76" s="13"/>
      <c r="F76" s="13"/>
      <c r="G76" s="12"/>
      <c r="H76" s="12"/>
      <c r="I76" s="12"/>
      <c r="J76" s="12"/>
      <c r="K76" s="12"/>
      <c r="L76" s="13"/>
      <c r="M76" s="13"/>
      <c r="N76" s="12"/>
      <c r="O76" s="12"/>
      <c r="P76" s="12"/>
      <c r="Q76" s="12"/>
      <c r="R76" s="12"/>
      <c r="S76" s="13"/>
      <c r="T76" s="13"/>
      <c r="U76" s="12"/>
      <c r="V76" s="12"/>
      <c r="W76" s="12"/>
      <c r="X76" s="12"/>
      <c r="Y76" s="12"/>
      <c r="Z76" s="13"/>
      <c r="AA76" s="13"/>
      <c r="AB76" s="12"/>
      <c r="AC76" s="12"/>
      <c r="AD76" s="12"/>
      <c r="AE76" s="12"/>
      <c r="AF76" s="12"/>
    </row>
    <row r="77" spans="1:32" x14ac:dyDescent="0.45">
      <c r="A77" s="10" t="s">
        <v>4</v>
      </c>
      <c r="B77" s="12"/>
      <c r="C77" s="12"/>
      <c r="D77" s="12"/>
      <c r="E77" s="13"/>
      <c r="F77" s="13"/>
      <c r="G77" s="12"/>
      <c r="H77" s="12"/>
      <c r="I77" s="12"/>
      <c r="J77" s="12"/>
      <c r="K77" s="12"/>
      <c r="L77" s="13"/>
      <c r="M77" s="13"/>
      <c r="N77" s="12"/>
      <c r="O77" s="12"/>
      <c r="P77" s="12"/>
      <c r="Q77" s="12"/>
      <c r="R77" s="12"/>
      <c r="S77" s="13"/>
      <c r="T77" s="13"/>
      <c r="U77" s="12"/>
      <c r="V77" s="12"/>
      <c r="W77" s="12"/>
      <c r="X77" s="12"/>
      <c r="Y77" s="12"/>
      <c r="Z77" s="13"/>
      <c r="AA77" s="13"/>
      <c r="AB77" s="12"/>
      <c r="AC77" s="12"/>
      <c r="AD77" s="12"/>
      <c r="AE77" s="12"/>
      <c r="AF77" s="12"/>
    </row>
    <row r="78" spans="1:32" x14ac:dyDescent="0.45">
      <c r="A78" s="10" t="s">
        <v>0</v>
      </c>
      <c r="B78" s="12"/>
      <c r="C78" s="12"/>
      <c r="D78" s="12"/>
      <c r="E78" s="13"/>
      <c r="F78" s="13"/>
      <c r="G78" s="12"/>
      <c r="H78" s="12"/>
      <c r="I78" s="12"/>
      <c r="J78" s="12"/>
      <c r="K78" s="12"/>
      <c r="L78" s="13"/>
      <c r="M78" s="13"/>
      <c r="N78" s="12"/>
      <c r="O78" s="12"/>
      <c r="P78" s="12"/>
      <c r="Q78" s="12"/>
      <c r="R78" s="12"/>
      <c r="S78" s="13"/>
      <c r="T78" s="13"/>
      <c r="U78" s="12"/>
      <c r="V78" s="12"/>
      <c r="W78" s="12"/>
      <c r="X78" s="12"/>
      <c r="Y78" s="12"/>
      <c r="Z78" s="13"/>
      <c r="AA78" s="13"/>
      <c r="AB78" s="12"/>
      <c r="AC78" s="12"/>
      <c r="AD78" s="12"/>
      <c r="AE78" s="12"/>
      <c r="AF78" s="12"/>
    </row>
    <row r="79" spans="1:32" x14ac:dyDescent="0.45">
      <c r="A79" s="10"/>
      <c r="B79" s="12"/>
      <c r="C79" s="12"/>
      <c r="D79" s="12"/>
      <c r="E79" s="13"/>
      <c r="F79" s="13"/>
      <c r="G79" s="12"/>
      <c r="H79" s="12"/>
      <c r="I79" s="12"/>
      <c r="J79" s="12"/>
      <c r="K79" s="12"/>
      <c r="L79" s="13"/>
      <c r="M79" s="13"/>
      <c r="N79" s="12"/>
      <c r="O79" s="12"/>
      <c r="P79" s="12"/>
      <c r="Q79" s="12"/>
      <c r="R79" s="12"/>
      <c r="S79" s="13"/>
      <c r="T79" s="13"/>
      <c r="U79" s="12"/>
      <c r="V79" s="12"/>
      <c r="W79" s="12"/>
      <c r="X79" s="12"/>
      <c r="Y79" s="12"/>
      <c r="Z79" s="13"/>
      <c r="AA79" s="13"/>
      <c r="AB79" s="12"/>
      <c r="AC79" s="12"/>
      <c r="AD79" s="12"/>
      <c r="AE79" s="12"/>
      <c r="AF79" s="12"/>
    </row>
    <row r="80" spans="1:32" x14ac:dyDescent="0.45">
      <c r="A80" s="94" t="s">
        <v>30</v>
      </c>
      <c r="B80" s="95"/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5"/>
      <c r="N80" s="95"/>
      <c r="O80" s="95"/>
      <c r="P80" s="95"/>
      <c r="Q80" s="95"/>
      <c r="R80" s="95"/>
      <c r="S80" s="95"/>
      <c r="T80" s="95"/>
      <c r="U80" s="95"/>
      <c r="V80" s="95"/>
      <c r="W80" s="95"/>
      <c r="X80" s="95"/>
      <c r="Y80" s="95"/>
      <c r="Z80" s="95"/>
      <c r="AA80" s="95"/>
      <c r="AB80" s="95"/>
      <c r="AC80" s="95"/>
      <c r="AD80" s="95"/>
      <c r="AE80" s="95"/>
      <c r="AF80" s="95"/>
    </row>
    <row r="81" spans="1:32" x14ac:dyDescent="0.45">
      <c r="A81" s="10" t="s">
        <v>17</v>
      </c>
      <c r="B81" s="14"/>
      <c r="C81" s="14"/>
      <c r="D81" s="14"/>
      <c r="E81" s="14"/>
      <c r="F81" s="14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</row>
    <row r="82" spans="1:32" x14ac:dyDescent="0.45">
      <c r="A82" s="10" t="s">
        <v>18</v>
      </c>
      <c r="B82" s="12">
        <v>9</v>
      </c>
      <c r="C82" s="12">
        <v>9</v>
      </c>
      <c r="D82" s="12">
        <v>9</v>
      </c>
      <c r="E82" s="12">
        <v>9</v>
      </c>
      <c r="F82" s="12">
        <v>9</v>
      </c>
      <c r="G82" s="12">
        <v>10</v>
      </c>
      <c r="H82" s="12">
        <v>10</v>
      </c>
      <c r="I82" s="12">
        <v>10</v>
      </c>
      <c r="J82" s="12">
        <v>10</v>
      </c>
      <c r="K82" s="12">
        <v>10</v>
      </c>
      <c r="L82" s="12">
        <v>10</v>
      </c>
      <c r="M82" s="12">
        <v>10</v>
      </c>
      <c r="N82" s="12">
        <v>11</v>
      </c>
      <c r="O82" s="12">
        <v>11</v>
      </c>
      <c r="P82" s="12">
        <v>11</v>
      </c>
      <c r="Q82" s="12">
        <v>11</v>
      </c>
      <c r="R82" s="12">
        <v>11</v>
      </c>
      <c r="S82" s="12">
        <v>11</v>
      </c>
      <c r="T82" s="12">
        <v>11</v>
      </c>
      <c r="U82" s="12">
        <v>12</v>
      </c>
      <c r="V82" s="12">
        <v>12</v>
      </c>
      <c r="W82" s="12">
        <v>12</v>
      </c>
      <c r="X82" s="12">
        <v>12</v>
      </c>
      <c r="Y82" s="12">
        <v>12</v>
      </c>
      <c r="Z82" s="12">
        <v>12</v>
      </c>
      <c r="AA82" s="12">
        <v>12</v>
      </c>
      <c r="AB82" s="12">
        <v>13</v>
      </c>
      <c r="AC82" s="12">
        <v>13</v>
      </c>
      <c r="AD82" s="12">
        <v>13</v>
      </c>
      <c r="AE82" s="12">
        <v>13</v>
      </c>
      <c r="AF82" s="12">
        <v>13</v>
      </c>
    </row>
    <row r="83" spans="1:32" x14ac:dyDescent="0.45">
      <c r="A83" s="10"/>
      <c r="B83" s="12" t="s">
        <v>24</v>
      </c>
      <c r="C83" s="12" t="s">
        <v>19</v>
      </c>
      <c r="D83" s="12" t="s">
        <v>20</v>
      </c>
      <c r="E83" s="13" t="s">
        <v>21</v>
      </c>
      <c r="F83" s="13" t="s">
        <v>22</v>
      </c>
      <c r="G83" s="12" t="s">
        <v>23</v>
      </c>
      <c r="H83" s="12" t="s">
        <v>24</v>
      </c>
      <c r="I83" s="12" t="s">
        <v>24</v>
      </c>
      <c r="J83" s="12" t="s">
        <v>19</v>
      </c>
      <c r="K83" s="12" t="s">
        <v>20</v>
      </c>
      <c r="L83" s="13" t="s">
        <v>21</v>
      </c>
      <c r="M83" s="13" t="s">
        <v>22</v>
      </c>
      <c r="N83" s="12" t="s">
        <v>23</v>
      </c>
      <c r="O83" s="12" t="s">
        <v>24</v>
      </c>
      <c r="P83" s="12" t="s">
        <v>24</v>
      </c>
      <c r="Q83" s="12" t="s">
        <v>19</v>
      </c>
      <c r="R83" s="12" t="s">
        <v>20</v>
      </c>
      <c r="S83" s="13" t="s">
        <v>21</v>
      </c>
      <c r="T83" s="13" t="s">
        <v>22</v>
      </c>
      <c r="U83" s="12" t="s">
        <v>23</v>
      </c>
      <c r="V83" s="12" t="s">
        <v>24</v>
      </c>
      <c r="W83" s="12" t="s">
        <v>24</v>
      </c>
      <c r="X83" s="12" t="s">
        <v>19</v>
      </c>
      <c r="Y83" s="12" t="s">
        <v>20</v>
      </c>
      <c r="Z83" s="13" t="s">
        <v>21</v>
      </c>
      <c r="AA83" s="13" t="s">
        <v>22</v>
      </c>
      <c r="AB83" s="12" t="s">
        <v>23</v>
      </c>
      <c r="AC83" s="12" t="s">
        <v>24</v>
      </c>
      <c r="AD83" s="12" t="s">
        <v>24</v>
      </c>
      <c r="AE83" s="12" t="s">
        <v>19</v>
      </c>
      <c r="AF83" s="12" t="s">
        <v>20</v>
      </c>
    </row>
    <row r="84" spans="1:32" x14ac:dyDescent="0.45">
      <c r="A84" s="10"/>
      <c r="B84" s="12">
        <v>1</v>
      </c>
      <c r="C84" s="12">
        <v>2</v>
      </c>
      <c r="D84" s="12">
        <v>3</v>
      </c>
      <c r="E84" s="13">
        <v>4</v>
      </c>
      <c r="F84" s="13">
        <v>5</v>
      </c>
      <c r="G84" s="12">
        <v>6</v>
      </c>
      <c r="H84" s="12">
        <v>7</v>
      </c>
      <c r="I84" s="12">
        <v>8</v>
      </c>
      <c r="J84" s="12">
        <v>9</v>
      </c>
      <c r="K84" s="12">
        <v>10</v>
      </c>
      <c r="L84" s="13">
        <v>11</v>
      </c>
      <c r="M84" s="13">
        <v>12</v>
      </c>
      <c r="N84" s="12">
        <v>13</v>
      </c>
      <c r="O84" s="12">
        <v>14</v>
      </c>
      <c r="P84" s="12">
        <v>15</v>
      </c>
      <c r="Q84" s="12">
        <v>16</v>
      </c>
      <c r="R84" s="12">
        <v>17</v>
      </c>
      <c r="S84" s="13">
        <v>18</v>
      </c>
      <c r="T84" s="13">
        <v>19</v>
      </c>
      <c r="U84" s="12">
        <v>20</v>
      </c>
      <c r="V84" s="12">
        <v>21</v>
      </c>
      <c r="W84" s="12">
        <v>22</v>
      </c>
      <c r="X84" s="12">
        <v>23</v>
      </c>
      <c r="Y84" s="12">
        <v>24</v>
      </c>
      <c r="Z84" s="13">
        <v>25</v>
      </c>
      <c r="AA84" s="13">
        <v>26</v>
      </c>
      <c r="AB84" s="12">
        <v>27</v>
      </c>
      <c r="AC84" s="12">
        <v>28</v>
      </c>
      <c r="AD84" s="12">
        <v>29</v>
      </c>
      <c r="AE84" s="12">
        <v>30</v>
      </c>
      <c r="AF84" s="12">
        <v>31</v>
      </c>
    </row>
    <row r="85" spans="1:32" x14ac:dyDescent="0.45">
      <c r="A85" s="10" t="s">
        <v>0</v>
      </c>
      <c r="B85" s="12"/>
      <c r="C85" s="12"/>
      <c r="D85" s="12"/>
      <c r="E85" s="13"/>
      <c r="F85" s="13"/>
      <c r="G85" s="12"/>
      <c r="H85" s="12"/>
      <c r="I85" s="12"/>
      <c r="J85" s="12"/>
      <c r="K85" s="12"/>
      <c r="L85" s="13"/>
      <c r="M85" s="13"/>
      <c r="N85" s="12"/>
      <c r="O85" s="12"/>
      <c r="P85" s="12"/>
      <c r="Q85" s="12"/>
      <c r="R85" s="12"/>
      <c r="S85" s="13"/>
      <c r="T85" s="13"/>
      <c r="U85" s="12"/>
      <c r="V85" s="12"/>
      <c r="W85" s="12"/>
      <c r="X85" s="12"/>
      <c r="Y85" s="12"/>
      <c r="Z85" s="13"/>
      <c r="AA85" s="13"/>
      <c r="AB85" s="12"/>
      <c r="AC85" s="12"/>
      <c r="AD85" s="12"/>
      <c r="AE85" s="12"/>
      <c r="AF85" s="12"/>
    </row>
    <row r="86" spans="1:32" x14ac:dyDescent="0.45">
      <c r="A86" s="10" t="s">
        <v>1</v>
      </c>
      <c r="B86" s="12"/>
      <c r="C86" s="12"/>
      <c r="D86" s="12"/>
      <c r="E86" s="13"/>
      <c r="F86" s="13"/>
      <c r="G86" s="12"/>
      <c r="H86" s="12"/>
      <c r="I86" s="12"/>
      <c r="J86" s="12"/>
      <c r="K86" s="12"/>
      <c r="L86" s="13"/>
      <c r="M86" s="13"/>
      <c r="N86" s="12"/>
      <c r="O86" s="12"/>
      <c r="P86" s="12"/>
      <c r="Q86" s="12"/>
      <c r="R86" s="12"/>
      <c r="S86" s="13"/>
      <c r="T86" s="13"/>
      <c r="U86" s="12"/>
      <c r="V86" s="12"/>
      <c r="W86" s="12"/>
      <c r="X86" s="12"/>
      <c r="Y86" s="12"/>
      <c r="Z86" s="13"/>
      <c r="AA86" s="13"/>
      <c r="AB86" s="12"/>
      <c r="AC86" s="12"/>
      <c r="AD86" s="12"/>
      <c r="AE86" s="12"/>
      <c r="AF86" s="12"/>
    </row>
    <row r="87" spans="1:32" x14ac:dyDescent="0.45">
      <c r="A87" s="10" t="s">
        <v>2</v>
      </c>
      <c r="B87" s="12"/>
      <c r="C87" s="12"/>
      <c r="D87" s="12"/>
      <c r="E87" s="13"/>
      <c r="F87" s="13"/>
      <c r="G87" s="12"/>
      <c r="H87" s="12"/>
      <c r="I87" s="12"/>
      <c r="J87" s="12"/>
      <c r="K87" s="12"/>
      <c r="L87" s="13"/>
      <c r="M87" s="13"/>
      <c r="N87" s="12"/>
      <c r="O87" s="12"/>
      <c r="P87" s="12"/>
      <c r="Q87" s="12"/>
      <c r="R87" s="12"/>
      <c r="S87" s="13"/>
      <c r="T87" s="13"/>
      <c r="U87" s="12"/>
      <c r="V87" s="12"/>
      <c r="W87" s="12"/>
      <c r="X87" s="12"/>
      <c r="Y87" s="12"/>
      <c r="Z87" s="13"/>
      <c r="AA87" s="13"/>
      <c r="AB87" s="12"/>
      <c r="AC87" s="12"/>
      <c r="AD87" s="12"/>
      <c r="AE87" s="12"/>
      <c r="AF87" s="12"/>
    </row>
    <row r="88" spans="1:32" x14ac:dyDescent="0.45">
      <c r="A88" s="10" t="s">
        <v>3</v>
      </c>
      <c r="B88" s="12"/>
      <c r="C88" s="12"/>
      <c r="D88" s="12"/>
      <c r="E88" s="13"/>
      <c r="F88" s="13"/>
      <c r="G88" s="12"/>
      <c r="H88" s="12"/>
      <c r="I88" s="12"/>
      <c r="J88" s="12"/>
      <c r="K88" s="12"/>
      <c r="L88" s="13"/>
      <c r="M88" s="13"/>
      <c r="N88" s="12"/>
      <c r="O88" s="12"/>
      <c r="P88" s="12"/>
      <c r="Q88" s="12"/>
      <c r="R88" s="12"/>
      <c r="S88" s="13"/>
      <c r="T88" s="13"/>
      <c r="U88" s="12"/>
      <c r="V88" s="12"/>
      <c r="W88" s="12"/>
      <c r="X88" s="12"/>
      <c r="Y88" s="12"/>
      <c r="Z88" s="13"/>
      <c r="AA88" s="13"/>
      <c r="AB88" s="12"/>
      <c r="AC88" s="12"/>
      <c r="AD88" s="12"/>
      <c r="AE88" s="12"/>
      <c r="AF88" s="12"/>
    </row>
    <row r="89" spans="1:32" x14ac:dyDescent="0.45">
      <c r="A89" s="10" t="s">
        <v>8</v>
      </c>
      <c r="B89" s="12"/>
      <c r="C89" s="12"/>
      <c r="D89" s="12"/>
      <c r="E89" s="13"/>
      <c r="F89" s="13"/>
      <c r="G89" s="12"/>
      <c r="H89" s="12"/>
      <c r="I89" s="12"/>
      <c r="J89" s="12"/>
      <c r="K89" s="12"/>
      <c r="L89" s="13"/>
      <c r="M89" s="13"/>
      <c r="N89" s="12"/>
      <c r="O89" s="12"/>
      <c r="P89" s="12"/>
      <c r="Q89" s="12"/>
      <c r="R89" s="12"/>
      <c r="S89" s="13"/>
      <c r="T89" s="13"/>
      <c r="U89" s="12"/>
      <c r="V89" s="12"/>
      <c r="W89" s="12"/>
      <c r="X89" s="12"/>
      <c r="Y89" s="12"/>
      <c r="Z89" s="13"/>
      <c r="AA89" s="13"/>
      <c r="AB89" s="12"/>
      <c r="AC89" s="12"/>
      <c r="AD89" s="12"/>
      <c r="AE89" s="12"/>
      <c r="AF89" s="12"/>
    </row>
    <row r="90" spans="1:32" x14ac:dyDescent="0.45">
      <c r="A90" s="10" t="s">
        <v>4</v>
      </c>
      <c r="B90" s="12"/>
      <c r="C90" s="12"/>
      <c r="D90" s="12"/>
      <c r="E90" s="13"/>
      <c r="F90" s="13"/>
      <c r="G90" s="12"/>
      <c r="H90" s="12"/>
      <c r="I90" s="12"/>
      <c r="J90" s="12"/>
      <c r="K90" s="12"/>
      <c r="L90" s="13"/>
      <c r="M90" s="13"/>
      <c r="N90" s="12"/>
      <c r="O90" s="12"/>
      <c r="P90" s="12"/>
      <c r="Q90" s="12"/>
      <c r="R90" s="12"/>
      <c r="S90" s="13"/>
      <c r="T90" s="13"/>
      <c r="U90" s="12"/>
      <c r="V90" s="12"/>
      <c r="W90" s="12"/>
      <c r="X90" s="12"/>
      <c r="Y90" s="12"/>
      <c r="Z90" s="13"/>
      <c r="AA90" s="13"/>
      <c r="AB90" s="12"/>
      <c r="AC90" s="12"/>
      <c r="AD90" s="12"/>
      <c r="AE90" s="12"/>
      <c r="AF90" s="12"/>
    </row>
    <row r="91" spans="1:32" x14ac:dyDescent="0.45">
      <c r="A91" s="10" t="s">
        <v>0</v>
      </c>
      <c r="B91" s="12"/>
      <c r="C91" s="12"/>
      <c r="D91" s="12"/>
      <c r="E91" s="13"/>
      <c r="F91" s="13"/>
      <c r="G91" s="12"/>
      <c r="H91" s="12"/>
      <c r="I91" s="12"/>
      <c r="J91" s="12"/>
      <c r="K91" s="12"/>
      <c r="L91" s="13"/>
      <c r="M91" s="13"/>
      <c r="N91" s="12"/>
      <c r="O91" s="12"/>
      <c r="P91" s="12"/>
      <c r="Q91" s="12"/>
      <c r="R91" s="12"/>
      <c r="S91" s="13"/>
      <c r="T91" s="13"/>
      <c r="U91" s="12"/>
      <c r="V91" s="12"/>
      <c r="W91" s="12"/>
      <c r="X91" s="12"/>
      <c r="Y91" s="12"/>
      <c r="Z91" s="13"/>
      <c r="AA91" s="13"/>
      <c r="AB91" s="12"/>
      <c r="AC91" s="12"/>
      <c r="AD91" s="12"/>
      <c r="AE91" s="12"/>
      <c r="AF91" s="12"/>
    </row>
    <row r="92" spans="1:32" x14ac:dyDescent="0.45">
      <c r="A92" s="10"/>
      <c r="B92" s="12"/>
      <c r="C92" s="12"/>
      <c r="D92" s="12"/>
      <c r="E92" s="13"/>
      <c r="F92" s="13"/>
      <c r="G92" s="12"/>
      <c r="H92" s="12"/>
      <c r="I92" s="12"/>
      <c r="J92" s="12"/>
      <c r="K92" s="12"/>
      <c r="L92" s="13"/>
      <c r="M92" s="13"/>
      <c r="N92" s="12"/>
      <c r="O92" s="12"/>
      <c r="P92" s="12"/>
      <c r="Q92" s="12"/>
      <c r="R92" s="12"/>
      <c r="S92" s="13"/>
      <c r="T92" s="13"/>
      <c r="U92" s="12"/>
      <c r="V92" s="12"/>
      <c r="W92" s="12"/>
      <c r="X92" s="12"/>
      <c r="Y92" s="12"/>
      <c r="Z92" s="13"/>
      <c r="AA92" s="13"/>
      <c r="AB92" s="12"/>
      <c r="AC92" s="12"/>
      <c r="AD92" s="12"/>
      <c r="AE92" s="12"/>
      <c r="AF92" s="12"/>
    </row>
    <row r="93" spans="1:32" x14ac:dyDescent="0.45">
      <c r="A93" s="94" t="s">
        <v>31</v>
      </c>
      <c r="B93" s="95"/>
      <c r="C93" s="95"/>
      <c r="D93" s="95"/>
      <c r="E93" s="95"/>
      <c r="F93" s="95"/>
      <c r="G93" s="95"/>
      <c r="H93" s="95"/>
      <c r="I93" s="95"/>
      <c r="J93" s="95"/>
      <c r="K93" s="95"/>
      <c r="L93" s="95"/>
      <c r="M93" s="95"/>
      <c r="N93" s="95"/>
      <c r="O93" s="95"/>
      <c r="P93" s="95"/>
      <c r="Q93" s="95"/>
      <c r="R93" s="95"/>
      <c r="S93" s="95"/>
      <c r="T93" s="95"/>
      <c r="U93" s="95"/>
      <c r="V93" s="95"/>
      <c r="W93" s="95"/>
      <c r="X93" s="95"/>
      <c r="Y93" s="95"/>
      <c r="Z93" s="95"/>
      <c r="AA93" s="95"/>
      <c r="AB93" s="95"/>
      <c r="AC93" s="95"/>
      <c r="AD93" s="95"/>
      <c r="AE93" s="95"/>
      <c r="AF93" s="95"/>
    </row>
    <row r="94" spans="1:32" x14ac:dyDescent="0.45">
      <c r="A94" s="10" t="s">
        <v>17</v>
      </c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2"/>
    </row>
    <row r="95" spans="1:32" x14ac:dyDescent="0.45">
      <c r="A95" s="10" t="s">
        <v>18</v>
      </c>
      <c r="B95" s="12">
        <v>13</v>
      </c>
      <c r="C95" s="12">
        <v>13</v>
      </c>
      <c r="D95" s="12">
        <v>14</v>
      </c>
      <c r="E95" s="12">
        <v>14</v>
      </c>
      <c r="F95" s="12">
        <v>14</v>
      </c>
      <c r="G95" s="12">
        <v>14</v>
      </c>
      <c r="H95" s="12">
        <v>14</v>
      </c>
      <c r="I95" s="12">
        <v>14</v>
      </c>
      <c r="J95" s="12">
        <v>14</v>
      </c>
      <c r="K95" s="12">
        <v>15</v>
      </c>
      <c r="L95" s="12">
        <v>15</v>
      </c>
      <c r="M95" s="12">
        <v>15</v>
      </c>
      <c r="N95" s="12">
        <v>15</v>
      </c>
      <c r="O95" s="12">
        <v>15</v>
      </c>
      <c r="P95" s="12">
        <v>15</v>
      </c>
      <c r="Q95" s="12">
        <v>15</v>
      </c>
      <c r="R95" s="12">
        <v>16</v>
      </c>
      <c r="S95" s="12">
        <v>16</v>
      </c>
      <c r="T95" s="12">
        <v>16</v>
      </c>
      <c r="U95" s="12">
        <v>16</v>
      </c>
      <c r="V95" s="12">
        <v>16</v>
      </c>
      <c r="W95" s="12">
        <v>16</v>
      </c>
      <c r="X95" s="12">
        <v>16</v>
      </c>
      <c r="Y95" s="12">
        <v>17</v>
      </c>
      <c r="Z95" s="12">
        <v>17</v>
      </c>
      <c r="AA95" s="12">
        <v>17</v>
      </c>
      <c r="AB95" s="12">
        <v>17</v>
      </c>
      <c r="AC95" s="12">
        <v>17</v>
      </c>
      <c r="AD95" s="12">
        <v>17</v>
      </c>
      <c r="AE95" s="12">
        <v>17</v>
      </c>
      <c r="AF95" s="12"/>
    </row>
    <row r="96" spans="1:32" x14ac:dyDescent="0.45">
      <c r="A96" s="10"/>
      <c r="B96" s="13" t="s">
        <v>21</v>
      </c>
      <c r="C96" s="13" t="s">
        <v>22</v>
      </c>
      <c r="D96" s="12" t="s">
        <v>23</v>
      </c>
      <c r="E96" s="12" t="s">
        <v>24</v>
      </c>
      <c r="F96" s="12" t="s">
        <v>24</v>
      </c>
      <c r="G96" s="12" t="s">
        <v>19</v>
      </c>
      <c r="H96" s="12" t="s">
        <v>20</v>
      </c>
      <c r="I96" s="13" t="s">
        <v>21</v>
      </c>
      <c r="J96" s="13" t="s">
        <v>22</v>
      </c>
      <c r="K96" s="12" t="s">
        <v>23</v>
      </c>
      <c r="L96" s="12" t="s">
        <v>24</v>
      </c>
      <c r="M96" s="12" t="s">
        <v>24</v>
      </c>
      <c r="N96" s="12" t="s">
        <v>19</v>
      </c>
      <c r="O96" s="12" t="s">
        <v>20</v>
      </c>
      <c r="P96" s="13" t="s">
        <v>21</v>
      </c>
      <c r="Q96" s="15" t="s">
        <v>22</v>
      </c>
      <c r="R96" s="15" t="s">
        <v>23</v>
      </c>
      <c r="S96" s="12" t="s">
        <v>24</v>
      </c>
      <c r="T96" s="12" t="s">
        <v>24</v>
      </c>
      <c r="U96" s="12" t="s">
        <v>19</v>
      </c>
      <c r="V96" s="12" t="s">
        <v>20</v>
      </c>
      <c r="W96" s="13" t="s">
        <v>21</v>
      </c>
      <c r="X96" s="13" t="s">
        <v>22</v>
      </c>
      <c r="Y96" s="12" t="s">
        <v>23</v>
      </c>
      <c r="Z96" s="12" t="s">
        <v>24</v>
      </c>
      <c r="AA96" s="12" t="s">
        <v>24</v>
      </c>
      <c r="AB96" s="12" t="s">
        <v>19</v>
      </c>
      <c r="AC96" s="12" t="s">
        <v>20</v>
      </c>
      <c r="AD96" s="13" t="s">
        <v>21</v>
      </c>
      <c r="AE96" s="13" t="s">
        <v>22</v>
      </c>
      <c r="AF96" s="12"/>
    </row>
    <row r="97" spans="1:32" x14ac:dyDescent="0.45">
      <c r="A97" s="10"/>
      <c r="B97" s="13">
        <v>1</v>
      </c>
      <c r="C97" s="13">
        <v>2</v>
      </c>
      <c r="D97" s="12">
        <v>3</v>
      </c>
      <c r="E97" s="12">
        <v>4</v>
      </c>
      <c r="F97" s="12">
        <v>5</v>
      </c>
      <c r="G97" s="12">
        <v>6</v>
      </c>
      <c r="H97" s="12">
        <v>7</v>
      </c>
      <c r="I97" s="13">
        <v>8</v>
      </c>
      <c r="J97" s="13">
        <v>9</v>
      </c>
      <c r="K97" s="12">
        <v>10</v>
      </c>
      <c r="L97" s="12">
        <v>11</v>
      </c>
      <c r="M97" s="12">
        <v>12</v>
      </c>
      <c r="N97" s="12">
        <v>13</v>
      </c>
      <c r="O97" s="12">
        <v>14</v>
      </c>
      <c r="P97" s="13">
        <v>15</v>
      </c>
      <c r="Q97" s="15">
        <v>16</v>
      </c>
      <c r="R97" s="15">
        <v>17</v>
      </c>
      <c r="S97" s="12">
        <v>18</v>
      </c>
      <c r="T97" s="12">
        <v>19</v>
      </c>
      <c r="U97" s="12">
        <v>20</v>
      </c>
      <c r="V97" s="12">
        <v>21</v>
      </c>
      <c r="W97" s="13">
        <v>22</v>
      </c>
      <c r="X97" s="13">
        <v>23</v>
      </c>
      <c r="Y97" s="12">
        <v>24</v>
      </c>
      <c r="Z97" s="12">
        <v>25</v>
      </c>
      <c r="AA97" s="12">
        <v>26</v>
      </c>
      <c r="AB97" s="12">
        <v>27</v>
      </c>
      <c r="AC97" s="12">
        <v>28</v>
      </c>
      <c r="AD97" s="13">
        <v>29</v>
      </c>
      <c r="AE97" s="13">
        <v>30</v>
      </c>
      <c r="AF97" s="12"/>
    </row>
    <row r="98" spans="1:32" x14ac:dyDescent="0.45">
      <c r="A98" s="10" t="s">
        <v>0</v>
      </c>
      <c r="B98" s="13"/>
      <c r="C98" s="13"/>
      <c r="D98" s="12"/>
      <c r="E98" s="12"/>
      <c r="F98" s="12"/>
      <c r="G98" s="12"/>
      <c r="H98" s="12"/>
      <c r="I98" s="13"/>
      <c r="J98" s="13"/>
      <c r="K98" s="12"/>
      <c r="L98" s="12"/>
      <c r="M98" s="12"/>
      <c r="N98" s="12"/>
      <c r="O98" s="12"/>
      <c r="P98" s="13"/>
      <c r="Q98" s="15"/>
      <c r="R98" s="15"/>
      <c r="S98" s="12"/>
      <c r="T98" s="12"/>
      <c r="U98" s="12"/>
      <c r="V98" s="12"/>
      <c r="W98" s="13"/>
      <c r="X98" s="13"/>
      <c r="Y98" s="12"/>
      <c r="Z98" s="12"/>
      <c r="AA98" s="12"/>
      <c r="AB98" s="12"/>
      <c r="AC98" s="12"/>
      <c r="AD98" s="13"/>
      <c r="AE98" s="13"/>
      <c r="AF98" s="12"/>
    </row>
    <row r="99" spans="1:32" x14ac:dyDescent="0.45">
      <c r="A99" s="10" t="s">
        <v>1</v>
      </c>
      <c r="B99" s="13"/>
      <c r="C99" s="13"/>
      <c r="D99" s="12"/>
      <c r="E99" s="12"/>
      <c r="F99" s="12"/>
      <c r="G99" s="12"/>
      <c r="H99" s="12"/>
      <c r="I99" s="13"/>
      <c r="J99" s="13"/>
      <c r="K99" s="12"/>
      <c r="L99" s="12"/>
      <c r="M99" s="12"/>
      <c r="N99" s="12"/>
      <c r="O99" s="12"/>
      <c r="P99" s="13"/>
      <c r="Q99" s="15"/>
      <c r="R99" s="15"/>
      <c r="S99" s="12"/>
      <c r="T99" s="12"/>
      <c r="U99" s="12"/>
      <c r="V99" s="12"/>
      <c r="W99" s="13"/>
      <c r="X99" s="13"/>
      <c r="Y99" s="12"/>
      <c r="Z99" s="12"/>
      <c r="AA99" s="12"/>
      <c r="AB99" s="12"/>
      <c r="AC99" s="12"/>
      <c r="AD99" s="13"/>
      <c r="AE99" s="13"/>
      <c r="AF99" s="12"/>
    </row>
    <row r="100" spans="1:32" x14ac:dyDescent="0.45">
      <c r="A100" s="10" t="s">
        <v>2</v>
      </c>
      <c r="B100" s="13"/>
      <c r="C100" s="13"/>
      <c r="D100" s="12"/>
      <c r="E100" s="12"/>
      <c r="F100" s="12"/>
      <c r="G100" s="12"/>
      <c r="H100" s="12"/>
      <c r="I100" s="13"/>
      <c r="J100" s="13"/>
      <c r="K100" s="12"/>
      <c r="L100" s="12"/>
      <c r="M100" s="12"/>
      <c r="N100" s="12"/>
      <c r="O100" s="12"/>
      <c r="P100" s="13"/>
      <c r="Q100" s="15"/>
      <c r="R100" s="15"/>
      <c r="S100" s="12"/>
      <c r="T100" s="12"/>
      <c r="U100" s="12"/>
      <c r="V100" s="12"/>
      <c r="W100" s="13"/>
      <c r="X100" s="13"/>
      <c r="Y100" s="12"/>
      <c r="Z100" s="12"/>
      <c r="AA100" s="12"/>
      <c r="AB100" s="12"/>
      <c r="AC100" s="12"/>
      <c r="AD100" s="13"/>
      <c r="AE100" s="13"/>
      <c r="AF100" s="12"/>
    </row>
    <row r="101" spans="1:32" x14ac:dyDescent="0.45">
      <c r="A101" s="10" t="s">
        <v>3</v>
      </c>
      <c r="B101" s="13"/>
      <c r="C101" s="13"/>
      <c r="D101" s="12"/>
      <c r="E101" s="12"/>
      <c r="F101" s="12"/>
      <c r="G101" s="12"/>
      <c r="H101" s="12"/>
      <c r="I101" s="13"/>
      <c r="J101" s="13"/>
      <c r="K101" s="12"/>
      <c r="L101" s="12"/>
      <c r="M101" s="12"/>
      <c r="N101" s="12"/>
      <c r="O101" s="12"/>
      <c r="P101" s="13"/>
      <c r="Q101" s="15"/>
      <c r="R101" s="15"/>
      <c r="S101" s="12"/>
      <c r="T101" s="12"/>
      <c r="U101" s="12"/>
      <c r="V101" s="12"/>
      <c r="W101" s="13"/>
      <c r="X101" s="13"/>
      <c r="Y101" s="12"/>
      <c r="Z101" s="12"/>
      <c r="AA101" s="12"/>
      <c r="AB101" s="12"/>
      <c r="AC101" s="12"/>
      <c r="AD101" s="13"/>
      <c r="AE101" s="13"/>
      <c r="AF101" s="12"/>
    </row>
    <row r="102" spans="1:32" x14ac:dyDescent="0.45">
      <c r="A102" s="10" t="s">
        <v>8</v>
      </c>
      <c r="B102" s="13"/>
      <c r="C102" s="13"/>
      <c r="D102" s="12"/>
      <c r="E102" s="12"/>
      <c r="F102" s="12"/>
      <c r="G102" s="12"/>
      <c r="H102" s="12"/>
      <c r="I102" s="13"/>
      <c r="J102" s="13"/>
      <c r="K102" s="12"/>
      <c r="L102" s="12"/>
      <c r="M102" s="12"/>
      <c r="N102" s="12"/>
      <c r="O102" s="12"/>
      <c r="P102" s="13"/>
      <c r="Q102" s="15"/>
      <c r="R102" s="15"/>
      <c r="S102" s="12"/>
      <c r="T102" s="12"/>
      <c r="U102" s="12"/>
      <c r="V102" s="12"/>
      <c r="W102" s="13"/>
      <c r="X102" s="13"/>
      <c r="Y102" s="12"/>
      <c r="Z102" s="12"/>
      <c r="AA102" s="12"/>
      <c r="AB102" s="12"/>
      <c r="AC102" s="12"/>
      <c r="AD102" s="13"/>
      <c r="AE102" s="13"/>
      <c r="AF102" s="12"/>
    </row>
    <row r="103" spans="1:32" x14ac:dyDescent="0.45">
      <c r="A103" s="10" t="s">
        <v>4</v>
      </c>
      <c r="B103" s="13"/>
      <c r="C103" s="13"/>
      <c r="D103" s="12"/>
      <c r="E103" s="12"/>
      <c r="F103" s="12"/>
      <c r="G103" s="12"/>
      <c r="H103" s="12"/>
      <c r="I103" s="13"/>
      <c r="J103" s="13"/>
      <c r="K103" s="12"/>
      <c r="L103" s="12"/>
      <c r="M103" s="12"/>
      <c r="N103" s="12"/>
      <c r="O103" s="12"/>
      <c r="P103" s="13"/>
      <c r="Q103" s="15"/>
      <c r="R103" s="15"/>
      <c r="S103" s="12"/>
      <c r="T103" s="12"/>
      <c r="U103" s="12"/>
      <c r="V103" s="12"/>
      <c r="W103" s="13"/>
      <c r="X103" s="13"/>
      <c r="Y103" s="12"/>
      <c r="Z103" s="12"/>
      <c r="AA103" s="12"/>
      <c r="AB103" s="12"/>
      <c r="AC103" s="12"/>
      <c r="AD103" s="13"/>
      <c r="AE103" s="13"/>
      <c r="AF103" s="12"/>
    </row>
    <row r="104" spans="1:32" x14ac:dyDescent="0.45">
      <c r="A104" s="10" t="s">
        <v>0</v>
      </c>
      <c r="B104" s="13"/>
      <c r="C104" s="13"/>
      <c r="D104" s="12"/>
      <c r="E104" s="12"/>
      <c r="F104" s="12"/>
      <c r="G104" s="12"/>
      <c r="H104" s="12"/>
      <c r="I104" s="13"/>
      <c r="J104" s="13"/>
      <c r="K104" s="12"/>
      <c r="L104" s="12"/>
      <c r="M104" s="12"/>
      <c r="N104" s="12"/>
      <c r="O104" s="12"/>
      <c r="P104" s="13"/>
      <c r="Q104" s="15"/>
      <c r="R104" s="15"/>
      <c r="S104" s="12"/>
      <c r="T104" s="12"/>
      <c r="U104" s="12"/>
      <c r="V104" s="12"/>
      <c r="W104" s="13"/>
      <c r="X104" s="13"/>
      <c r="Y104" s="12"/>
      <c r="Z104" s="12"/>
      <c r="AA104" s="12"/>
      <c r="AB104" s="12"/>
      <c r="AC104" s="12"/>
      <c r="AD104" s="13"/>
      <c r="AE104" s="13"/>
      <c r="AF104" s="12"/>
    </row>
    <row r="105" spans="1:32" x14ac:dyDescent="0.45">
      <c r="A105" s="10"/>
      <c r="B105" s="13"/>
      <c r="C105" s="13"/>
      <c r="D105" s="12"/>
      <c r="E105" s="12"/>
      <c r="F105" s="12"/>
      <c r="G105" s="12"/>
      <c r="H105" s="12"/>
      <c r="I105" s="13"/>
      <c r="J105" s="13"/>
      <c r="K105" s="12"/>
      <c r="L105" s="12"/>
      <c r="M105" s="12"/>
      <c r="N105" s="12"/>
      <c r="O105" s="12"/>
      <c r="P105" s="13"/>
      <c r="Q105" s="15"/>
      <c r="R105" s="15"/>
      <c r="S105" s="12"/>
      <c r="T105" s="12"/>
      <c r="U105" s="12"/>
      <c r="V105" s="12"/>
      <c r="W105" s="13"/>
      <c r="X105" s="13"/>
      <c r="Y105" s="12"/>
      <c r="Z105" s="12"/>
      <c r="AA105" s="12"/>
      <c r="AB105" s="12"/>
      <c r="AC105" s="12"/>
      <c r="AD105" s="13"/>
      <c r="AE105" s="13"/>
      <c r="AF105" s="12"/>
    </row>
    <row r="106" spans="1:32" x14ac:dyDescent="0.45">
      <c r="A106" s="94" t="s">
        <v>32</v>
      </c>
      <c r="B106" s="95"/>
      <c r="C106" s="95"/>
      <c r="D106" s="95"/>
      <c r="E106" s="95"/>
      <c r="F106" s="95"/>
      <c r="G106" s="95"/>
      <c r="H106" s="95"/>
      <c r="I106" s="95"/>
      <c r="J106" s="95"/>
      <c r="K106" s="95"/>
      <c r="L106" s="95"/>
      <c r="M106" s="95"/>
      <c r="N106" s="95"/>
      <c r="O106" s="95"/>
      <c r="P106" s="95"/>
      <c r="Q106" s="95"/>
      <c r="R106" s="95"/>
      <c r="S106" s="95"/>
      <c r="T106" s="95"/>
      <c r="U106" s="95"/>
      <c r="V106" s="95"/>
      <c r="W106" s="95"/>
      <c r="X106" s="95"/>
      <c r="Y106" s="95"/>
      <c r="Z106" s="95"/>
      <c r="AA106" s="95"/>
      <c r="AB106" s="95"/>
      <c r="AC106" s="95"/>
      <c r="AD106" s="95"/>
      <c r="AE106" s="95"/>
      <c r="AF106" s="95"/>
    </row>
    <row r="107" spans="1:32" x14ac:dyDescent="0.45">
      <c r="A107" s="10" t="s">
        <v>17</v>
      </c>
      <c r="B107" s="14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</row>
    <row r="108" spans="1:32" x14ac:dyDescent="0.45">
      <c r="A108" s="10" t="s">
        <v>18</v>
      </c>
      <c r="B108" s="12">
        <v>18</v>
      </c>
      <c r="C108" s="12">
        <v>18</v>
      </c>
      <c r="D108" s="12">
        <v>18</v>
      </c>
      <c r="E108" s="12">
        <v>18</v>
      </c>
      <c r="F108" s="12">
        <v>18</v>
      </c>
      <c r="G108" s="12">
        <v>18</v>
      </c>
      <c r="H108" s="12">
        <v>18</v>
      </c>
      <c r="I108" s="12">
        <v>19</v>
      </c>
      <c r="J108" s="12">
        <v>19</v>
      </c>
      <c r="K108" s="12">
        <v>19</v>
      </c>
      <c r="L108" s="12">
        <v>19</v>
      </c>
      <c r="M108" s="12">
        <v>19</v>
      </c>
      <c r="N108" s="12">
        <v>19</v>
      </c>
      <c r="O108" s="12">
        <v>19</v>
      </c>
      <c r="P108" s="12">
        <v>20</v>
      </c>
      <c r="Q108" s="12">
        <v>20</v>
      </c>
      <c r="R108" s="12">
        <v>20</v>
      </c>
      <c r="S108" s="12">
        <v>20</v>
      </c>
      <c r="T108" s="12">
        <v>20</v>
      </c>
      <c r="U108" s="12">
        <v>20</v>
      </c>
      <c r="V108" s="12">
        <v>20</v>
      </c>
      <c r="W108" s="12">
        <v>21</v>
      </c>
      <c r="X108" s="12">
        <v>21</v>
      </c>
      <c r="Y108" s="12">
        <v>21</v>
      </c>
      <c r="Z108" s="12">
        <v>21</v>
      </c>
      <c r="AA108" s="12">
        <v>21</v>
      </c>
      <c r="AB108" s="12">
        <v>21</v>
      </c>
      <c r="AC108" s="12">
        <v>21</v>
      </c>
      <c r="AD108" s="12">
        <v>22</v>
      </c>
      <c r="AE108" s="12">
        <v>22</v>
      </c>
      <c r="AF108" s="12">
        <v>22</v>
      </c>
    </row>
    <row r="109" spans="1:32" x14ac:dyDescent="0.45">
      <c r="A109" s="10"/>
      <c r="B109" s="15" t="s">
        <v>23</v>
      </c>
      <c r="C109" s="12" t="s">
        <v>24</v>
      </c>
      <c r="D109" s="12" t="s">
        <v>24</v>
      </c>
      <c r="E109" s="12" t="s">
        <v>19</v>
      </c>
      <c r="F109" s="12" t="s">
        <v>20</v>
      </c>
      <c r="G109" s="13" t="s">
        <v>21</v>
      </c>
      <c r="H109" s="13" t="s">
        <v>22</v>
      </c>
      <c r="I109" s="15" t="s">
        <v>23</v>
      </c>
      <c r="J109" s="12" t="s">
        <v>24</v>
      </c>
      <c r="K109" s="12" t="s">
        <v>24</v>
      </c>
      <c r="L109" s="12" t="s">
        <v>19</v>
      </c>
      <c r="M109" s="12" t="s">
        <v>20</v>
      </c>
      <c r="N109" s="13" t="s">
        <v>21</v>
      </c>
      <c r="O109" s="13" t="s">
        <v>22</v>
      </c>
      <c r="P109" s="12" t="s">
        <v>23</v>
      </c>
      <c r="Q109" s="12" t="s">
        <v>24</v>
      </c>
      <c r="R109" s="12" t="s">
        <v>24</v>
      </c>
      <c r="S109" s="12" t="s">
        <v>19</v>
      </c>
      <c r="T109" s="12" t="s">
        <v>20</v>
      </c>
      <c r="U109" s="13" t="s">
        <v>21</v>
      </c>
      <c r="V109" s="13" t="s">
        <v>22</v>
      </c>
      <c r="W109" s="12" t="s">
        <v>23</v>
      </c>
      <c r="X109" s="12" t="s">
        <v>24</v>
      </c>
      <c r="Y109" s="12" t="s">
        <v>24</v>
      </c>
      <c r="Z109" s="15" t="s">
        <v>19</v>
      </c>
      <c r="AA109" s="12" t="s">
        <v>20</v>
      </c>
      <c r="AB109" s="13" t="s">
        <v>21</v>
      </c>
      <c r="AC109" s="13" t="s">
        <v>22</v>
      </c>
      <c r="AD109" s="12" t="s">
        <v>23</v>
      </c>
      <c r="AE109" s="12" t="s">
        <v>24</v>
      </c>
      <c r="AF109" s="12" t="s">
        <v>24</v>
      </c>
    </row>
    <row r="110" spans="1:32" x14ac:dyDescent="0.45">
      <c r="A110" s="10"/>
      <c r="B110" s="15">
        <v>1</v>
      </c>
      <c r="C110" s="12">
        <v>2</v>
      </c>
      <c r="D110" s="12">
        <v>3</v>
      </c>
      <c r="E110" s="12">
        <v>4</v>
      </c>
      <c r="F110" s="12">
        <v>5</v>
      </c>
      <c r="G110" s="13">
        <v>6</v>
      </c>
      <c r="H110" s="13">
        <v>7</v>
      </c>
      <c r="I110" s="15">
        <v>8</v>
      </c>
      <c r="J110" s="12">
        <v>9</v>
      </c>
      <c r="K110" s="12">
        <v>10</v>
      </c>
      <c r="L110" s="12">
        <v>11</v>
      </c>
      <c r="M110" s="12">
        <v>12</v>
      </c>
      <c r="N110" s="13">
        <v>13</v>
      </c>
      <c r="O110" s="13">
        <v>14</v>
      </c>
      <c r="P110" s="12">
        <v>15</v>
      </c>
      <c r="Q110" s="12">
        <v>16</v>
      </c>
      <c r="R110" s="12">
        <v>17</v>
      </c>
      <c r="S110" s="12">
        <v>18</v>
      </c>
      <c r="T110" s="12">
        <v>19</v>
      </c>
      <c r="U110" s="13">
        <v>20</v>
      </c>
      <c r="V110" s="13">
        <v>21</v>
      </c>
      <c r="W110" s="12">
        <v>22</v>
      </c>
      <c r="X110" s="12">
        <v>23</v>
      </c>
      <c r="Y110" s="12">
        <v>24</v>
      </c>
      <c r="Z110" s="15">
        <v>25</v>
      </c>
      <c r="AA110" s="12">
        <v>26</v>
      </c>
      <c r="AB110" s="13">
        <v>27</v>
      </c>
      <c r="AC110" s="13">
        <v>28</v>
      </c>
      <c r="AD110" s="12">
        <v>29</v>
      </c>
      <c r="AE110" s="12">
        <v>30</v>
      </c>
      <c r="AF110" s="12">
        <v>31</v>
      </c>
    </row>
    <row r="111" spans="1:32" x14ac:dyDescent="0.45">
      <c r="A111" s="10" t="s">
        <v>0</v>
      </c>
      <c r="B111" s="15"/>
      <c r="C111" s="12"/>
      <c r="D111" s="12"/>
      <c r="E111" s="12"/>
      <c r="F111" s="12"/>
      <c r="G111" s="13"/>
      <c r="H111" s="13"/>
      <c r="I111" s="15"/>
      <c r="J111" s="12"/>
      <c r="K111" s="12"/>
      <c r="L111" s="12"/>
      <c r="M111" s="12"/>
      <c r="N111" s="13"/>
      <c r="O111" s="13"/>
      <c r="P111" s="12"/>
      <c r="Q111" s="12"/>
      <c r="R111" s="12"/>
      <c r="S111" s="12"/>
      <c r="T111" s="12"/>
      <c r="U111" s="13"/>
      <c r="V111" s="13"/>
      <c r="W111" s="12"/>
      <c r="X111" s="12"/>
      <c r="Y111" s="12"/>
      <c r="Z111" s="15"/>
      <c r="AA111" s="12"/>
      <c r="AB111" s="13"/>
      <c r="AC111" s="13"/>
      <c r="AD111" s="12"/>
      <c r="AE111" s="12"/>
      <c r="AF111" s="12"/>
    </row>
    <row r="112" spans="1:32" x14ac:dyDescent="0.45">
      <c r="A112" s="10" t="s">
        <v>1</v>
      </c>
      <c r="B112" s="15"/>
      <c r="C112" s="12"/>
      <c r="D112" s="12"/>
      <c r="E112" s="12"/>
      <c r="F112" s="12"/>
      <c r="G112" s="13"/>
      <c r="H112" s="13"/>
      <c r="I112" s="15"/>
      <c r="J112" s="12"/>
      <c r="K112" s="12"/>
      <c r="L112" s="12"/>
      <c r="M112" s="12"/>
      <c r="N112" s="13"/>
      <c r="O112" s="13"/>
      <c r="P112" s="12"/>
      <c r="Q112" s="12"/>
      <c r="R112" s="12"/>
      <c r="S112" s="12"/>
      <c r="T112" s="12"/>
      <c r="U112" s="13"/>
      <c r="V112" s="13"/>
      <c r="W112" s="12"/>
      <c r="X112" s="12"/>
      <c r="Y112" s="12"/>
      <c r="Z112" s="15"/>
      <c r="AA112" s="12"/>
      <c r="AB112" s="13"/>
      <c r="AC112" s="13"/>
      <c r="AD112" s="12"/>
      <c r="AE112" s="12"/>
      <c r="AF112" s="12"/>
    </row>
    <row r="113" spans="1:32" x14ac:dyDescent="0.45">
      <c r="A113" s="10" t="s">
        <v>2</v>
      </c>
      <c r="B113" s="15"/>
      <c r="C113" s="12"/>
      <c r="D113" s="12"/>
      <c r="E113" s="12"/>
      <c r="F113" s="12"/>
      <c r="G113" s="13"/>
      <c r="H113" s="13"/>
      <c r="I113" s="15"/>
      <c r="J113" s="12"/>
      <c r="K113" s="12"/>
      <c r="L113" s="12"/>
      <c r="M113" s="12"/>
      <c r="N113" s="13"/>
      <c r="O113" s="13"/>
      <c r="P113" s="12"/>
      <c r="Q113" s="12"/>
      <c r="R113" s="12"/>
      <c r="S113" s="12"/>
      <c r="T113" s="12"/>
      <c r="U113" s="13"/>
      <c r="V113" s="13"/>
      <c r="W113" s="12"/>
      <c r="X113" s="12"/>
      <c r="Y113" s="12"/>
      <c r="Z113" s="15"/>
      <c r="AA113" s="12"/>
      <c r="AB113" s="13"/>
      <c r="AC113" s="13"/>
      <c r="AD113" s="12"/>
      <c r="AE113" s="12"/>
      <c r="AF113" s="12"/>
    </row>
    <row r="114" spans="1:32" x14ac:dyDescent="0.45">
      <c r="A114" s="10" t="s">
        <v>3</v>
      </c>
      <c r="B114" s="15"/>
      <c r="C114" s="12"/>
      <c r="D114" s="12"/>
      <c r="E114" s="12"/>
      <c r="F114" s="12"/>
      <c r="G114" s="13"/>
      <c r="H114" s="13"/>
      <c r="I114" s="15"/>
      <c r="J114" s="12"/>
      <c r="K114" s="12"/>
      <c r="L114" s="12"/>
      <c r="M114" s="12"/>
      <c r="N114" s="13"/>
      <c r="O114" s="13"/>
      <c r="P114" s="12"/>
      <c r="Q114" s="12"/>
      <c r="R114" s="12"/>
      <c r="S114" s="12"/>
      <c r="T114" s="12"/>
      <c r="U114" s="13"/>
      <c r="V114" s="13"/>
      <c r="W114" s="12"/>
      <c r="X114" s="12"/>
      <c r="Y114" s="12"/>
      <c r="Z114" s="15"/>
      <c r="AA114" s="12"/>
      <c r="AB114" s="13"/>
      <c r="AC114" s="13"/>
      <c r="AD114" s="12"/>
      <c r="AE114" s="12"/>
      <c r="AF114" s="12"/>
    </row>
    <row r="115" spans="1:32" x14ac:dyDescent="0.45">
      <c r="A115" s="10" t="s">
        <v>8</v>
      </c>
      <c r="B115" s="15"/>
      <c r="C115" s="12"/>
      <c r="D115" s="12"/>
      <c r="E115" s="12"/>
      <c r="F115" s="12"/>
      <c r="G115" s="13"/>
      <c r="H115" s="13"/>
      <c r="I115" s="15"/>
      <c r="J115" s="12"/>
      <c r="K115" s="12"/>
      <c r="L115" s="12"/>
      <c r="M115" s="12"/>
      <c r="N115" s="13"/>
      <c r="O115" s="13"/>
      <c r="P115" s="12"/>
      <c r="Q115" s="12"/>
      <c r="R115" s="12"/>
      <c r="S115" s="12"/>
      <c r="T115" s="12"/>
      <c r="U115" s="13"/>
      <c r="V115" s="13"/>
      <c r="W115" s="12"/>
      <c r="X115" s="12"/>
      <c r="Y115" s="12"/>
      <c r="Z115" s="15"/>
      <c r="AA115" s="12"/>
      <c r="AB115" s="13"/>
      <c r="AC115" s="13"/>
      <c r="AD115" s="12"/>
      <c r="AE115" s="12"/>
      <c r="AF115" s="12"/>
    </row>
    <row r="116" spans="1:32" x14ac:dyDescent="0.45">
      <c r="A116" s="10" t="s">
        <v>4</v>
      </c>
      <c r="B116" s="15"/>
      <c r="C116" s="12"/>
      <c r="D116" s="12"/>
      <c r="E116" s="12"/>
      <c r="F116" s="12"/>
      <c r="G116" s="13"/>
      <c r="H116" s="13"/>
      <c r="I116" s="15"/>
      <c r="J116" s="12"/>
      <c r="K116" s="12"/>
      <c r="L116" s="12"/>
      <c r="M116" s="12"/>
      <c r="N116" s="13"/>
      <c r="O116" s="13"/>
      <c r="P116" s="12"/>
      <c r="Q116" s="12"/>
      <c r="R116" s="12"/>
      <c r="S116" s="12"/>
      <c r="T116" s="12"/>
      <c r="U116" s="13"/>
      <c r="V116" s="13"/>
      <c r="W116" s="12"/>
      <c r="X116" s="12"/>
      <c r="Y116" s="12"/>
      <c r="Z116" s="15"/>
      <c r="AA116" s="12"/>
      <c r="AB116" s="13"/>
      <c r="AC116" s="13"/>
      <c r="AD116" s="12"/>
      <c r="AE116" s="12"/>
      <c r="AF116" s="12"/>
    </row>
    <row r="117" spans="1:32" x14ac:dyDescent="0.45">
      <c r="A117" s="10" t="s">
        <v>0</v>
      </c>
      <c r="B117" s="15"/>
      <c r="C117" s="12"/>
      <c r="D117" s="12"/>
      <c r="E117" s="12"/>
      <c r="F117" s="12"/>
      <c r="G117" s="13"/>
      <c r="H117" s="13"/>
      <c r="I117" s="15"/>
      <c r="J117" s="12"/>
      <c r="K117" s="12"/>
      <c r="L117" s="12"/>
      <c r="M117" s="12"/>
      <c r="N117" s="13"/>
      <c r="O117" s="13"/>
      <c r="P117" s="12"/>
      <c r="Q117" s="12"/>
      <c r="R117" s="12"/>
      <c r="S117" s="12"/>
      <c r="T117" s="12"/>
      <c r="U117" s="13"/>
      <c r="V117" s="13"/>
      <c r="W117" s="12"/>
      <c r="X117" s="12"/>
      <c r="Y117" s="12"/>
      <c r="Z117" s="15"/>
      <c r="AA117" s="12"/>
      <c r="AB117" s="13"/>
      <c r="AC117" s="13"/>
      <c r="AD117" s="12"/>
      <c r="AE117" s="12"/>
      <c r="AF117" s="12"/>
    </row>
    <row r="118" spans="1:32" x14ac:dyDescent="0.45">
      <c r="A118" s="10"/>
      <c r="B118" s="15"/>
      <c r="C118" s="12"/>
      <c r="D118" s="12"/>
      <c r="E118" s="12"/>
      <c r="F118" s="12"/>
      <c r="G118" s="13"/>
      <c r="H118" s="13"/>
      <c r="I118" s="15"/>
      <c r="J118" s="12"/>
      <c r="K118" s="12"/>
      <c r="L118" s="12"/>
      <c r="M118" s="12"/>
      <c r="N118" s="13"/>
      <c r="O118" s="13"/>
      <c r="P118" s="12"/>
      <c r="Q118" s="12"/>
      <c r="R118" s="12"/>
      <c r="S118" s="12"/>
      <c r="T118" s="12"/>
      <c r="U118" s="13"/>
      <c r="V118" s="13"/>
      <c r="W118" s="12"/>
      <c r="X118" s="12"/>
      <c r="Y118" s="12"/>
      <c r="Z118" s="15"/>
      <c r="AA118" s="12"/>
      <c r="AB118" s="13"/>
      <c r="AC118" s="13"/>
      <c r="AD118" s="12"/>
      <c r="AE118" s="12"/>
      <c r="AF118" s="12"/>
    </row>
    <row r="119" spans="1:32" x14ac:dyDescent="0.45">
      <c r="A119" s="94" t="s">
        <v>33</v>
      </c>
      <c r="B119" s="95"/>
      <c r="C119" s="95"/>
      <c r="D119" s="95"/>
      <c r="E119" s="95"/>
      <c r="F119" s="95"/>
      <c r="G119" s="95"/>
      <c r="H119" s="95"/>
      <c r="I119" s="95"/>
      <c r="J119" s="95"/>
      <c r="K119" s="95"/>
      <c r="L119" s="95"/>
      <c r="M119" s="95"/>
      <c r="N119" s="95"/>
      <c r="O119" s="95"/>
      <c r="P119" s="95"/>
      <c r="Q119" s="95"/>
      <c r="R119" s="95"/>
      <c r="S119" s="95"/>
      <c r="T119" s="95"/>
      <c r="U119" s="95"/>
      <c r="V119" s="95"/>
      <c r="W119" s="95"/>
      <c r="X119" s="95"/>
      <c r="Y119" s="95"/>
      <c r="Z119" s="95"/>
      <c r="AA119" s="95"/>
      <c r="AB119" s="95"/>
      <c r="AC119" s="95"/>
      <c r="AD119" s="95"/>
      <c r="AE119" s="95"/>
      <c r="AF119" s="95"/>
    </row>
    <row r="120" spans="1:32" x14ac:dyDescent="0.45">
      <c r="A120" s="10" t="s">
        <v>17</v>
      </c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2"/>
    </row>
    <row r="121" spans="1:32" x14ac:dyDescent="0.45">
      <c r="A121" s="10" t="s">
        <v>18</v>
      </c>
      <c r="B121" s="12">
        <v>22</v>
      </c>
      <c r="C121" s="12">
        <v>22</v>
      </c>
      <c r="D121" s="12">
        <v>22</v>
      </c>
      <c r="E121" s="12">
        <v>22</v>
      </c>
      <c r="F121" s="12">
        <v>23</v>
      </c>
      <c r="G121" s="12">
        <v>23</v>
      </c>
      <c r="H121" s="12">
        <v>23</v>
      </c>
      <c r="I121" s="12">
        <v>23</v>
      </c>
      <c r="J121" s="12">
        <v>23</v>
      </c>
      <c r="K121" s="12">
        <v>23</v>
      </c>
      <c r="L121" s="12">
        <v>23</v>
      </c>
      <c r="M121" s="12">
        <v>24</v>
      </c>
      <c r="N121" s="12">
        <v>24</v>
      </c>
      <c r="O121" s="12">
        <v>24</v>
      </c>
      <c r="P121" s="12">
        <v>24</v>
      </c>
      <c r="Q121" s="12">
        <v>24</v>
      </c>
      <c r="R121" s="12">
        <v>24</v>
      </c>
      <c r="S121" s="12">
        <v>24</v>
      </c>
      <c r="T121" s="12">
        <v>25</v>
      </c>
      <c r="U121" s="12">
        <v>25</v>
      </c>
      <c r="V121" s="12">
        <v>25</v>
      </c>
      <c r="W121" s="12">
        <v>25</v>
      </c>
      <c r="X121" s="12">
        <v>25</v>
      </c>
      <c r="Y121" s="12">
        <v>25</v>
      </c>
      <c r="Z121" s="12">
        <v>25</v>
      </c>
      <c r="AA121" s="12">
        <v>26</v>
      </c>
      <c r="AB121" s="12">
        <v>26</v>
      </c>
      <c r="AC121" s="12">
        <v>26</v>
      </c>
      <c r="AD121" s="12">
        <v>26</v>
      </c>
      <c r="AE121" s="12">
        <v>26</v>
      </c>
      <c r="AF121" s="12"/>
    </row>
    <row r="122" spans="1:32" x14ac:dyDescent="0.45">
      <c r="A122" s="10"/>
      <c r="B122" s="12" t="s">
        <v>19</v>
      </c>
      <c r="C122" s="12" t="s">
        <v>20</v>
      </c>
      <c r="D122" s="13" t="s">
        <v>21</v>
      </c>
      <c r="E122" s="15" t="s">
        <v>22</v>
      </c>
      <c r="F122" s="15" t="s">
        <v>23</v>
      </c>
      <c r="G122" s="12" t="s">
        <v>24</v>
      </c>
      <c r="H122" s="12" t="s">
        <v>24</v>
      </c>
      <c r="I122" s="12" t="s">
        <v>19</v>
      </c>
      <c r="J122" s="12" t="s">
        <v>20</v>
      </c>
      <c r="K122" s="13" t="s">
        <v>21</v>
      </c>
      <c r="L122" s="13" t="s">
        <v>22</v>
      </c>
      <c r="M122" s="12" t="s">
        <v>23</v>
      </c>
      <c r="N122" s="12" t="s">
        <v>24</v>
      </c>
      <c r="O122" s="12" t="s">
        <v>24</v>
      </c>
      <c r="P122" s="12" t="s">
        <v>19</v>
      </c>
      <c r="Q122" s="12" t="s">
        <v>20</v>
      </c>
      <c r="R122" s="13" t="s">
        <v>21</v>
      </c>
      <c r="S122" s="13" t="s">
        <v>22</v>
      </c>
      <c r="T122" s="12" t="s">
        <v>23</v>
      </c>
      <c r="U122" s="12" t="s">
        <v>24</v>
      </c>
      <c r="V122" s="12" t="s">
        <v>24</v>
      </c>
      <c r="W122" s="12" t="s">
        <v>19</v>
      </c>
      <c r="X122" s="12" t="s">
        <v>20</v>
      </c>
      <c r="Y122" s="13" t="s">
        <v>21</v>
      </c>
      <c r="Z122" s="13" t="s">
        <v>22</v>
      </c>
      <c r="AA122" s="12" t="s">
        <v>23</v>
      </c>
      <c r="AB122" s="12" t="s">
        <v>24</v>
      </c>
      <c r="AC122" s="12" t="s">
        <v>24</v>
      </c>
      <c r="AD122" s="12" t="s">
        <v>19</v>
      </c>
      <c r="AE122" s="12" t="s">
        <v>20</v>
      </c>
      <c r="AF122" s="12"/>
    </row>
    <row r="123" spans="1:32" x14ac:dyDescent="0.45">
      <c r="A123" s="10"/>
      <c r="B123" s="12">
        <v>1</v>
      </c>
      <c r="C123" s="12">
        <v>2</v>
      </c>
      <c r="D123" s="13">
        <v>3</v>
      </c>
      <c r="E123" s="15">
        <v>4</v>
      </c>
      <c r="F123" s="15">
        <v>5</v>
      </c>
      <c r="G123" s="12">
        <v>6</v>
      </c>
      <c r="H123" s="12">
        <v>7</v>
      </c>
      <c r="I123" s="12">
        <v>8</v>
      </c>
      <c r="J123" s="12">
        <v>9</v>
      </c>
      <c r="K123" s="13">
        <v>10</v>
      </c>
      <c r="L123" s="13">
        <v>11</v>
      </c>
      <c r="M123" s="12">
        <v>12</v>
      </c>
      <c r="N123" s="12">
        <v>13</v>
      </c>
      <c r="O123" s="12">
        <v>14</v>
      </c>
      <c r="P123" s="12">
        <v>15</v>
      </c>
      <c r="Q123" s="12">
        <v>16</v>
      </c>
      <c r="R123" s="13">
        <v>17</v>
      </c>
      <c r="S123" s="13">
        <v>18</v>
      </c>
      <c r="T123" s="12">
        <v>19</v>
      </c>
      <c r="U123" s="12">
        <v>20</v>
      </c>
      <c r="V123" s="12">
        <v>21</v>
      </c>
      <c r="W123" s="12">
        <v>22</v>
      </c>
      <c r="X123" s="12">
        <v>23</v>
      </c>
      <c r="Y123" s="13">
        <v>24</v>
      </c>
      <c r="Z123" s="13">
        <v>25</v>
      </c>
      <c r="AA123" s="12">
        <v>26</v>
      </c>
      <c r="AB123" s="12">
        <v>27</v>
      </c>
      <c r="AC123" s="12">
        <v>28</v>
      </c>
      <c r="AD123" s="12">
        <v>29</v>
      </c>
      <c r="AE123" s="12">
        <v>30</v>
      </c>
      <c r="AF123" s="12"/>
    </row>
    <row r="124" spans="1:32" x14ac:dyDescent="0.45">
      <c r="A124" s="10" t="s">
        <v>0</v>
      </c>
      <c r="B124" s="12"/>
      <c r="C124" s="12"/>
      <c r="D124" s="13"/>
      <c r="E124" s="15"/>
      <c r="F124" s="15"/>
      <c r="G124" s="12"/>
      <c r="H124" s="12"/>
      <c r="I124" s="12"/>
      <c r="J124" s="12"/>
      <c r="K124" s="13"/>
      <c r="L124" s="13"/>
      <c r="M124" s="12"/>
      <c r="N124" s="12"/>
      <c r="O124" s="12"/>
      <c r="P124" s="12"/>
      <c r="Q124" s="12"/>
      <c r="R124" s="13"/>
      <c r="S124" s="13"/>
      <c r="T124" s="12"/>
      <c r="U124" s="12"/>
      <c r="V124" s="12"/>
      <c r="W124" s="12"/>
      <c r="X124" s="12"/>
      <c r="Y124" s="13"/>
      <c r="Z124" s="13"/>
      <c r="AA124" s="12"/>
      <c r="AB124" s="12"/>
      <c r="AC124" s="12"/>
      <c r="AD124" s="12"/>
      <c r="AE124" s="12"/>
      <c r="AF124" s="12"/>
    </row>
    <row r="125" spans="1:32" x14ac:dyDescent="0.45">
      <c r="A125" s="10" t="s">
        <v>1</v>
      </c>
      <c r="B125" s="12"/>
      <c r="C125" s="12"/>
      <c r="D125" s="13"/>
      <c r="E125" s="15"/>
      <c r="F125" s="15"/>
      <c r="G125" s="12"/>
      <c r="H125" s="12"/>
      <c r="I125" s="12"/>
      <c r="J125" s="12"/>
      <c r="K125" s="13"/>
      <c r="L125" s="13"/>
      <c r="M125" s="12"/>
      <c r="N125" s="12"/>
      <c r="O125" s="12"/>
      <c r="P125" s="12"/>
      <c r="Q125" s="12"/>
      <c r="R125" s="13"/>
      <c r="S125" s="13"/>
      <c r="T125" s="12"/>
      <c r="U125" s="12"/>
      <c r="V125" s="12"/>
      <c r="W125" s="12"/>
      <c r="X125" s="12"/>
      <c r="Y125" s="13"/>
      <c r="Z125" s="13"/>
      <c r="AA125" s="12"/>
      <c r="AB125" s="12"/>
      <c r="AC125" s="12"/>
      <c r="AD125" s="12"/>
      <c r="AE125" s="12"/>
      <c r="AF125" s="12"/>
    </row>
    <row r="126" spans="1:32" x14ac:dyDescent="0.45">
      <c r="A126" s="10" t="s">
        <v>2</v>
      </c>
      <c r="B126" s="12"/>
      <c r="C126" s="12"/>
      <c r="D126" s="13"/>
      <c r="E126" s="15"/>
      <c r="F126" s="15"/>
      <c r="G126" s="12"/>
      <c r="H126" s="12"/>
      <c r="I126" s="12"/>
      <c r="J126" s="12"/>
      <c r="K126" s="13"/>
      <c r="L126" s="13"/>
      <c r="M126" s="12"/>
      <c r="N126" s="12"/>
      <c r="O126" s="12"/>
      <c r="P126" s="12"/>
      <c r="Q126" s="12"/>
      <c r="R126" s="13"/>
      <c r="S126" s="13"/>
      <c r="T126" s="12"/>
      <c r="U126" s="12"/>
      <c r="V126" s="12"/>
      <c r="W126" s="12"/>
      <c r="X126" s="12"/>
      <c r="Y126" s="13"/>
      <c r="Z126" s="13"/>
      <c r="AA126" s="12"/>
      <c r="AB126" s="12"/>
      <c r="AC126" s="12"/>
      <c r="AD126" s="12"/>
      <c r="AE126" s="12"/>
      <c r="AF126" s="12"/>
    </row>
    <row r="127" spans="1:32" x14ac:dyDescent="0.45">
      <c r="A127" s="10" t="s">
        <v>3</v>
      </c>
      <c r="B127" s="12"/>
      <c r="C127" s="12"/>
      <c r="D127" s="13"/>
      <c r="E127" s="15"/>
      <c r="F127" s="15"/>
      <c r="G127" s="12"/>
      <c r="H127" s="12"/>
      <c r="I127" s="12"/>
      <c r="J127" s="12"/>
      <c r="K127" s="13"/>
      <c r="L127" s="13"/>
      <c r="M127" s="12"/>
      <c r="N127" s="12"/>
      <c r="O127" s="12"/>
      <c r="P127" s="12"/>
      <c r="Q127" s="12"/>
      <c r="R127" s="13"/>
      <c r="S127" s="13"/>
      <c r="T127" s="12"/>
      <c r="U127" s="12"/>
      <c r="V127" s="12"/>
      <c r="W127" s="12"/>
      <c r="X127" s="12"/>
      <c r="Y127" s="13"/>
      <c r="Z127" s="13"/>
      <c r="AA127" s="12"/>
      <c r="AB127" s="12"/>
      <c r="AC127" s="12"/>
      <c r="AD127" s="12"/>
      <c r="AE127" s="12"/>
      <c r="AF127" s="12"/>
    </row>
    <row r="128" spans="1:32" x14ac:dyDescent="0.45">
      <c r="A128" s="10" t="s">
        <v>8</v>
      </c>
      <c r="B128" s="12"/>
      <c r="C128" s="12"/>
      <c r="D128" s="13"/>
      <c r="E128" s="15"/>
      <c r="F128" s="15"/>
      <c r="G128" s="12"/>
      <c r="H128" s="12"/>
      <c r="I128" s="12"/>
      <c r="J128" s="12"/>
      <c r="K128" s="13"/>
      <c r="L128" s="13"/>
      <c r="M128" s="12"/>
      <c r="N128" s="12"/>
      <c r="O128" s="12"/>
      <c r="P128" s="12"/>
      <c r="Q128" s="12"/>
      <c r="R128" s="13"/>
      <c r="S128" s="13"/>
      <c r="T128" s="12"/>
      <c r="U128" s="12"/>
      <c r="V128" s="12"/>
      <c r="W128" s="12"/>
      <c r="X128" s="12"/>
      <c r="Y128" s="13"/>
      <c r="Z128" s="13"/>
      <c r="AA128" s="12"/>
      <c r="AB128" s="12"/>
      <c r="AC128" s="12"/>
      <c r="AD128" s="12"/>
      <c r="AE128" s="12"/>
      <c r="AF128" s="12"/>
    </row>
    <row r="129" spans="1:32" x14ac:dyDescent="0.45">
      <c r="A129" s="10" t="s">
        <v>4</v>
      </c>
      <c r="B129" s="12"/>
      <c r="C129" s="12"/>
      <c r="D129" s="13"/>
      <c r="E129" s="15"/>
      <c r="F129" s="15"/>
      <c r="G129" s="12"/>
      <c r="H129" s="12"/>
      <c r="I129" s="12"/>
      <c r="J129" s="12"/>
      <c r="K129" s="13"/>
      <c r="L129" s="13"/>
      <c r="M129" s="12"/>
      <c r="N129" s="12"/>
      <c r="O129" s="12"/>
      <c r="P129" s="12"/>
      <c r="Q129" s="12"/>
      <c r="R129" s="13"/>
      <c r="S129" s="13"/>
      <c r="T129" s="12"/>
      <c r="U129" s="12"/>
      <c r="V129" s="12"/>
      <c r="W129" s="12"/>
      <c r="X129" s="12"/>
      <c r="Y129" s="13"/>
      <c r="Z129" s="13"/>
      <c r="AA129" s="12"/>
      <c r="AB129" s="12"/>
      <c r="AC129" s="12"/>
      <c r="AD129" s="12"/>
      <c r="AE129" s="12"/>
      <c r="AF129" s="12"/>
    </row>
    <row r="130" spans="1:32" x14ac:dyDescent="0.45">
      <c r="A130" s="10" t="s">
        <v>0</v>
      </c>
      <c r="B130" s="12"/>
      <c r="C130" s="12"/>
      <c r="D130" s="13"/>
      <c r="E130" s="15"/>
      <c r="F130" s="15"/>
      <c r="G130" s="12"/>
      <c r="H130" s="12"/>
      <c r="I130" s="12"/>
      <c r="J130" s="12"/>
      <c r="K130" s="13"/>
      <c r="L130" s="13"/>
      <c r="M130" s="12"/>
      <c r="N130" s="12"/>
      <c r="O130" s="12"/>
      <c r="P130" s="12"/>
      <c r="Q130" s="12"/>
      <c r="R130" s="13"/>
      <c r="S130" s="13"/>
      <c r="T130" s="12"/>
      <c r="U130" s="12"/>
      <c r="V130" s="12"/>
      <c r="W130" s="12"/>
      <c r="X130" s="12"/>
      <c r="Y130" s="13"/>
      <c r="Z130" s="13"/>
      <c r="AA130" s="12"/>
      <c r="AB130" s="12"/>
      <c r="AC130" s="12"/>
      <c r="AD130" s="12"/>
      <c r="AE130" s="12"/>
      <c r="AF130" s="12"/>
    </row>
    <row r="131" spans="1:32" x14ac:dyDescent="0.45">
      <c r="A131" s="10"/>
      <c r="B131" s="12"/>
      <c r="C131" s="12"/>
      <c r="D131" s="13"/>
      <c r="E131" s="15"/>
      <c r="F131" s="15"/>
      <c r="G131" s="12"/>
      <c r="H131" s="12"/>
      <c r="I131" s="12"/>
      <c r="J131" s="12"/>
      <c r="K131" s="13"/>
      <c r="L131" s="13"/>
      <c r="M131" s="12"/>
      <c r="N131" s="12"/>
      <c r="O131" s="12"/>
      <c r="P131" s="12"/>
      <c r="Q131" s="12"/>
      <c r="R131" s="13"/>
      <c r="S131" s="13"/>
      <c r="T131" s="12"/>
      <c r="U131" s="12"/>
      <c r="V131" s="12"/>
      <c r="W131" s="12"/>
      <c r="X131" s="12"/>
      <c r="Y131" s="13"/>
      <c r="Z131" s="13"/>
      <c r="AA131" s="12"/>
      <c r="AB131" s="12"/>
      <c r="AC131" s="12"/>
      <c r="AD131" s="12"/>
      <c r="AE131" s="12"/>
      <c r="AF131" s="12"/>
    </row>
    <row r="132" spans="1:32" x14ac:dyDescent="0.45">
      <c r="A132" s="94" t="s">
        <v>34</v>
      </c>
      <c r="B132" s="95"/>
      <c r="C132" s="95"/>
      <c r="D132" s="95"/>
      <c r="E132" s="95"/>
      <c r="F132" s="95"/>
      <c r="G132" s="95"/>
      <c r="H132" s="95"/>
      <c r="I132" s="95"/>
      <c r="J132" s="95"/>
      <c r="K132" s="95"/>
      <c r="L132" s="95"/>
      <c r="M132" s="95"/>
      <c r="N132" s="95"/>
      <c r="O132" s="95"/>
      <c r="P132" s="95"/>
      <c r="Q132" s="95"/>
      <c r="R132" s="95"/>
      <c r="S132" s="95"/>
      <c r="T132" s="95"/>
      <c r="U132" s="95"/>
      <c r="V132" s="95"/>
      <c r="W132" s="95"/>
      <c r="X132" s="95"/>
      <c r="Y132" s="95"/>
      <c r="Z132" s="95"/>
      <c r="AA132" s="95"/>
      <c r="AB132" s="95"/>
      <c r="AC132" s="95"/>
      <c r="AD132" s="95"/>
      <c r="AE132" s="95"/>
      <c r="AF132" s="95"/>
    </row>
    <row r="133" spans="1:32" x14ac:dyDescent="0.45">
      <c r="A133" s="10" t="s">
        <v>17</v>
      </c>
      <c r="B133" s="11"/>
      <c r="C133" s="11"/>
      <c r="D133" s="11"/>
      <c r="E133" s="11"/>
      <c r="F133" s="11"/>
      <c r="G133" s="11"/>
      <c r="H133" s="11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</row>
    <row r="134" spans="1:32" x14ac:dyDescent="0.45">
      <c r="A134" s="10" t="s">
        <v>18</v>
      </c>
      <c r="B134" s="12">
        <v>26</v>
      </c>
      <c r="C134" s="12">
        <v>26</v>
      </c>
      <c r="D134" s="12">
        <v>27</v>
      </c>
      <c r="E134" s="12">
        <v>27</v>
      </c>
      <c r="F134" s="12">
        <v>27</v>
      </c>
      <c r="G134" s="12">
        <v>27</v>
      </c>
      <c r="H134" s="12">
        <v>27</v>
      </c>
      <c r="I134" s="12">
        <v>27</v>
      </c>
      <c r="J134" s="12">
        <v>27</v>
      </c>
      <c r="K134" s="12">
        <v>28</v>
      </c>
      <c r="L134" s="12">
        <v>28</v>
      </c>
      <c r="M134" s="12">
        <v>28</v>
      </c>
      <c r="N134" s="12">
        <v>28</v>
      </c>
      <c r="O134" s="12">
        <v>28</v>
      </c>
      <c r="P134" s="12">
        <v>28</v>
      </c>
      <c r="Q134" s="12">
        <v>28</v>
      </c>
      <c r="R134" s="12">
        <v>29</v>
      </c>
      <c r="S134" s="12">
        <v>29</v>
      </c>
      <c r="T134" s="12">
        <v>29</v>
      </c>
      <c r="U134" s="12">
        <v>29</v>
      </c>
      <c r="V134" s="12">
        <v>29</v>
      </c>
      <c r="W134" s="12">
        <v>29</v>
      </c>
      <c r="X134" s="12">
        <v>29</v>
      </c>
      <c r="Y134" s="12">
        <v>30</v>
      </c>
      <c r="Z134" s="12">
        <v>30</v>
      </c>
      <c r="AA134" s="12">
        <v>30</v>
      </c>
      <c r="AB134" s="12">
        <v>30</v>
      </c>
      <c r="AC134" s="12">
        <v>30</v>
      </c>
      <c r="AD134" s="12">
        <v>30</v>
      </c>
      <c r="AE134" s="12">
        <v>30</v>
      </c>
      <c r="AF134" s="12">
        <v>31</v>
      </c>
    </row>
    <row r="135" spans="1:32" x14ac:dyDescent="0.45">
      <c r="A135" s="10"/>
      <c r="B135" s="13" t="s">
        <v>21</v>
      </c>
      <c r="C135" s="13" t="s">
        <v>22</v>
      </c>
      <c r="D135" s="12" t="s">
        <v>23</v>
      </c>
      <c r="E135" s="12" t="s">
        <v>24</v>
      </c>
      <c r="F135" s="12" t="s">
        <v>24</v>
      </c>
      <c r="G135" s="12" t="s">
        <v>19</v>
      </c>
      <c r="H135" s="12" t="s">
        <v>20</v>
      </c>
      <c r="I135" s="13" t="s">
        <v>21</v>
      </c>
      <c r="J135" s="13" t="s">
        <v>22</v>
      </c>
      <c r="K135" s="12" t="s">
        <v>23</v>
      </c>
      <c r="L135" s="12" t="s">
        <v>24</v>
      </c>
      <c r="M135" s="12" t="s">
        <v>24</v>
      </c>
      <c r="N135" s="12" t="s">
        <v>19</v>
      </c>
      <c r="O135" s="15" t="s">
        <v>20</v>
      </c>
      <c r="P135" s="13" t="s">
        <v>21</v>
      </c>
      <c r="Q135" s="13" t="s">
        <v>22</v>
      </c>
      <c r="R135" s="12" t="s">
        <v>23</v>
      </c>
      <c r="S135" s="12" t="s">
        <v>24</v>
      </c>
      <c r="T135" s="12" t="s">
        <v>24</v>
      </c>
      <c r="U135" s="12" t="s">
        <v>19</v>
      </c>
      <c r="V135" s="12" t="s">
        <v>20</v>
      </c>
      <c r="W135" s="13" t="s">
        <v>21</v>
      </c>
      <c r="X135" s="13" t="s">
        <v>22</v>
      </c>
      <c r="Y135" s="12" t="s">
        <v>23</v>
      </c>
      <c r="Z135" s="12" t="s">
        <v>24</v>
      </c>
      <c r="AA135" s="12" t="s">
        <v>24</v>
      </c>
      <c r="AB135" s="12" t="s">
        <v>19</v>
      </c>
      <c r="AC135" s="12" t="s">
        <v>20</v>
      </c>
      <c r="AD135" s="13" t="s">
        <v>21</v>
      </c>
      <c r="AE135" s="13" t="s">
        <v>22</v>
      </c>
      <c r="AF135" s="12" t="s">
        <v>23</v>
      </c>
    </row>
    <row r="136" spans="1:32" x14ac:dyDescent="0.45">
      <c r="A136" s="10"/>
      <c r="B136" s="13">
        <v>1</v>
      </c>
      <c r="C136" s="13">
        <v>2</v>
      </c>
      <c r="D136" s="12">
        <v>3</v>
      </c>
      <c r="E136" s="12">
        <v>4</v>
      </c>
      <c r="F136" s="12">
        <v>5</v>
      </c>
      <c r="G136" s="12">
        <v>6</v>
      </c>
      <c r="H136" s="12">
        <v>7</v>
      </c>
      <c r="I136" s="13">
        <v>8</v>
      </c>
      <c r="J136" s="13">
        <v>9</v>
      </c>
      <c r="K136" s="12">
        <v>10</v>
      </c>
      <c r="L136" s="12">
        <v>11</v>
      </c>
      <c r="M136" s="12">
        <v>12</v>
      </c>
      <c r="N136" s="12">
        <v>13</v>
      </c>
      <c r="O136" s="15">
        <v>14</v>
      </c>
      <c r="P136" s="13">
        <v>15</v>
      </c>
      <c r="Q136" s="13">
        <v>16</v>
      </c>
      <c r="R136" s="12">
        <v>17</v>
      </c>
      <c r="S136" s="12">
        <v>18</v>
      </c>
      <c r="T136" s="12">
        <v>19</v>
      </c>
      <c r="U136" s="12">
        <v>20</v>
      </c>
      <c r="V136" s="12">
        <v>21</v>
      </c>
      <c r="W136" s="13">
        <v>22</v>
      </c>
      <c r="X136" s="13">
        <v>23</v>
      </c>
      <c r="Y136" s="12">
        <v>24</v>
      </c>
      <c r="Z136" s="12">
        <v>25</v>
      </c>
      <c r="AA136" s="12">
        <v>26</v>
      </c>
      <c r="AB136" s="12">
        <v>27</v>
      </c>
      <c r="AC136" s="12">
        <v>28</v>
      </c>
      <c r="AD136" s="13">
        <v>29</v>
      </c>
      <c r="AE136" s="13">
        <v>30</v>
      </c>
      <c r="AF136" s="12">
        <v>31</v>
      </c>
    </row>
    <row r="137" spans="1:32" x14ac:dyDescent="0.45">
      <c r="A137" s="10" t="s">
        <v>0</v>
      </c>
      <c r="B137" s="13"/>
      <c r="C137" s="13"/>
      <c r="D137" s="12"/>
      <c r="E137" s="12"/>
      <c r="F137" s="12"/>
      <c r="G137" s="12"/>
      <c r="H137" s="12"/>
      <c r="I137" s="13"/>
      <c r="J137" s="13"/>
      <c r="K137" s="12"/>
      <c r="L137" s="12"/>
      <c r="M137" s="12"/>
      <c r="N137" s="12"/>
      <c r="O137" s="15"/>
      <c r="P137" s="13"/>
      <c r="Q137" s="13"/>
      <c r="R137" s="12"/>
      <c r="S137" s="12"/>
      <c r="T137" s="12"/>
      <c r="U137" s="12"/>
      <c r="V137" s="12"/>
      <c r="W137" s="13"/>
      <c r="X137" s="13"/>
      <c r="Y137" s="12"/>
      <c r="Z137" s="12"/>
      <c r="AA137" s="12"/>
      <c r="AB137" s="12"/>
      <c r="AC137" s="12"/>
      <c r="AD137" s="13"/>
      <c r="AE137" s="13"/>
      <c r="AF137" s="12"/>
    </row>
    <row r="138" spans="1:32" x14ac:dyDescent="0.45">
      <c r="A138" s="10" t="s">
        <v>1</v>
      </c>
      <c r="B138" s="13"/>
      <c r="C138" s="13"/>
      <c r="D138" s="12"/>
      <c r="E138" s="12"/>
      <c r="F138" s="12"/>
      <c r="G138" s="12"/>
      <c r="H138" s="12"/>
      <c r="I138" s="13"/>
      <c r="J138" s="13"/>
      <c r="K138" s="12"/>
      <c r="L138" s="12"/>
      <c r="M138" s="12"/>
      <c r="N138" s="12"/>
      <c r="O138" s="15"/>
      <c r="P138" s="13"/>
      <c r="Q138" s="13"/>
      <c r="R138" s="12"/>
      <c r="S138" s="12"/>
      <c r="T138" s="12"/>
      <c r="U138" s="12"/>
      <c r="V138" s="12"/>
      <c r="W138" s="13"/>
      <c r="X138" s="13"/>
      <c r="Y138" s="12"/>
      <c r="Z138" s="12"/>
      <c r="AA138" s="12"/>
      <c r="AB138" s="12"/>
      <c r="AC138" s="12"/>
      <c r="AD138" s="13"/>
      <c r="AE138" s="13"/>
      <c r="AF138" s="12"/>
    </row>
    <row r="139" spans="1:32" x14ac:dyDescent="0.45">
      <c r="A139" s="10" t="s">
        <v>2</v>
      </c>
      <c r="B139" s="13"/>
      <c r="C139" s="13"/>
      <c r="D139" s="12"/>
      <c r="E139" s="12"/>
      <c r="F139" s="12"/>
      <c r="G139" s="12"/>
      <c r="H139" s="12"/>
      <c r="I139" s="13"/>
      <c r="J139" s="13"/>
      <c r="K139" s="12"/>
      <c r="L139" s="12"/>
      <c r="M139" s="12"/>
      <c r="N139" s="12"/>
      <c r="O139" s="15"/>
      <c r="P139" s="13"/>
      <c r="Q139" s="13"/>
      <c r="R139" s="12"/>
      <c r="S139" s="12"/>
      <c r="T139" s="12"/>
      <c r="U139" s="12"/>
      <c r="V139" s="12"/>
      <c r="W139" s="13"/>
      <c r="X139" s="13"/>
      <c r="Y139" s="12"/>
      <c r="Z139" s="12"/>
      <c r="AA139" s="12"/>
      <c r="AB139" s="12"/>
      <c r="AC139" s="12"/>
      <c r="AD139" s="13"/>
      <c r="AE139" s="13"/>
      <c r="AF139" s="12"/>
    </row>
    <row r="140" spans="1:32" x14ac:dyDescent="0.45">
      <c r="A140" s="10" t="s">
        <v>3</v>
      </c>
      <c r="B140" s="13"/>
      <c r="C140" s="13"/>
      <c r="D140" s="12"/>
      <c r="E140" s="12"/>
      <c r="F140" s="12"/>
      <c r="G140" s="12"/>
      <c r="H140" s="12"/>
      <c r="I140" s="13"/>
      <c r="J140" s="13"/>
      <c r="K140" s="12"/>
      <c r="L140" s="12"/>
      <c r="M140" s="12"/>
      <c r="N140" s="12"/>
      <c r="O140" s="15"/>
      <c r="P140" s="13"/>
      <c r="Q140" s="13"/>
      <c r="R140" s="12"/>
      <c r="S140" s="12"/>
      <c r="T140" s="12"/>
      <c r="U140" s="12"/>
      <c r="V140" s="12"/>
      <c r="W140" s="13"/>
      <c r="X140" s="13"/>
      <c r="Y140" s="12"/>
      <c r="Z140" s="12"/>
      <c r="AA140" s="12"/>
      <c r="AB140" s="12"/>
      <c r="AC140" s="12"/>
      <c r="AD140" s="13"/>
      <c r="AE140" s="13"/>
      <c r="AF140" s="12"/>
    </row>
    <row r="141" spans="1:32" x14ac:dyDescent="0.45">
      <c r="A141" s="10" t="s">
        <v>8</v>
      </c>
      <c r="B141" s="13"/>
      <c r="C141" s="13"/>
      <c r="D141" s="12"/>
      <c r="E141" s="12"/>
      <c r="F141" s="12"/>
      <c r="G141" s="12"/>
      <c r="H141" s="12"/>
      <c r="I141" s="13"/>
      <c r="J141" s="13"/>
      <c r="K141" s="12"/>
      <c r="L141" s="12"/>
      <c r="M141" s="12"/>
      <c r="N141" s="12"/>
      <c r="O141" s="15"/>
      <c r="P141" s="13"/>
      <c r="Q141" s="13"/>
      <c r="R141" s="12"/>
      <c r="S141" s="12"/>
      <c r="T141" s="12"/>
      <c r="U141" s="12"/>
      <c r="V141" s="12"/>
      <c r="W141" s="13"/>
      <c r="X141" s="13"/>
      <c r="Y141" s="12"/>
      <c r="Z141" s="12"/>
      <c r="AA141" s="12"/>
      <c r="AB141" s="12"/>
      <c r="AC141" s="12"/>
      <c r="AD141" s="13"/>
      <c r="AE141" s="13"/>
      <c r="AF141" s="12"/>
    </row>
    <row r="142" spans="1:32" x14ac:dyDescent="0.45">
      <c r="A142" s="10" t="s">
        <v>4</v>
      </c>
      <c r="B142" s="13"/>
      <c r="C142" s="13"/>
      <c r="D142" s="12"/>
      <c r="E142" s="12"/>
      <c r="F142" s="12"/>
      <c r="G142" s="12"/>
      <c r="H142" s="12"/>
      <c r="I142" s="13"/>
      <c r="J142" s="13"/>
      <c r="K142" s="12"/>
      <c r="L142" s="12"/>
      <c r="M142" s="12"/>
      <c r="N142" s="12"/>
      <c r="O142" s="15"/>
      <c r="P142" s="13"/>
      <c r="Q142" s="13"/>
      <c r="R142" s="12"/>
      <c r="S142" s="12"/>
      <c r="T142" s="12"/>
      <c r="U142" s="12"/>
      <c r="V142" s="12"/>
      <c r="W142" s="13"/>
      <c r="X142" s="13"/>
      <c r="Y142" s="12"/>
      <c r="Z142" s="12"/>
      <c r="AA142" s="12"/>
      <c r="AB142" s="12"/>
      <c r="AC142" s="12"/>
      <c r="AD142" s="13"/>
      <c r="AE142" s="13"/>
      <c r="AF142" s="12"/>
    </row>
    <row r="143" spans="1:32" x14ac:dyDescent="0.45">
      <c r="A143" s="10" t="s">
        <v>0</v>
      </c>
      <c r="B143" s="13"/>
      <c r="C143" s="13"/>
      <c r="D143" s="12"/>
      <c r="E143" s="12"/>
      <c r="F143" s="12"/>
      <c r="G143" s="12"/>
      <c r="H143" s="12"/>
      <c r="I143" s="13"/>
      <c r="J143" s="13"/>
      <c r="K143" s="12"/>
      <c r="L143" s="12"/>
      <c r="M143" s="12"/>
      <c r="N143" s="12"/>
      <c r="O143" s="15"/>
      <c r="P143" s="13"/>
      <c r="Q143" s="13"/>
      <c r="R143" s="12"/>
      <c r="S143" s="12"/>
      <c r="T143" s="12"/>
      <c r="U143" s="12"/>
      <c r="V143" s="12"/>
      <c r="W143" s="13"/>
      <c r="X143" s="13"/>
      <c r="Y143" s="12"/>
      <c r="Z143" s="12"/>
      <c r="AA143" s="12"/>
      <c r="AB143" s="12"/>
      <c r="AC143" s="12"/>
      <c r="AD143" s="13"/>
      <c r="AE143" s="13"/>
      <c r="AF143" s="12"/>
    </row>
    <row r="144" spans="1:32" x14ac:dyDescent="0.45">
      <c r="A144" s="10"/>
      <c r="B144" s="13"/>
      <c r="C144" s="13"/>
      <c r="D144" s="12"/>
      <c r="E144" s="12"/>
      <c r="F144" s="12"/>
      <c r="G144" s="12"/>
      <c r="H144" s="12"/>
      <c r="I144" s="13"/>
      <c r="J144" s="13"/>
      <c r="K144" s="12"/>
      <c r="L144" s="12"/>
      <c r="M144" s="12"/>
      <c r="N144" s="12"/>
      <c r="O144" s="15"/>
      <c r="P144" s="13"/>
      <c r="Q144" s="13"/>
      <c r="R144" s="12"/>
      <c r="S144" s="12"/>
      <c r="T144" s="12"/>
      <c r="U144" s="12"/>
      <c r="V144" s="12"/>
      <c r="W144" s="13"/>
      <c r="X144" s="13"/>
      <c r="Y144" s="12"/>
      <c r="Z144" s="12"/>
      <c r="AA144" s="12"/>
      <c r="AB144" s="12"/>
      <c r="AC144" s="12"/>
      <c r="AD144" s="13"/>
      <c r="AE144" s="13"/>
      <c r="AF144" s="12"/>
    </row>
    <row r="145" spans="1:32" x14ac:dyDescent="0.45">
      <c r="A145" s="94" t="s">
        <v>35</v>
      </c>
      <c r="B145" s="95"/>
      <c r="C145" s="95"/>
      <c r="D145" s="95"/>
      <c r="E145" s="95"/>
      <c r="F145" s="95"/>
      <c r="G145" s="95"/>
      <c r="H145" s="95"/>
      <c r="I145" s="95"/>
      <c r="J145" s="95"/>
      <c r="K145" s="95"/>
      <c r="L145" s="95"/>
      <c r="M145" s="95"/>
      <c r="N145" s="95"/>
      <c r="O145" s="95"/>
      <c r="P145" s="95"/>
      <c r="Q145" s="95"/>
      <c r="R145" s="95"/>
      <c r="S145" s="95"/>
      <c r="T145" s="95"/>
      <c r="U145" s="95"/>
      <c r="V145" s="95"/>
      <c r="W145" s="95"/>
      <c r="X145" s="95"/>
      <c r="Y145" s="95"/>
      <c r="Z145" s="95"/>
      <c r="AA145" s="95"/>
      <c r="AB145" s="95"/>
      <c r="AC145" s="95"/>
      <c r="AD145" s="95"/>
      <c r="AE145" s="95"/>
      <c r="AF145" s="95"/>
    </row>
    <row r="146" spans="1:32" x14ac:dyDescent="0.45">
      <c r="A146" s="10" t="s">
        <v>17</v>
      </c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</row>
    <row r="147" spans="1:32" x14ac:dyDescent="0.45">
      <c r="A147" s="10" t="s">
        <v>18</v>
      </c>
      <c r="B147" s="12">
        <v>31</v>
      </c>
      <c r="C147" s="12">
        <v>31</v>
      </c>
      <c r="D147" s="12">
        <v>31</v>
      </c>
      <c r="E147" s="12">
        <v>31</v>
      </c>
      <c r="F147" s="12">
        <v>31</v>
      </c>
      <c r="G147" s="12">
        <v>31</v>
      </c>
      <c r="H147" s="12">
        <v>32</v>
      </c>
      <c r="I147" s="12">
        <v>32</v>
      </c>
      <c r="J147" s="12">
        <v>32</v>
      </c>
      <c r="K147" s="12">
        <v>32</v>
      </c>
      <c r="L147" s="12">
        <v>32</v>
      </c>
      <c r="M147" s="12">
        <v>32</v>
      </c>
      <c r="N147" s="12">
        <v>32</v>
      </c>
      <c r="O147" s="12">
        <v>33</v>
      </c>
      <c r="P147" s="12">
        <v>33</v>
      </c>
      <c r="Q147" s="12">
        <v>33</v>
      </c>
      <c r="R147" s="12">
        <v>33</v>
      </c>
      <c r="S147" s="12">
        <v>33</v>
      </c>
      <c r="T147" s="12">
        <v>33</v>
      </c>
      <c r="U147" s="12">
        <v>33</v>
      </c>
      <c r="V147" s="12">
        <v>34</v>
      </c>
      <c r="W147" s="12">
        <v>34</v>
      </c>
      <c r="X147" s="12">
        <v>34</v>
      </c>
      <c r="Y147" s="12">
        <v>34</v>
      </c>
      <c r="Z147" s="12">
        <v>34</v>
      </c>
      <c r="AA147" s="12">
        <v>34</v>
      </c>
      <c r="AB147" s="12">
        <v>34</v>
      </c>
      <c r="AC147" s="12">
        <v>35</v>
      </c>
      <c r="AD147" s="12">
        <v>35</v>
      </c>
      <c r="AE147" s="12">
        <v>35</v>
      </c>
      <c r="AF147" s="12">
        <v>35</v>
      </c>
    </row>
    <row r="148" spans="1:32" x14ac:dyDescent="0.45">
      <c r="A148" s="10"/>
      <c r="B148" s="12" t="s">
        <v>24</v>
      </c>
      <c r="C148" s="12" t="s">
        <v>24</v>
      </c>
      <c r="D148" s="12" t="s">
        <v>19</v>
      </c>
      <c r="E148" s="12" t="s">
        <v>20</v>
      </c>
      <c r="F148" s="13" t="s">
        <v>21</v>
      </c>
      <c r="G148" s="13" t="s">
        <v>22</v>
      </c>
      <c r="H148" s="12" t="s">
        <v>23</v>
      </c>
      <c r="I148" s="12" t="s">
        <v>24</v>
      </c>
      <c r="J148" s="12" t="s">
        <v>24</v>
      </c>
      <c r="K148" s="12" t="s">
        <v>19</v>
      </c>
      <c r="L148" s="12" t="s">
        <v>20</v>
      </c>
      <c r="M148" s="13" t="s">
        <v>21</v>
      </c>
      <c r="N148" s="13" t="s">
        <v>22</v>
      </c>
      <c r="O148" s="12" t="s">
        <v>23</v>
      </c>
      <c r="P148" s="15" t="s">
        <v>24</v>
      </c>
      <c r="Q148" s="12" t="s">
        <v>24</v>
      </c>
      <c r="R148" s="12" t="s">
        <v>19</v>
      </c>
      <c r="S148" s="12" t="s">
        <v>20</v>
      </c>
      <c r="T148" s="13" t="s">
        <v>21</v>
      </c>
      <c r="U148" s="13" t="s">
        <v>22</v>
      </c>
      <c r="V148" s="12" t="s">
        <v>23</v>
      </c>
      <c r="W148" s="12" t="s">
        <v>24</v>
      </c>
      <c r="X148" s="12" t="s">
        <v>24</v>
      </c>
      <c r="Y148" s="12" t="s">
        <v>19</v>
      </c>
      <c r="Z148" s="12" t="s">
        <v>20</v>
      </c>
      <c r="AA148" s="13" t="s">
        <v>21</v>
      </c>
      <c r="AB148" s="13" t="s">
        <v>22</v>
      </c>
      <c r="AC148" s="12" t="s">
        <v>23</v>
      </c>
      <c r="AD148" s="12" t="s">
        <v>24</v>
      </c>
      <c r="AE148" s="12" t="s">
        <v>24</v>
      </c>
      <c r="AF148" s="12" t="s">
        <v>19</v>
      </c>
    </row>
    <row r="149" spans="1:32" x14ac:dyDescent="0.45">
      <c r="A149" s="10"/>
      <c r="B149" s="12">
        <v>1</v>
      </c>
      <c r="C149" s="12">
        <v>2</v>
      </c>
      <c r="D149" s="12">
        <v>3</v>
      </c>
      <c r="E149" s="12">
        <v>4</v>
      </c>
      <c r="F149" s="13">
        <v>5</v>
      </c>
      <c r="G149" s="13">
        <v>6</v>
      </c>
      <c r="H149" s="12">
        <v>7</v>
      </c>
      <c r="I149" s="12">
        <v>8</v>
      </c>
      <c r="J149" s="12">
        <v>9</v>
      </c>
      <c r="K149" s="12">
        <v>10</v>
      </c>
      <c r="L149" s="12">
        <v>11</v>
      </c>
      <c r="M149" s="13">
        <v>12</v>
      </c>
      <c r="N149" s="13">
        <v>13</v>
      </c>
      <c r="O149" s="12">
        <v>14</v>
      </c>
      <c r="P149" s="15">
        <v>15</v>
      </c>
      <c r="Q149" s="12">
        <v>16</v>
      </c>
      <c r="R149" s="12">
        <v>17</v>
      </c>
      <c r="S149" s="12">
        <v>18</v>
      </c>
      <c r="T149" s="13">
        <v>19</v>
      </c>
      <c r="U149" s="13">
        <v>20</v>
      </c>
      <c r="V149" s="12">
        <v>21</v>
      </c>
      <c r="W149" s="12">
        <v>22</v>
      </c>
      <c r="X149" s="12">
        <v>23</v>
      </c>
      <c r="Y149" s="12">
        <v>24</v>
      </c>
      <c r="Z149" s="12">
        <v>25</v>
      </c>
      <c r="AA149" s="13">
        <v>26</v>
      </c>
      <c r="AB149" s="13">
        <v>27</v>
      </c>
      <c r="AC149" s="12">
        <v>28</v>
      </c>
      <c r="AD149" s="12">
        <v>29</v>
      </c>
      <c r="AE149" s="12">
        <v>30</v>
      </c>
      <c r="AF149" s="12">
        <v>31</v>
      </c>
    </row>
    <row r="150" spans="1:32" x14ac:dyDescent="0.45">
      <c r="A150" s="10" t="s">
        <v>0</v>
      </c>
      <c r="B150" s="12"/>
      <c r="C150" s="12"/>
      <c r="D150" s="12"/>
      <c r="E150" s="12"/>
      <c r="F150" s="13"/>
      <c r="G150" s="13"/>
      <c r="H150" s="12"/>
      <c r="I150" s="12"/>
      <c r="J150" s="12"/>
      <c r="K150" s="12"/>
      <c r="L150" s="12"/>
      <c r="M150" s="13"/>
      <c r="N150" s="13"/>
      <c r="O150" s="12"/>
      <c r="P150" s="15"/>
      <c r="Q150" s="12"/>
      <c r="R150" s="12"/>
      <c r="S150" s="12"/>
      <c r="T150" s="13"/>
      <c r="U150" s="13"/>
      <c r="V150" s="12"/>
      <c r="W150" s="12"/>
      <c r="X150" s="12"/>
      <c r="Y150" s="12"/>
      <c r="Z150" s="12"/>
      <c r="AA150" s="13"/>
      <c r="AB150" s="13"/>
      <c r="AC150" s="12"/>
      <c r="AD150" s="12"/>
      <c r="AE150" s="12"/>
      <c r="AF150" s="12"/>
    </row>
    <row r="151" spans="1:32" x14ac:dyDescent="0.45">
      <c r="A151" s="10" t="s">
        <v>1</v>
      </c>
      <c r="B151" s="12"/>
      <c r="C151" s="12"/>
      <c r="D151" s="12"/>
      <c r="E151" s="12"/>
      <c r="F151" s="13"/>
      <c r="G151" s="13"/>
      <c r="H151" s="12"/>
      <c r="I151" s="12"/>
      <c r="J151" s="12"/>
      <c r="K151" s="12"/>
      <c r="L151" s="12"/>
      <c r="M151" s="13"/>
      <c r="N151" s="13"/>
      <c r="O151" s="12"/>
      <c r="P151" s="15"/>
      <c r="Q151" s="12"/>
      <c r="R151" s="12"/>
      <c r="S151" s="12"/>
      <c r="T151" s="13"/>
      <c r="U151" s="13"/>
      <c r="V151" s="12"/>
      <c r="W151" s="12"/>
      <c r="X151" s="12"/>
      <c r="Y151" s="12"/>
      <c r="Z151" s="12"/>
      <c r="AA151" s="13"/>
      <c r="AB151" s="13"/>
      <c r="AC151" s="12"/>
      <c r="AD151" s="12"/>
      <c r="AE151" s="12"/>
      <c r="AF151" s="12"/>
    </row>
    <row r="152" spans="1:32" x14ac:dyDescent="0.45">
      <c r="A152" s="10" t="s">
        <v>2</v>
      </c>
      <c r="B152" s="12"/>
      <c r="C152" s="12"/>
      <c r="D152" s="12"/>
      <c r="E152" s="12"/>
      <c r="F152" s="13"/>
      <c r="G152" s="13"/>
      <c r="H152" s="12"/>
      <c r="I152" s="12"/>
      <c r="J152" s="12"/>
      <c r="K152" s="12"/>
      <c r="L152" s="12"/>
      <c r="M152" s="13"/>
      <c r="N152" s="13"/>
      <c r="O152" s="12"/>
      <c r="P152" s="15"/>
      <c r="Q152" s="12"/>
      <c r="R152" s="12"/>
      <c r="S152" s="12"/>
      <c r="T152" s="13"/>
      <c r="U152" s="13"/>
      <c r="V152" s="12"/>
      <c r="W152" s="12"/>
      <c r="X152" s="12"/>
      <c r="Y152" s="12"/>
      <c r="Z152" s="12"/>
      <c r="AA152" s="13"/>
      <c r="AB152" s="13"/>
      <c r="AC152" s="12"/>
      <c r="AD152" s="12"/>
      <c r="AE152" s="12"/>
      <c r="AF152" s="12"/>
    </row>
    <row r="153" spans="1:32" x14ac:dyDescent="0.45">
      <c r="A153" s="10" t="s">
        <v>3</v>
      </c>
      <c r="B153" s="12"/>
      <c r="C153" s="12"/>
      <c r="D153" s="12"/>
      <c r="E153" s="12"/>
      <c r="F153" s="13"/>
      <c r="G153" s="13"/>
      <c r="H153" s="12"/>
      <c r="I153" s="12"/>
      <c r="J153" s="12"/>
      <c r="K153" s="12"/>
      <c r="L153" s="12"/>
      <c r="M153" s="13"/>
      <c r="N153" s="13"/>
      <c r="O153" s="12"/>
      <c r="P153" s="15"/>
      <c r="Q153" s="12"/>
      <c r="R153" s="12"/>
      <c r="S153" s="12"/>
      <c r="T153" s="13"/>
      <c r="U153" s="13"/>
      <c r="V153" s="12"/>
      <c r="W153" s="12"/>
      <c r="X153" s="12"/>
      <c r="Y153" s="12"/>
      <c r="Z153" s="12"/>
      <c r="AA153" s="13"/>
      <c r="AB153" s="13"/>
      <c r="AC153" s="12"/>
      <c r="AD153" s="12"/>
      <c r="AE153" s="12"/>
      <c r="AF153" s="12"/>
    </row>
    <row r="154" spans="1:32" x14ac:dyDescent="0.45">
      <c r="A154" s="10" t="s">
        <v>8</v>
      </c>
      <c r="B154" s="12"/>
      <c r="C154" s="12"/>
      <c r="D154" s="12"/>
      <c r="E154" s="12"/>
      <c r="F154" s="13"/>
      <c r="G154" s="13"/>
      <c r="H154" s="12"/>
      <c r="I154" s="12"/>
      <c r="J154" s="12"/>
      <c r="K154" s="12"/>
      <c r="L154" s="12"/>
      <c r="M154" s="13"/>
      <c r="N154" s="13"/>
      <c r="O154" s="12"/>
      <c r="P154" s="15"/>
      <c r="Q154" s="12"/>
      <c r="R154" s="12"/>
      <c r="S154" s="12"/>
      <c r="T154" s="13"/>
      <c r="U154" s="13"/>
      <c r="V154" s="12"/>
      <c r="W154" s="12"/>
      <c r="X154" s="12"/>
      <c r="Y154" s="12"/>
      <c r="Z154" s="12"/>
      <c r="AA154" s="13"/>
      <c r="AB154" s="13"/>
      <c r="AC154" s="12"/>
      <c r="AD154" s="12"/>
      <c r="AE154" s="12"/>
      <c r="AF154" s="12"/>
    </row>
    <row r="155" spans="1:32" x14ac:dyDescent="0.45">
      <c r="A155" s="10" t="s">
        <v>4</v>
      </c>
      <c r="B155" s="12"/>
      <c r="C155" s="12"/>
      <c r="D155" s="12"/>
      <c r="E155" s="12"/>
      <c r="F155" s="13"/>
      <c r="G155" s="13"/>
      <c r="H155" s="12"/>
      <c r="I155" s="12"/>
      <c r="J155" s="12"/>
      <c r="K155" s="12"/>
      <c r="L155" s="12"/>
      <c r="M155" s="13"/>
      <c r="N155" s="13"/>
      <c r="O155" s="12"/>
      <c r="P155" s="15"/>
      <c r="Q155" s="12"/>
      <c r="R155" s="12"/>
      <c r="S155" s="12"/>
      <c r="T155" s="13"/>
      <c r="U155" s="13"/>
      <c r="V155" s="12"/>
      <c r="W155" s="12"/>
      <c r="X155" s="12"/>
      <c r="Y155" s="12"/>
      <c r="Z155" s="12"/>
      <c r="AA155" s="13"/>
      <c r="AB155" s="13"/>
      <c r="AC155" s="12"/>
      <c r="AD155" s="12"/>
      <c r="AE155" s="12"/>
      <c r="AF155" s="12"/>
    </row>
    <row r="156" spans="1:32" x14ac:dyDescent="0.45">
      <c r="A156" s="10" t="s">
        <v>0</v>
      </c>
      <c r="B156" s="12"/>
      <c r="C156" s="12"/>
      <c r="D156" s="12"/>
      <c r="E156" s="12"/>
      <c r="F156" s="13"/>
      <c r="G156" s="13"/>
      <c r="H156" s="12"/>
      <c r="I156" s="12"/>
      <c r="J156" s="12"/>
      <c r="K156" s="12"/>
      <c r="L156" s="12"/>
      <c r="M156" s="13"/>
      <c r="N156" s="13"/>
      <c r="O156" s="12"/>
      <c r="P156" s="15"/>
      <c r="Q156" s="12"/>
      <c r="R156" s="12"/>
      <c r="S156" s="12"/>
      <c r="T156" s="13"/>
      <c r="U156" s="13"/>
      <c r="V156" s="12"/>
      <c r="W156" s="12"/>
      <c r="X156" s="12"/>
      <c r="Y156" s="12"/>
      <c r="Z156" s="12"/>
      <c r="AA156" s="13"/>
      <c r="AB156" s="13"/>
      <c r="AC156" s="12"/>
      <c r="AD156" s="12"/>
      <c r="AE156" s="12"/>
      <c r="AF156" s="12"/>
    </row>
    <row r="157" spans="1:32" x14ac:dyDescent="0.45">
      <c r="A157" s="10"/>
      <c r="B157" s="12"/>
      <c r="C157" s="12"/>
      <c r="D157" s="12"/>
      <c r="E157" s="12"/>
      <c r="F157" s="13"/>
      <c r="G157" s="13"/>
      <c r="H157" s="12"/>
      <c r="I157" s="12"/>
      <c r="J157" s="12"/>
      <c r="K157" s="12"/>
      <c r="L157" s="12"/>
      <c r="M157" s="13"/>
      <c r="N157" s="13"/>
      <c r="O157" s="12"/>
      <c r="P157" s="15"/>
      <c r="Q157" s="12"/>
      <c r="R157" s="12"/>
      <c r="S157" s="12"/>
      <c r="T157" s="13"/>
      <c r="U157" s="13"/>
      <c r="V157" s="12"/>
      <c r="W157" s="12"/>
      <c r="X157" s="12"/>
      <c r="Y157" s="12"/>
      <c r="Z157" s="12"/>
      <c r="AA157" s="13"/>
      <c r="AB157" s="13"/>
      <c r="AC157" s="12"/>
      <c r="AD157" s="12"/>
      <c r="AE157" s="12"/>
      <c r="AF157" s="12"/>
    </row>
    <row r="158" spans="1:32" x14ac:dyDescent="0.45">
      <c r="A158" s="16"/>
    </row>
  </sheetData>
  <mergeCells count="12">
    <mergeCell ref="A145:AF145"/>
    <mergeCell ref="A2:AF2"/>
    <mergeCell ref="A15:AF15"/>
    <mergeCell ref="A28:AF28"/>
    <mergeCell ref="A41:AF41"/>
    <mergeCell ref="A54:AF54"/>
    <mergeCell ref="A67:AF67"/>
    <mergeCell ref="A80:AF80"/>
    <mergeCell ref="A93:AF93"/>
    <mergeCell ref="A106:AF106"/>
    <mergeCell ref="A119:AF119"/>
    <mergeCell ref="A132:AF13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G10"/>
  <sheetViews>
    <sheetView workbookViewId="0">
      <selection activeCell="D2" sqref="D2"/>
    </sheetView>
  </sheetViews>
  <sheetFormatPr baseColWidth="10" defaultRowHeight="14.25" x14ac:dyDescent="0.45"/>
  <cols>
    <col min="1" max="1" width="15.1328125" customWidth="1"/>
    <col min="2" max="2" width="7" customWidth="1"/>
    <col min="3" max="3" width="18.3984375" customWidth="1"/>
    <col min="4" max="4" width="12.46484375" customWidth="1"/>
    <col min="5" max="5" width="13.265625" customWidth="1"/>
    <col min="6" max="6" width="12.46484375" customWidth="1"/>
    <col min="7" max="7" width="4" customWidth="1"/>
  </cols>
  <sheetData>
    <row r="1" spans="1:7" ht="36" customHeight="1" x14ac:dyDescent="0.45">
      <c r="D1" s="43" t="s">
        <v>108</v>
      </c>
    </row>
    <row r="2" spans="1:7" ht="14.65" thickBot="1" x14ac:dyDescent="0.5">
      <c r="D2" s="87">
        <v>6.5972222222222224E-2</v>
      </c>
    </row>
    <row r="3" spans="1:7" x14ac:dyDescent="0.45">
      <c r="A3" s="2" t="s">
        <v>0</v>
      </c>
      <c r="B3">
        <v>5</v>
      </c>
      <c r="D3" s="86">
        <f>B3*$D$2/100</f>
        <v>3.2986111111111111E-3</v>
      </c>
      <c r="F3" s="88" t="s">
        <v>0</v>
      </c>
      <c r="G3" s="89">
        <f>B3+B9</f>
        <v>15</v>
      </c>
    </row>
    <row r="4" spans="1:7" x14ac:dyDescent="0.45">
      <c r="A4" s="3" t="s">
        <v>1</v>
      </c>
      <c r="B4">
        <v>10</v>
      </c>
      <c r="C4" t="s">
        <v>7</v>
      </c>
      <c r="D4" s="86">
        <f t="shared" ref="D4:D9" si="0">B4*$D$2/100</f>
        <v>6.5972222222222222E-3</v>
      </c>
      <c r="F4" s="90" t="s">
        <v>1</v>
      </c>
      <c r="G4" s="71">
        <f>B4</f>
        <v>10</v>
      </c>
    </row>
    <row r="5" spans="1:7" x14ac:dyDescent="0.45">
      <c r="A5" s="4" t="s">
        <v>2</v>
      </c>
      <c r="B5">
        <v>20</v>
      </c>
      <c r="C5" t="s">
        <v>9</v>
      </c>
      <c r="D5" s="86">
        <f t="shared" si="0"/>
        <v>1.3194444444444444E-2</v>
      </c>
      <c r="F5" s="91" t="s">
        <v>6</v>
      </c>
      <c r="G5" s="71">
        <f>B5</f>
        <v>20</v>
      </c>
    </row>
    <row r="6" spans="1:7" ht="14.65" thickBot="1" x14ac:dyDescent="0.5">
      <c r="A6" s="1" t="s">
        <v>3</v>
      </c>
      <c r="B6">
        <v>10</v>
      </c>
      <c r="D6" s="86">
        <f t="shared" si="0"/>
        <v>6.5972222222222222E-3</v>
      </c>
      <c r="F6" s="92" t="s">
        <v>4</v>
      </c>
      <c r="G6" s="73">
        <f>B6+B7+B8</f>
        <v>60</v>
      </c>
    </row>
    <row r="7" spans="1:7" x14ac:dyDescent="0.45">
      <c r="A7" s="1" t="s">
        <v>8</v>
      </c>
      <c r="B7">
        <v>15</v>
      </c>
      <c r="D7" s="86">
        <f t="shared" si="0"/>
        <v>9.8958333333333329E-3</v>
      </c>
      <c r="F7" s="7"/>
      <c r="G7" s="6"/>
    </row>
    <row r="8" spans="1:7" x14ac:dyDescent="0.45">
      <c r="A8" s="1" t="s">
        <v>4</v>
      </c>
      <c r="B8">
        <v>35</v>
      </c>
      <c r="D8" s="86">
        <f t="shared" si="0"/>
        <v>2.3090277777777776E-2</v>
      </c>
    </row>
    <row r="9" spans="1:7" ht="14.65" thickBot="1" x14ac:dyDescent="0.5">
      <c r="A9" s="2" t="s">
        <v>5</v>
      </c>
      <c r="B9">
        <v>10</v>
      </c>
      <c r="D9" s="86">
        <f t="shared" si="0"/>
        <v>6.5972222222222222E-3</v>
      </c>
    </row>
    <row r="10" spans="1:7" ht="14.65" thickBot="1" x14ac:dyDescent="0.5">
      <c r="B10" s="5">
        <f>SUM(B3:B9)</f>
        <v>105</v>
      </c>
      <c r="D10" s="49">
        <f>SUM(D3:D9)</f>
        <v>6.9270833333333337E-2</v>
      </c>
    </row>
  </sheetData>
  <conditionalFormatting sqref="B10">
    <cfRule type="cellIs" dxfId="0" priority="1" operator="equal">
      <formula>100</formula>
    </cfRule>
  </conditionalFormatting>
  <dataValidations count="1">
    <dataValidation type="list" allowBlank="1" showInputMessage="1" showErrorMessage="1" sqref="D2">
      <formula1>Durée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J41"/>
  <sheetViews>
    <sheetView workbookViewId="0">
      <selection activeCell="L1" sqref="L1:L1048576"/>
    </sheetView>
  </sheetViews>
  <sheetFormatPr baseColWidth="10" defaultRowHeight="14.25" x14ac:dyDescent="0.45"/>
  <cols>
    <col min="1" max="1" width="35.46484375" style="8" customWidth="1"/>
    <col min="2" max="2" width="10.6640625" style="8"/>
    <col min="3" max="3" width="4.86328125" style="8" customWidth="1"/>
    <col min="4" max="4" width="13.796875" style="8" customWidth="1"/>
    <col min="5" max="5" width="10.6640625" style="8"/>
    <col min="6" max="6" width="3" customWidth="1"/>
    <col min="7" max="7" width="25.53125" customWidth="1"/>
    <col min="9" max="9" width="3.796875" customWidth="1"/>
    <col min="10" max="10" width="15.796875" customWidth="1"/>
  </cols>
  <sheetData>
    <row r="1" spans="1:10" x14ac:dyDescent="0.45">
      <c r="A1" s="36" t="s">
        <v>58</v>
      </c>
      <c r="B1" s="37" t="s">
        <v>76</v>
      </c>
      <c r="D1" s="36" t="s">
        <v>59</v>
      </c>
      <c r="E1" s="37" t="s">
        <v>76</v>
      </c>
      <c r="G1" s="68" t="s">
        <v>91</v>
      </c>
      <c r="H1" s="69" t="s">
        <v>76</v>
      </c>
      <c r="J1" s="79" t="s">
        <v>15</v>
      </c>
    </row>
    <row r="2" spans="1:10" x14ac:dyDescent="0.45">
      <c r="A2" s="38" t="s">
        <v>71</v>
      </c>
      <c r="B2" s="39">
        <v>1</v>
      </c>
      <c r="D2" s="38" t="s">
        <v>61</v>
      </c>
      <c r="E2" s="39">
        <v>1</v>
      </c>
      <c r="G2" s="70" t="s">
        <v>81</v>
      </c>
      <c r="H2" s="71">
        <v>0</v>
      </c>
      <c r="J2" s="80">
        <v>0</v>
      </c>
    </row>
    <row r="3" spans="1:10" x14ac:dyDescent="0.45">
      <c r="A3" s="38" t="s">
        <v>70</v>
      </c>
      <c r="B3" s="39">
        <v>2</v>
      </c>
      <c r="D3" s="38" t="s">
        <v>70</v>
      </c>
      <c r="E3" s="39">
        <v>2</v>
      </c>
      <c r="G3" s="70" t="s">
        <v>82</v>
      </c>
      <c r="H3" s="71">
        <v>1</v>
      </c>
      <c r="J3" s="80">
        <v>4.1666666666666664E-2</v>
      </c>
    </row>
    <row r="4" spans="1:10" x14ac:dyDescent="0.45">
      <c r="A4" s="38" t="s">
        <v>72</v>
      </c>
      <c r="B4" s="39">
        <v>3</v>
      </c>
      <c r="D4" s="38" t="s">
        <v>62</v>
      </c>
      <c r="E4" s="39">
        <v>3</v>
      </c>
      <c r="G4" s="70" t="s">
        <v>83</v>
      </c>
      <c r="H4" s="71">
        <v>2</v>
      </c>
      <c r="J4" s="80">
        <v>5.2083333333333336E-2</v>
      </c>
    </row>
    <row r="5" spans="1:10" x14ac:dyDescent="0.45">
      <c r="A5" s="38" t="s">
        <v>63</v>
      </c>
      <c r="B5" s="39">
        <v>4</v>
      </c>
      <c r="D5" s="38" t="s">
        <v>63</v>
      </c>
      <c r="E5" s="39">
        <v>4</v>
      </c>
      <c r="G5" s="70" t="s">
        <v>84</v>
      </c>
      <c r="H5" s="71">
        <v>3</v>
      </c>
      <c r="J5" s="80">
        <v>6.25E-2</v>
      </c>
    </row>
    <row r="6" spans="1:10" x14ac:dyDescent="0.45">
      <c r="A6" s="38" t="s">
        <v>73</v>
      </c>
      <c r="B6" s="39">
        <v>5</v>
      </c>
      <c r="D6" s="38" t="s">
        <v>64</v>
      </c>
      <c r="E6" s="39">
        <v>5</v>
      </c>
      <c r="G6" s="70" t="s">
        <v>85</v>
      </c>
      <c r="H6" s="71">
        <v>4</v>
      </c>
      <c r="J6" s="80">
        <v>6.5972222222222224E-2</v>
      </c>
    </row>
    <row r="7" spans="1:10" x14ac:dyDescent="0.45">
      <c r="A7" s="38" t="s">
        <v>65</v>
      </c>
      <c r="B7" s="39">
        <v>6</v>
      </c>
      <c r="D7" s="38" t="s">
        <v>65</v>
      </c>
      <c r="E7" s="39">
        <v>6</v>
      </c>
      <c r="G7" s="70" t="s">
        <v>86</v>
      </c>
      <c r="H7" s="71">
        <v>5</v>
      </c>
      <c r="J7" s="80">
        <v>6.9444444444444434E-2</v>
      </c>
    </row>
    <row r="8" spans="1:10" x14ac:dyDescent="0.45">
      <c r="A8" s="38" t="s">
        <v>66</v>
      </c>
      <c r="B8" s="39">
        <v>7</v>
      </c>
      <c r="D8" s="38" t="s">
        <v>66</v>
      </c>
      <c r="E8" s="39">
        <v>7</v>
      </c>
      <c r="G8" s="70" t="s">
        <v>87</v>
      </c>
      <c r="H8" s="71">
        <v>6</v>
      </c>
      <c r="J8" s="80">
        <v>7.2916666666666671E-2</v>
      </c>
    </row>
    <row r="9" spans="1:10" x14ac:dyDescent="0.45">
      <c r="A9" s="38" t="s">
        <v>74</v>
      </c>
      <c r="B9" s="39">
        <v>8</v>
      </c>
      <c r="D9" s="38" t="s">
        <v>67</v>
      </c>
      <c r="E9" s="39">
        <v>8</v>
      </c>
      <c r="G9" s="70" t="s">
        <v>88</v>
      </c>
      <c r="H9" s="71">
        <v>7</v>
      </c>
      <c r="J9" s="80">
        <v>8.3333333333333329E-2</v>
      </c>
    </row>
    <row r="10" spans="1:10" x14ac:dyDescent="0.45">
      <c r="A10" s="38" t="s">
        <v>68</v>
      </c>
      <c r="B10" s="39">
        <v>9</v>
      </c>
      <c r="D10" s="38" t="s">
        <v>68</v>
      </c>
      <c r="E10" s="39">
        <v>9</v>
      </c>
      <c r="G10" s="70" t="s">
        <v>89</v>
      </c>
      <c r="H10" s="71">
        <v>8</v>
      </c>
      <c r="J10" s="80">
        <v>9.375E-2</v>
      </c>
    </row>
    <row r="11" spans="1:10" ht="14.65" thickBot="1" x14ac:dyDescent="0.5">
      <c r="A11" s="40" t="s">
        <v>75</v>
      </c>
      <c r="B11" s="41">
        <v>10</v>
      </c>
      <c r="D11" s="40" t="s">
        <v>69</v>
      </c>
      <c r="E11" s="41">
        <v>10</v>
      </c>
      <c r="G11" s="70" t="s">
        <v>68</v>
      </c>
      <c r="H11" s="71">
        <v>9</v>
      </c>
      <c r="J11" s="80">
        <v>0.10416666666666667</v>
      </c>
    </row>
    <row r="12" spans="1:10" ht="14.65" thickBot="1" x14ac:dyDescent="0.5">
      <c r="G12" s="72" t="s">
        <v>90</v>
      </c>
      <c r="H12" s="73">
        <v>10</v>
      </c>
      <c r="J12" s="80">
        <v>0.11458333333333333</v>
      </c>
    </row>
    <row r="13" spans="1:10" ht="14.65" thickBot="1" x14ac:dyDescent="0.5">
      <c r="J13" s="81">
        <v>0.125</v>
      </c>
    </row>
    <row r="16" spans="1:10" x14ac:dyDescent="0.45">
      <c r="B16"/>
      <c r="C16"/>
      <c r="D16"/>
      <c r="E16"/>
    </row>
    <row r="17" spans="1:7" x14ac:dyDescent="0.45">
      <c r="B17"/>
      <c r="C17"/>
      <c r="D17"/>
      <c r="E17"/>
    </row>
    <row r="18" spans="1:7" x14ac:dyDescent="0.45">
      <c r="B18"/>
      <c r="C18"/>
      <c r="D18"/>
      <c r="E18"/>
    </row>
    <row r="19" spans="1:7" x14ac:dyDescent="0.45">
      <c r="B19"/>
      <c r="C19"/>
      <c r="D19"/>
      <c r="E19"/>
    </row>
    <row r="20" spans="1:7" x14ac:dyDescent="0.45">
      <c r="B20"/>
      <c r="C20"/>
      <c r="D20"/>
      <c r="E20"/>
    </row>
    <row r="21" spans="1:7" x14ac:dyDescent="0.45">
      <c r="B21"/>
      <c r="C21"/>
      <c r="D21"/>
      <c r="E21"/>
    </row>
    <row r="22" spans="1:7" x14ac:dyDescent="0.45">
      <c r="B22"/>
      <c r="C22"/>
      <c r="D22"/>
      <c r="E22"/>
    </row>
    <row r="23" spans="1:7" x14ac:dyDescent="0.45">
      <c r="B23"/>
      <c r="C23"/>
      <c r="D23"/>
      <c r="E23"/>
    </row>
    <row r="24" spans="1:7" x14ac:dyDescent="0.45">
      <c r="B24"/>
      <c r="C24"/>
      <c r="D24"/>
      <c r="E24"/>
    </row>
    <row r="25" spans="1:7" x14ac:dyDescent="0.45">
      <c r="B25"/>
      <c r="C25"/>
      <c r="D25"/>
      <c r="E25"/>
    </row>
    <row r="26" spans="1:7" x14ac:dyDescent="0.45">
      <c r="B26"/>
      <c r="C26"/>
      <c r="D26"/>
      <c r="E26"/>
    </row>
    <row r="27" spans="1:7" x14ac:dyDescent="0.45">
      <c r="B27"/>
      <c r="C27"/>
      <c r="D27"/>
      <c r="E27"/>
    </row>
    <row r="28" spans="1:7" x14ac:dyDescent="0.45">
      <c r="B28"/>
      <c r="C28"/>
      <c r="D28"/>
      <c r="E28"/>
    </row>
    <row r="29" spans="1:7" x14ac:dyDescent="0.45">
      <c r="B29"/>
      <c r="C29"/>
      <c r="D29"/>
      <c r="E29"/>
    </row>
    <row r="30" spans="1:7" ht="14.65" thickBot="1" x14ac:dyDescent="0.5">
      <c r="B30"/>
      <c r="C30"/>
      <c r="D30"/>
      <c r="E30"/>
    </row>
    <row r="31" spans="1:7" ht="14.65" thickBot="1" x14ac:dyDescent="0.5">
      <c r="A31" s="82" t="s">
        <v>36</v>
      </c>
      <c r="B31" s="83" t="s">
        <v>5</v>
      </c>
      <c r="C31" s="83" t="s">
        <v>1</v>
      </c>
      <c r="D31" s="83" t="s">
        <v>6</v>
      </c>
      <c r="E31" s="83" t="s">
        <v>3</v>
      </c>
      <c r="F31" s="83" t="s">
        <v>44</v>
      </c>
      <c r="G31" s="84" t="s">
        <v>4</v>
      </c>
    </row>
    <row r="32" spans="1:7" x14ac:dyDescent="0.45">
      <c r="B32" t="s">
        <v>95</v>
      </c>
      <c r="C32" t="s">
        <v>99</v>
      </c>
      <c r="D32" t="s">
        <v>100</v>
      </c>
      <c r="E32" t="s">
        <v>103</v>
      </c>
      <c r="F32" t="s">
        <v>44</v>
      </c>
      <c r="G32" s="17" t="s">
        <v>45</v>
      </c>
    </row>
    <row r="33" spans="2:7" x14ac:dyDescent="0.45">
      <c r="B33" t="s">
        <v>96</v>
      </c>
      <c r="C33" t="s">
        <v>97</v>
      </c>
      <c r="D33" t="s">
        <v>101</v>
      </c>
      <c r="E33" t="s">
        <v>104</v>
      </c>
      <c r="G33" t="s">
        <v>40</v>
      </c>
    </row>
    <row r="34" spans="2:7" x14ac:dyDescent="0.45">
      <c r="B34"/>
      <c r="C34" t="s">
        <v>98</v>
      </c>
      <c r="D34" t="s">
        <v>102</v>
      </c>
      <c r="E34"/>
      <c r="G34" t="s">
        <v>41</v>
      </c>
    </row>
    <row r="35" spans="2:7" x14ac:dyDescent="0.45">
      <c r="B35"/>
      <c r="C35"/>
      <c r="D35"/>
      <c r="E35"/>
      <c r="G35" t="s">
        <v>42</v>
      </c>
    </row>
    <row r="36" spans="2:7" x14ac:dyDescent="0.45">
      <c r="B36"/>
      <c r="C36"/>
      <c r="D36"/>
      <c r="E36"/>
      <c r="G36" s="17" t="s">
        <v>46</v>
      </c>
    </row>
    <row r="39" spans="2:7" x14ac:dyDescent="0.45">
      <c r="C39" s="8" t="s">
        <v>105</v>
      </c>
    </row>
    <row r="40" spans="2:7" x14ac:dyDescent="0.45">
      <c r="C40" s="8" t="s">
        <v>106</v>
      </c>
    </row>
    <row r="41" spans="2:7" x14ac:dyDescent="0.45">
      <c r="C41" s="8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A12" sqref="A12"/>
    </sheetView>
  </sheetViews>
  <sheetFormatPr baseColWidth="10" defaultRowHeight="14.25" x14ac:dyDescent="0.45"/>
  <sheetData>
    <row r="1" spans="1:1" x14ac:dyDescent="0.45">
      <c r="A1">
        <v>4800</v>
      </c>
    </row>
    <row r="2" spans="1:1" x14ac:dyDescent="0.45">
      <c r="A2">
        <v>525</v>
      </c>
    </row>
    <row r="3" spans="1:1" x14ac:dyDescent="0.45">
      <c r="A3">
        <v>0</v>
      </c>
    </row>
    <row r="4" spans="1:1" x14ac:dyDescent="0.45">
      <c r="A4">
        <v>0</v>
      </c>
    </row>
    <row r="5" spans="1:1" x14ac:dyDescent="0.45">
      <c r="A5">
        <v>1210</v>
      </c>
    </row>
    <row r="6" spans="1:1" x14ac:dyDescent="0.45">
      <c r="A6">
        <v>450</v>
      </c>
    </row>
    <row r="7" spans="1:1" x14ac:dyDescent="0.45">
      <c r="A7">
        <v>770</v>
      </c>
    </row>
    <row r="8" spans="1:1" x14ac:dyDescent="0.45">
      <c r="A8">
        <f>SUM(A1:A7)</f>
        <v>7755</v>
      </c>
    </row>
    <row r="9" spans="1:1" x14ac:dyDescent="0.45">
      <c r="A9">
        <f>A8/7</f>
        <v>1107.8571428571429</v>
      </c>
    </row>
    <row r="10" spans="1:1" x14ac:dyDescent="0.45">
      <c r="A10">
        <f>_xlfn.STDEV.P(A1:A7)</f>
        <v>1557.6398289510621</v>
      </c>
    </row>
    <row r="11" spans="1:1" x14ac:dyDescent="0.45">
      <c r="A11">
        <f>A9/A10</f>
        <v>0.71124089296252169</v>
      </c>
    </row>
    <row r="12" spans="1:1" x14ac:dyDescent="0.45">
      <c r="A12">
        <f>A11*A8</f>
        <v>5515.6731249243558</v>
      </c>
    </row>
    <row r="13" spans="1:1" x14ac:dyDescent="0.45">
      <c r="A13">
        <f>A8-A12</f>
        <v>2239.3268750756442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RAPPORT HEBDOMADAIRE</vt:lpstr>
      <vt:lpstr>Suivi</vt:lpstr>
      <vt:lpstr>Programmation</vt:lpstr>
      <vt:lpstr>Planification</vt:lpstr>
      <vt:lpstr>Durée des séquences</vt:lpstr>
      <vt:lpstr>Indices</vt:lpstr>
      <vt:lpstr>TEST</vt:lpstr>
      <vt:lpstr>Date</vt:lpstr>
      <vt:lpstr>Duel_GB_T</vt:lpstr>
      <vt:lpstr>Durée</vt:lpstr>
      <vt:lpstr>Echauffement</vt:lpstr>
      <vt:lpstr>Foster</vt:lpstr>
      <vt:lpstr>Gammes</vt:lpstr>
      <vt:lpstr>Handball</vt:lpstr>
      <vt:lpstr>Humeur</vt:lpstr>
      <vt:lpstr>Physique</vt:lpstr>
      <vt:lpstr>Protocole</vt:lpstr>
      <vt:lpstr>Semaine</vt:lpstr>
      <vt:lpstr>Sensations</vt:lpstr>
      <vt:lpstr>Séquence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Bertrand</dc:creator>
  <cp:lastModifiedBy>Fabrice Bertrand</cp:lastModifiedBy>
  <dcterms:created xsi:type="dcterms:W3CDTF">2016-04-08T15:19:08Z</dcterms:created>
  <dcterms:modified xsi:type="dcterms:W3CDTF">2016-07-02T12:42:26Z</dcterms:modified>
</cp:coreProperties>
</file>