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harts/chart1.xml" ContentType="application/vnd.openxmlformats-officedocument.drawingml.chart+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6925"/>
  <workbookPr filterPrivacy="1" codeName="ThisWorkbook"/>
  <bookViews>
    <workbookView xWindow="0" yWindow="0" windowWidth="25200" windowHeight="12570"/>
  </bookViews>
  <sheets>
    <sheet name="Chronologie du projet" sheetId="1" r:id="rId1"/>
    <sheet name="Feuil1" sheetId="3" state="hidden" r:id="rId2"/>
    <sheet name="calculs" sheetId="2" r:id="rId3"/>
  </sheets>
  <definedNames>
    <definedName name="CalcGrille">IFERROR(calculs!$A1/SUMPRODUCT( (Activités[ID]=calculs!$C1)*(Activités[DÉBUT]&lt;=calculs!A$42)*((Activités[FIN]&gt;=calculs!A$42)+(LEN(Activités[FIN])=0)*(Activités[DÉBUT]=calculs!A$42)) ),NA())</definedName>
    <definedName name="DateDébut">calculs!$D$39</definedName>
    <definedName name="FenêtreDateDébut">calculs!$D$36</definedName>
    <definedName name="FenêtreDécalage">calculs!$D$37</definedName>
    <definedName name="FenêtreJours">calculs!$D$40</definedName>
    <definedName name="RailsJour">FenêtreDateDébut+ROW('Chronologie du projet'!$1:$25)-1</definedName>
  </definedNames>
  <calcPr calcId="162913"/>
</workbook>
</file>

<file path=xl/calcChain.xml><?xml version="1.0" encoding="utf-8"?>
<calcChain xmlns="http://schemas.openxmlformats.org/spreadsheetml/2006/main">
  <c r="AH74" i="2" l="1"/>
  <c r="AH75" i="2"/>
  <c r="AH76" i="2"/>
  <c r="AH77" i="2"/>
  <c r="AH78" i="2"/>
  <c r="AH79" i="2"/>
  <c r="AH80" i="2"/>
  <c r="AH81" i="2"/>
  <c r="AH82" i="2"/>
  <c r="AH83" i="2"/>
  <c r="AH84" i="2"/>
  <c r="B35" i="1" l="1"/>
  <c r="B36" i="1" s="1"/>
  <c r="B37" i="1" s="1"/>
  <c r="B38" i="1" s="1"/>
  <c r="B39" i="1" s="1"/>
  <c r="B40" i="1" s="1"/>
  <c r="B41" i="1" s="1"/>
  <c r="B42" i="1" s="1"/>
  <c r="D36" i="1"/>
  <c r="D37" i="1"/>
  <c r="D38" i="1"/>
  <c r="D39" i="1"/>
  <c r="D40" i="1"/>
  <c r="D41" i="1"/>
  <c r="D42" i="1"/>
  <c r="D20" i="1" l="1"/>
  <c r="D23" i="1" s="1"/>
  <c r="D3" i="2" l="1"/>
  <c r="F105" i="2"/>
  <c r="G105" i="2" s="1"/>
  <c r="H105" i="2" s="1"/>
  <c r="I105" i="2" s="1"/>
  <c r="J105" i="2" s="1"/>
  <c r="K105" i="2" s="1"/>
  <c r="L105" i="2" s="1"/>
  <c r="M105" i="2" s="1"/>
  <c r="N105" i="2" s="1"/>
  <c r="O105" i="2" s="1"/>
  <c r="P105" i="2" s="1"/>
  <c r="Q105" i="2" s="1"/>
  <c r="R105" i="2" s="1"/>
  <c r="S105" i="2" s="1"/>
  <c r="T105" i="2" s="1"/>
  <c r="U105" i="2" s="1"/>
  <c r="V105" i="2" s="1"/>
  <c r="W105" i="2" s="1"/>
  <c r="X105" i="2" s="1"/>
  <c r="Y105" i="2" s="1"/>
  <c r="Z105" i="2" s="1"/>
  <c r="AA105" i="2" s="1"/>
  <c r="AB105" i="2" s="1"/>
  <c r="AC105" i="2" s="1"/>
  <c r="AD105" i="2" s="1"/>
  <c r="AE105" i="2" s="1"/>
  <c r="AF105" i="2" s="1"/>
  <c r="AG105" i="2" s="1"/>
  <c r="AH105" i="2" s="1"/>
  <c r="F103" i="2"/>
  <c r="G103" i="2" s="1"/>
  <c r="H103" i="2" s="1"/>
  <c r="I103" i="2" s="1"/>
  <c r="J103" i="2" s="1"/>
  <c r="K103" i="2" s="1"/>
  <c r="L103" i="2" s="1"/>
  <c r="M103" i="2" s="1"/>
  <c r="N103" i="2" s="1"/>
  <c r="O103" i="2" s="1"/>
  <c r="P103" i="2" s="1"/>
  <c r="Q103" i="2" s="1"/>
  <c r="R103" i="2" s="1"/>
  <c r="S103" i="2" s="1"/>
  <c r="T103" i="2" s="1"/>
  <c r="U103" i="2" s="1"/>
  <c r="V103" i="2" s="1"/>
  <c r="W103" i="2" s="1"/>
  <c r="X103" i="2" s="1"/>
  <c r="Y103" i="2" s="1"/>
  <c r="Z103" i="2" s="1"/>
  <c r="AA103" i="2" s="1"/>
  <c r="AB103" i="2" s="1"/>
  <c r="AC103" i="2" s="1"/>
  <c r="AD103" i="2" s="1"/>
  <c r="AE103" i="2" s="1"/>
  <c r="AF103" i="2" s="1"/>
  <c r="AG103" i="2" s="1"/>
  <c r="AH103" i="2" s="1"/>
  <c r="A44" i="2" l="1"/>
  <c r="A45" i="2" s="1"/>
  <c r="A46" i="2" s="1"/>
  <c r="A47" i="2" s="1"/>
  <c r="A48" i="2" s="1"/>
  <c r="A49" i="2" s="1"/>
  <c r="A50" i="2" s="1"/>
  <c r="A51" i="2" s="1"/>
  <c r="A52" i="2" s="1"/>
  <c r="A53" i="2" s="1"/>
  <c r="A54" i="2" s="1"/>
  <c r="A55" i="2" s="1"/>
  <c r="A56" i="2" s="1"/>
  <c r="A57" i="2" s="1"/>
  <c r="A58" i="2" s="1"/>
  <c r="A59" i="2" s="1"/>
  <c r="A60" i="2" s="1"/>
  <c r="A61" i="2" s="1"/>
  <c r="A62" i="2" s="1"/>
  <c r="D39" i="2"/>
  <c r="D36" i="2" s="1"/>
  <c r="E14" i="2"/>
  <c r="E13" i="2"/>
  <c r="E12" i="2"/>
  <c r="E11" i="2"/>
  <c r="E10" i="2"/>
  <c r="E9" i="2"/>
  <c r="E8" i="2"/>
  <c r="E7" i="2"/>
  <c r="E6" i="2"/>
  <c r="B23" i="1"/>
  <c r="E15" i="2" l="1" a="1"/>
  <c r="E15" i="2" s="1"/>
  <c r="E42" i="2"/>
  <c r="B24" i="1"/>
  <c r="B25" i="1" s="1"/>
  <c r="B26" i="1" s="1"/>
  <c r="B27" i="1" s="1"/>
  <c r="B28" i="1" s="1"/>
  <c r="B29" i="1" s="1"/>
  <c r="B30" i="1" s="1"/>
  <c r="B31" i="1" s="1"/>
  <c r="B32" i="1" s="1"/>
  <c r="B33" i="1" s="1"/>
  <c r="B34" i="1" s="1"/>
  <c r="F42" i="2" l="1"/>
  <c r="G42" i="2" s="1"/>
  <c r="H42" i="2" s="1"/>
  <c r="I42" i="2" s="1"/>
  <c r="J42" i="2" s="1"/>
  <c r="K42" i="2" s="1"/>
  <c r="L42" i="2" s="1"/>
  <c r="M42" i="2" s="1"/>
  <c r="N42" i="2" s="1"/>
  <c r="O42" i="2" s="1"/>
  <c r="P42" i="2" s="1"/>
  <c r="Q42" i="2" s="1"/>
  <c r="R42" i="2" s="1"/>
  <c r="S42" i="2" s="1"/>
  <c r="T42" i="2" s="1"/>
  <c r="U42" i="2" s="1"/>
  <c r="V42" i="2" s="1"/>
  <c r="W42" i="2" s="1"/>
  <c r="X42" i="2" s="1"/>
  <c r="Y42" i="2" s="1"/>
  <c r="Z42" i="2" s="1"/>
  <c r="AA42" i="2" s="1"/>
  <c r="AB42" i="2" s="1"/>
  <c r="AC42" i="2" s="1"/>
  <c r="AD42" i="2" s="1"/>
  <c r="AE42" i="2" s="1"/>
  <c r="AF42" i="2" s="1"/>
  <c r="AG42" i="2" s="1"/>
  <c r="AH42" i="2" s="1"/>
  <c r="AH89" i="2" s="1"/>
  <c r="AH104" i="2" s="1"/>
  <c r="E89" i="2"/>
  <c r="P64" i="2"/>
  <c r="E64" i="2"/>
  <c r="E104" i="2" l="1"/>
  <c r="E106" i="2"/>
  <c r="E90" i="2"/>
  <c r="Y89" i="2"/>
  <c r="Y106" i="2" s="1"/>
  <c r="AI42" i="2"/>
  <c r="AH64" i="2"/>
  <c r="W64" i="2"/>
  <c r="Y64" i="2"/>
  <c r="R64" i="2"/>
  <c r="O64" i="2"/>
  <c r="J64" i="2"/>
  <c r="F64" i="2"/>
  <c r="F89" i="2"/>
  <c r="F106" i="2" s="1"/>
  <c r="AD89" i="2"/>
  <c r="AD106" i="2" s="1"/>
  <c r="S64" i="2"/>
  <c r="AF64" i="2"/>
  <c r="AB89" i="2"/>
  <c r="AB104" i="2" s="1"/>
  <c r="W89" i="2"/>
  <c r="W106" i="2" s="1"/>
  <c r="AE64" i="2"/>
  <c r="AE89" i="2"/>
  <c r="AE104" i="2" s="1"/>
  <c r="L64" i="2"/>
  <c r="X64" i="2"/>
  <c r="N89" i="2"/>
  <c r="N106" i="2" s="1"/>
  <c r="R89" i="2"/>
  <c r="R104" i="2" s="1"/>
  <c r="H89" i="2"/>
  <c r="H104" i="2" s="1"/>
  <c r="M64" i="2"/>
  <c r="AB64" i="2"/>
  <c r="T64" i="2"/>
  <c r="U64" i="2"/>
  <c r="G89" i="2"/>
  <c r="G104" i="2" s="1"/>
  <c r="I89" i="2"/>
  <c r="I104" i="2" s="1"/>
  <c r="AC89" i="2"/>
  <c r="AC104" i="2" s="1"/>
  <c r="Q64" i="2"/>
  <c r="K89" i="2"/>
  <c r="K104" i="2" s="1"/>
  <c r="Q89" i="2"/>
  <c r="Q106" i="2" s="1"/>
  <c r="AC64" i="2"/>
  <c r="K64" i="2"/>
  <c r="AA89" i="2"/>
  <c r="AA104" i="2" s="1"/>
  <c r="AG89" i="2"/>
  <c r="AG104" i="2" s="1"/>
  <c r="AD64" i="2"/>
  <c r="S89" i="2"/>
  <c r="S106" i="2" s="1"/>
  <c r="H64" i="2"/>
  <c r="O89" i="2"/>
  <c r="O106" i="2" s="1"/>
  <c r="V89" i="2"/>
  <c r="V104" i="2" s="1"/>
  <c r="X89" i="2"/>
  <c r="X104" i="2" s="1"/>
  <c r="L89" i="2"/>
  <c r="L104" i="2" s="1"/>
  <c r="G64" i="2"/>
  <c r="V64" i="2"/>
  <c r="T89" i="2"/>
  <c r="T106" i="2" s="1"/>
  <c r="AA64" i="2"/>
  <c r="Z89" i="2"/>
  <c r="Z104" i="2" s="1"/>
  <c r="AG64" i="2"/>
  <c r="Z64" i="2"/>
  <c r="AF89" i="2"/>
  <c r="AF104" i="2" s="1"/>
  <c r="N64" i="2"/>
  <c r="M89" i="2"/>
  <c r="M104" i="2" s="1"/>
  <c r="P89" i="2"/>
  <c r="P104" i="2" s="1"/>
  <c r="I64" i="2"/>
  <c r="U89" i="2"/>
  <c r="U104" i="2" s="1"/>
  <c r="J89" i="2"/>
  <c r="J104" i="2" s="1"/>
  <c r="AH106" i="2"/>
  <c r="AH90" i="2"/>
  <c r="AB106" i="2"/>
  <c r="Y104" i="2"/>
  <c r="H106" i="2"/>
  <c r="L106" i="2"/>
  <c r="F104" i="2"/>
  <c r="J90" i="2"/>
  <c r="U90" i="2"/>
  <c r="O90" i="2" l="1"/>
  <c r="W90" i="2"/>
  <c r="AA90" i="2"/>
  <c r="M90" i="2"/>
  <c r="S90" i="2"/>
  <c r="P90" i="2"/>
  <c r="U106" i="2"/>
  <c r="S104" i="2"/>
  <c r="K90" i="2"/>
  <c r="L90" i="2"/>
  <c r="AE90" i="2"/>
  <c r="AF90" i="2"/>
  <c r="J106" i="2"/>
  <c r="M106" i="2"/>
  <c r="V106" i="2"/>
  <c r="K106" i="2"/>
  <c r="R106" i="2"/>
  <c r="W104" i="2"/>
  <c r="AC106" i="2"/>
  <c r="X90" i="2"/>
  <c r="T90" i="2"/>
  <c r="AB90" i="2"/>
  <c r="Z90" i="2"/>
  <c r="I90" i="2"/>
  <c r="P106" i="2"/>
  <c r="T104" i="2"/>
  <c r="X106" i="2"/>
  <c r="O104" i="2"/>
  <c r="Q104" i="2"/>
  <c r="I106" i="2"/>
  <c r="N104" i="2"/>
  <c r="Z106" i="2"/>
  <c r="AG106" i="2"/>
  <c r="N90" i="2"/>
  <c r="AG90" i="2"/>
  <c r="H90" i="2"/>
  <c r="F90" i="2"/>
  <c r="Q90" i="2"/>
  <c r="Y90" i="2"/>
  <c r="D92" i="2"/>
  <c r="D93" i="2" s="1"/>
  <c r="AC90" i="2"/>
  <c r="V90" i="2"/>
  <c r="AD90" i="2"/>
  <c r="G90" i="2"/>
  <c r="R90" i="2"/>
  <c r="G106" i="2"/>
  <c r="AA106" i="2"/>
  <c r="AD104" i="2"/>
  <c r="AF106" i="2"/>
  <c r="AE106" i="2"/>
  <c r="F92" i="2" l="1"/>
  <c r="F93" i="2" s="1"/>
  <c r="X92" i="2"/>
  <c r="X93" i="2" s="1"/>
  <c r="AE92" i="2"/>
  <c r="AE93" i="2" s="1"/>
  <c r="J92" i="2"/>
  <c r="J93" i="2" s="1"/>
  <c r="AC92" i="2"/>
  <c r="AC93" i="2" s="1"/>
  <c r="N92" i="2"/>
  <c r="N93" i="2" s="1"/>
  <c r="AA92" i="2"/>
  <c r="AA93" i="2" s="1"/>
  <c r="AH92" i="2"/>
  <c r="AH93" i="2" s="1"/>
  <c r="Q92" i="2"/>
  <c r="Q93" i="2" s="1"/>
  <c r="S92" i="2"/>
  <c r="S93" i="2" s="1"/>
  <c r="G92" i="2"/>
  <c r="G93" i="2" s="1"/>
  <c r="Z92" i="2"/>
  <c r="Z93" i="2" s="1"/>
  <c r="O92" i="2"/>
  <c r="O93" i="2" s="1"/>
  <c r="R92" i="2"/>
  <c r="R93" i="2" s="1"/>
  <c r="V92" i="2"/>
  <c r="V93" i="2" s="1"/>
  <c r="D95" i="2"/>
  <c r="D96" i="2" s="1"/>
  <c r="K92" i="2"/>
  <c r="K93" i="2" s="1"/>
  <c r="W92" i="2"/>
  <c r="W93" i="2" s="1"/>
  <c r="AD92" i="2"/>
  <c r="AD93" i="2" s="1"/>
  <c r="Y92" i="2"/>
  <c r="Y93" i="2" s="1"/>
  <c r="L92" i="2"/>
  <c r="L93" i="2" s="1"/>
  <c r="H92" i="2"/>
  <c r="H93" i="2" s="1"/>
  <c r="T92" i="2"/>
  <c r="T93" i="2" s="1"/>
  <c r="AF92" i="2"/>
  <c r="AF93" i="2" s="1"/>
  <c r="I92" i="2"/>
  <c r="I93" i="2" s="1"/>
  <c r="U92" i="2"/>
  <c r="U93" i="2" s="1"/>
  <c r="AG92" i="2"/>
  <c r="AG93" i="2" s="1"/>
  <c r="M92" i="2"/>
  <c r="M93" i="2" s="1"/>
  <c r="P92" i="2"/>
  <c r="P93" i="2" s="1"/>
  <c r="AB92" i="2"/>
  <c r="AB93" i="2" s="1"/>
  <c r="D99" i="2"/>
  <c r="AE99" i="2" s="1"/>
  <c r="E92" i="2"/>
  <c r="E93" i="2" s="1"/>
  <c r="P99" i="2"/>
  <c r="T95" i="2"/>
  <c r="T96" i="2" s="1"/>
  <c r="W95" i="2" l="1"/>
  <c r="W96" i="2" s="1"/>
  <c r="M95" i="2"/>
  <c r="M96" i="2" s="1"/>
  <c r="AB99" i="2"/>
  <c r="AA95" i="2"/>
  <c r="AA96" i="2" s="1"/>
  <c r="R95" i="2"/>
  <c r="R96" i="2" s="1"/>
  <c r="I95" i="2"/>
  <c r="I96" i="2" s="1"/>
  <c r="U95" i="2"/>
  <c r="U96" i="2" s="1"/>
  <c r="Q95" i="2"/>
  <c r="Q96" i="2" s="1"/>
  <c r="AB95" i="2"/>
  <c r="AB96" i="2" s="1"/>
  <c r="F95" i="2"/>
  <c r="F96" i="2" s="1"/>
  <c r="AD95" i="2"/>
  <c r="AD96" i="2" s="1"/>
  <c r="Y95" i="2"/>
  <c r="Y96" i="2" s="1"/>
  <c r="H95" i="2"/>
  <c r="H96" i="2" s="1"/>
  <c r="AF95" i="2"/>
  <c r="AF96" i="2" s="1"/>
  <c r="AH95" i="2"/>
  <c r="AH96" i="2" s="1"/>
  <c r="D100" i="2"/>
  <c r="P100" i="2" s="1"/>
  <c r="E95" i="2"/>
  <c r="E96" i="2" s="1"/>
  <c r="U99" i="2"/>
  <c r="X99" i="2"/>
  <c r="W99" i="2"/>
  <c r="AC99" i="2"/>
  <c r="N99" i="2"/>
  <c r="AA99" i="2"/>
  <c r="O95" i="2"/>
  <c r="O96" i="2" s="1"/>
  <c r="J95" i="2"/>
  <c r="J96" i="2" s="1"/>
  <c r="K95" i="2"/>
  <c r="K96" i="2" s="1"/>
  <c r="AC95" i="2"/>
  <c r="AC96" i="2" s="1"/>
  <c r="L95" i="2"/>
  <c r="L96" i="2" s="1"/>
  <c r="X95" i="2"/>
  <c r="X96" i="2" s="1"/>
  <c r="G95" i="2"/>
  <c r="G96" i="2" s="1"/>
  <c r="S95" i="2"/>
  <c r="S96" i="2" s="1"/>
  <c r="AE95" i="2"/>
  <c r="AE96" i="2" s="1"/>
  <c r="V95" i="2"/>
  <c r="V96" i="2" s="1"/>
  <c r="N95" i="2"/>
  <c r="N96" i="2" s="1"/>
  <c r="Z95" i="2"/>
  <c r="Z96" i="2" s="1"/>
  <c r="AG95" i="2"/>
  <c r="AG96" i="2" s="1"/>
  <c r="P95" i="2"/>
  <c r="P96" i="2" s="1"/>
  <c r="O99" i="2"/>
  <c r="M99" i="2"/>
  <c r="F99" i="2"/>
  <c r="Y99" i="2"/>
  <c r="Z99" i="2"/>
  <c r="Q99" i="2"/>
  <c r="E99" i="2"/>
  <c r="S99" i="2"/>
  <c r="V99" i="2"/>
  <c r="AD99" i="2"/>
  <c r="L99" i="2"/>
  <c r="H99" i="2"/>
  <c r="G99" i="2"/>
  <c r="AG99" i="2"/>
  <c r="AH99" i="2"/>
  <c r="J99" i="2"/>
  <c r="I99" i="2"/>
  <c r="K99" i="2"/>
  <c r="T99" i="2"/>
  <c r="AF99" i="2"/>
  <c r="R99" i="2"/>
  <c r="E16" i="2" a="1"/>
  <c r="E16" i="2" s="1"/>
  <c r="E17" i="2" s="1" a="1"/>
  <c r="E17" i="2" s="1"/>
  <c r="E18" i="2" s="1" a="1"/>
  <c r="E18" i="2" s="1"/>
  <c r="E19" i="2" s="1" a="1"/>
  <c r="E19" i="2" s="1"/>
  <c r="E20" i="2" s="1" a="1"/>
  <c r="E20" i="2" s="1"/>
  <c r="E21" i="2" s="1" a="1"/>
  <c r="E21" i="2" s="1"/>
  <c r="E22" i="2" s="1" a="1"/>
  <c r="E22" i="2" s="1"/>
  <c r="E23" i="2" s="1" a="1"/>
  <c r="E23" i="2" s="1"/>
  <c r="E24" i="2" s="1" a="1"/>
  <c r="E24" i="2" s="1"/>
  <c r="E25" i="2" s="1" a="1"/>
  <c r="E25" i="2" s="1"/>
  <c r="E26" i="2" s="1" a="1"/>
  <c r="E26" i="2" s="1"/>
  <c r="E27" i="2" s="1" a="1"/>
  <c r="E27" i="2" s="1"/>
  <c r="E28" i="2" s="1" a="1"/>
  <c r="E28" i="2" s="1"/>
  <c r="E29" i="2" s="1" a="1"/>
  <c r="E29" i="2" s="1"/>
  <c r="E30" i="2" s="1" a="1"/>
  <c r="E30" i="2" s="1"/>
  <c r="E31" i="2" s="1" a="1"/>
  <c r="E31" i="2" s="1"/>
  <c r="E32" i="2" s="1" a="1"/>
  <c r="E32" i="2" s="1"/>
  <c r="E33" i="2" s="1" a="1"/>
  <c r="E33" i="2" s="1"/>
  <c r="E34" i="2" s="1" a="1"/>
  <c r="E34" i="2" s="1"/>
  <c r="D9" i="2"/>
  <c r="D11" i="2" s="1"/>
  <c r="X100" i="2" l="1"/>
  <c r="E100" i="2"/>
  <c r="R100" i="2"/>
  <c r="L100" i="2"/>
  <c r="S100" i="2"/>
  <c r="O100" i="2"/>
  <c r="F100" i="2"/>
  <c r="G100" i="2"/>
  <c r="T100" i="2"/>
  <c r="Q100" i="2"/>
  <c r="V100" i="2"/>
  <c r="AC100" i="2"/>
  <c r="AE100" i="2"/>
  <c r="H100" i="2"/>
  <c r="AG100" i="2"/>
  <c r="J100" i="2"/>
  <c r="N100" i="2"/>
  <c r="M100" i="2"/>
  <c r="K100" i="2"/>
  <c r="I100" i="2"/>
  <c r="AA100" i="2"/>
  <c r="AD100" i="2"/>
  <c r="AB100" i="2"/>
  <c r="W100" i="2"/>
  <c r="Y100" i="2"/>
  <c r="AF100" i="2"/>
  <c r="Z100" i="2"/>
  <c r="U100" i="2"/>
  <c r="AH100" i="2"/>
  <c r="F24" i="2"/>
  <c r="C52" i="2" s="1"/>
  <c r="C74" i="2" s="1"/>
  <c r="D74" i="2" s="1"/>
  <c r="F26" i="2"/>
  <c r="C54" i="2" s="1"/>
  <c r="C76" i="2" s="1"/>
  <c r="D76" i="2" s="1"/>
  <c r="F28" i="2"/>
  <c r="C56" i="2" s="1"/>
  <c r="C78" i="2" s="1"/>
  <c r="D78" i="2" s="1"/>
  <c r="F30" i="2"/>
  <c r="C58" i="2" s="1"/>
  <c r="C80" i="2" s="1"/>
  <c r="D80" i="2" s="1"/>
  <c r="F32" i="2"/>
  <c r="C60" i="2" s="1"/>
  <c r="C82" i="2" s="1"/>
  <c r="D82" i="2" s="1"/>
  <c r="F34" i="2"/>
  <c r="C62" i="2" s="1"/>
  <c r="C84" i="2" s="1"/>
  <c r="D84" i="2" s="1"/>
  <c r="F25" i="2"/>
  <c r="C53" i="2" s="1"/>
  <c r="C75" i="2" s="1"/>
  <c r="D75" i="2" s="1"/>
  <c r="F27" i="2"/>
  <c r="C55" i="2" s="1"/>
  <c r="C77" i="2" s="1"/>
  <c r="D77" i="2" s="1"/>
  <c r="F29" i="2"/>
  <c r="C57" i="2" s="1"/>
  <c r="C79" i="2" s="1"/>
  <c r="D79" i="2" s="1"/>
  <c r="F31" i="2"/>
  <c r="C59" i="2" s="1"/>
  <c r="C81" i="2" s="1"/>
  <c r="D81" i="2" s="1"/>
  <c r="F33" i="2"/>
  <c r="C61" i="2" s="1"/>
  <c r="C83" i="2" s="1"/>
  <c r="D83" i="2" s="1"/>
  <c r="F18" i="2"/>
  <c r="C46" i="2" s="1"/>
  <c r="AI46" i="2" s="1"/>
  <c r="F19" i="2"/>
  <c r="C47" i="2" s="1"/>
  <c r="AI47" i="2" s="1"/>
  <c r="T46" i="2"/>
  <c r="F16" i="2"/>
  <c r="F17" i="2"/>
  <c r="C45" i="2" s="1"/>
  <c r="I45" i="2" s="1"/>
  <c r="F15" i="2"/>
  <c r="C43" i="2" s="1"/>
  <c r="F20" i="2"/>
  <c r="C48" i="2" s="1"/>
  <c r="F22" i="2"/>
  <c r="C50" i="2" s="1"/>
  <c r="F21" i="2"/>
  <c r="C49" i="2" s="1"/>
  <c r="F23" i="2"/>
  <c r="C51" i="2" s="1"/>
  <c r="D59" i="2" l="1"/>
  <c r="F59" i="2"/>
  <c r="H59" i="2"/>
  <c r="J59" i="2"/>
  <c r="L59" i="2"/>
  <c r="N59" i="2"/>
  <c r="P59" i="2"/>
  <c r="R59" i="2"/>
  <c r="T59" i="2"/>
  <c r="V59" i="2"/>
  <c r="U81" i="2" s="1"/>
  <c r="X59" i="2"/>
  <c r="W81" i="2" s="1"/>
  <c r="Z59" i="2"/>
  <c r="Y81" i="2" s="1"/>
  <c r="AB59" i="2"/>
  <c r="AD59" i="2"/>
  <c r="AF59" i="2"/>
  <c r="AH59" i="2"/>
  <c r="G59" i="2"/>
  <c r="K59" i="2"/>
  <c r="J81" i="2" s="1"/>
  <c r="O59" i="2"/>
  <c r="S59" i="2"/>
  <c r="R81" i="2" s="1"/>
  <c r="W59" i="2"/>
  <c r="V81" i="2" s="1"/>
  <c r="AA59" i="2"/>
  <c r="Z81" i="2" s="1"/>
  <c r="AE59" i="2"/>
  <c r="E59" i="2"/>
  <c r="I59" i="2"/>
  <c r="H81" i="2" s="1"/>
  <c r="M59" i="2"/>
  <c r="Q59" i="2"/>
  <c r="P81" i="2" s="1"/>
  <c r="U59" i="2"/>
  <c r="T81" i="2" s="1"/>
  <c r="Y59" i="2"/>
  <c r="X81" i="2" s="1"/>
  <c r="AC59" i="2"/>
  <c r="AG59" i="2"/>
  <c r="AF81" i="2" s="1"/>
  <c r="D55" i="2"/>
  <c r="E55" i="2"/>
  <c r="G55" i="2"/>
  <c r="I55" i="2"/>
  <c r="K55" i="2"/>
  <c r="J77" i="2" s="1"/>
  <c r="M55" i="2"/>
  <c r="L77" i="2" s="1"/>
  <c r="O55" i="2"/>
  <c r="N77" i="2" s="1"/>
  <c r="Q55" i="2"/>
  <c r="P77" i="2" s="1"/>
  <c r="S55" i="2"/>
  <c r="R77" i="2" s="1"/>
  <c r="U55" i="2"/>
  <c r="T77" i="2" s="1"/>
  <c r="W55" i="2"/>
  <c r="Y55" i="2"/>
  <c r="AA55" i="2"/>
  <c r="AC55" i="2"/>
  <c r="AE55" i="2"/>
  <c r="AG55" i="2"/>
  <c r="H55" i="2"/>
  <c r="G77" i="2" s="1"/>
  <c r="L55" i="2"/>
  <c r="K77" i="2" s="1"/>
  <c r="P55" i="2"/>
  <c r="O77" i="2" s="1"/>
  <c r="T55" i="2"/>
  <c r="S77" i="2" s="1"/>
  <c r="X55" i="2"/>
  <c r="W77" i="2" s="1"/>
  <c r="AB55" i="2"/>
  <c r="AF55" i="2"/>
  <c r="AE77" i="2" s="1"/>
  <c r="F55" i="2"/>
  <c r="E77" i="2" s="1"/>
  <c r="J55" i="2"/>
  <c r="N55" i="2"/>
  <c r="M77" i="2" s="1"/>
  <c r="R55" i="2"/>
  <c r="Q77" i="2" s="1"/>
  <c r="V55" i="2"/>
  <c r="U77" i="2" s="1"/>
  <c r="Z55" i="2"/>
  <c r="AD55" i="2"/>
  <c r="AC77" i="2" s="1"/>
  <c r="AH55" i="2"/>
  <c r="D62" i="2"/>
  <c r="F62" i="2"/>
  <c r="H62" i="2"/>
  <c r="J62" i="2"/>
  <c r="L62" i="2"/>
  <c r="N62" i="2"/>
  <c r="P62" i="2"/>
  <c r="R62" i="2"/>
  <c r="T62" i="2"/>
  <c r="V62" i="2"/>
  <c r="U84" i="2" s="1"/>
  <c r="X62" i="2"/>
  <c r="W84" i="2" s="1"/>
  <c r="Z62" i="2"/>
  <c r="Y84" i="2" s="1"/>
  <c r="AB62" i="2"/>
  <c r="AA84" i="2" s="1"/>
  <c r="AD62" i="2"/>
  <c r="AF62" i="2"/>
  <c r="AH62" i="2"/>
  <c r="E62" i="2"/>
  <c r="I62" i="2"/>
  <c r="M62" i="2"/>
  <c r="L84" i="2" s="1"/>
  <c r="Q62" i="2"/>
  <c r="U62" i="2"/>
  <c r="T84" i="2" s="1"/>
  <c r="Y62" i="2"/>
  <c r="X84" i="2" s="1"/>
  <c r="AC62" i="2"/>
  <c r="AB84" i="2" s="1"/>
  <c r="AG62" i="2"/>
  <c r="G62" i="2"/>
  <c r="K62" i="2"/>
  <c r="J84" i="2" s="1"/>
  <c r="O62" i="2"/>
  <c r="S62" i="2"/>
  <c r="R84" i="2" s="1"/>
  <c r="W62" i="2"/>
  <c r="V84" i="2" s="1"/>
  <c r="AA62" i="2"/>
  <c r="Z84" i="2" s="1"/>
  <c r="AE62" i="2"/>
  <c r="D58" i="2"/>
  <c r="F58" i="2"/>
  <c r="H58" i="2"/>
  <c r="J58" i="2"/>
  <c r="L58" i="2"/>
  <c r="N58" i="2"/>
  <c r="P58" i="2"/>
  <c r="R58" i="2"/>
  <c r="T58" i="2"/>
  <c r="V58" i="2"/>
  <c r="U80" i="2" s="1"/>
  <c r="X58" i="2"/>
  <c r="W80" i="2" s="1"/>
  <c r="Z58" i="2"/>
  <c r="AB58" i="2"/>
  <c r="AD58" i="2"/>
  <c r="AF58" i="2"/>
  <c r="AH58" i="2"/>
  <c r="E58" i="2"/>
  <c r="I58" i="2"/>
  <c r="M58" i="2"/>
  <c r="L80" i="2" s="1"/>
  <c r="Q58" i="2"/>
  <c r="U58" i="2"/>
  <c r="T80" i="2" s="1"/>
  <c r="Y58" i="2"/>
  <c r="X80" i="2" s="1"/>
  <c r="AC58" i="2"/>
  <c r="AB80" i="2" s="1"/>
  <c r="AG58" i="2"/>
  <c r="G58" i="2"/>
  <c r="K58" i="2"/>
  <c r="J80" i="2" s="1"/>
  <c r="O58" i="2"/>
  <c r="S58" i="2"/>
  <c r="R80" i="2" s="1"/>
  <c r="W58" i="2"/>
  <c r="V80" i="2" s="1"/>
  <c r="AA58" i="2"/>
  <c r="Z80" i="2" s="1"/>
  <c r="AE58" i="2"/>
  <c r="D54" i="2"/>
  <c r="E54" i="2"/>
  <c r="G54" i="2"/>
  <c r="I54" i="2"/>
  <c r="K54" i="2"/>
  <c r="J76" i="2" s="1"/>
  <c r="M54" i="2"/>
  <c r="L76" i="2" s="1"/>
  <c r="O54" i="2"/>
  <c r="N76" i="2" s="1"/>
  <c r="Q54" i="2"/>
  <c r="P76" i="2" s="1"/>
  <c r="S54" i="2"/>
  <c r="R76" i="2" s="1"/>
  <c r="U54" i="2"/>
  <c r="T76" i="2" s="1"/>
  <c r="W54" i="2"/>
  <c r="Y54" i="2"/>
  <c r="AA54" i="2"/>
  <c r="AC54" i="2"/>
  <c r="AE54" i="2"/>
  <c r="AG54" i="2"/>
  <c r="F54" i="2"/>
  <c r="J54" i="2"/>
  <c r="I76" i="2" s="1"/>
  <c r="N54" i="2"/>
  <c r="M76" i="2" s="1"/>
  <c r="R54" i="2"/>
  <c r="Q76" i="2" s="1"/>
  <c r="V54" i="2"/>
  <c r="U76" i="2" s="1"/>
  <c r="Z54" i="2"/>
  <c r="Y76" i="2" s="1"/>
  <c r="AD54" i="2"/>
  <c r="AH54" i="2"/>
  <c r="AG76" i="2" s="1"/>
  <c r="H54" i="2"/>
  <c r="G76" i="2" s="1"/>
  <c r="L54" i="2"/>
  <c r="K76" i="2" s="1"/>
  <c r="P54" i="2"/>
  <c r="O76" i="2" s="1"/>
  <c r="T54" i="2"/>
  <c r="S76" i="2" s="1"/>
  <c r="X54" i="2"/>
  <c r="W76" i="2" s="1"/>
  <c r="AB54" i="2"/>
  <c r="AF54" i="2"/>
  <c r="AE76" i="2" s="1"/>
  <c r="D61" i="2"/>
  <c r="F61" i="2"/>
  <c r="H61" i="2"/>
  <c r="J61" i="2"/>
  <c r="L61" i="2"/>
  <c r="N61" i="2"/>
  <c r="P61" i="2"/>
  <c r="R61" i="2"/>
  <c r="T61" i="2"/>
  <c r="V61" i="2"/>
  <c r="U83" i="2" s="1"/>
  <c r="X61" i="2"/>
  <c r="W83" i="2" s="1"/>
  <c r="Z61" i="2"/>
  <c r="Y83" i="2" s="1"/>
  <c r="AB61" i="2"/>
  <c r="AA83" i="2" s="1"/>
  <c r="AD61" i="2"/>
  <c r="AF61" i="2"/>
  <c r="AH61" i="2"/>
  <c r="G61" i="2"/>
  <c r="K61" i="2"/>
  <c r="J83" i="2" s="1"/>
  <c r="O61" i="2"/>
  <c r="S61" i="2"/>
  <c r="R83" i="2" s="1"/>
  <c r="W61" i="2"/>
  <c r="V83" i="2" s="1"/>
  <c r="AA61" i="2"/>
  <c r="Z83" i="2" s="1"/>
  <c r="AE61" i="2"/>
  <c r="E61" i="2"/>
  <c r="I61" i="2"/>
  <c r="H83" i="2" s="1"/>
  <c r="M61" i="2"/>
  <c r="Q61" i="2"/>
  <c r="P83" i="2" s="1"/>
  <c r="U61" i="2"/>
  <c r="T83" i="2" s="1"/>
  <c r="Y61" i="2"/>
  <c r="X83" i="2" s="1"/>
  <c r="AC61" i="2"/>
  <c r="AG61" i="2"/>
  <c r="AF83" i="2" s="1"/>
  <c r="D57" i="2"/>
  <c r="E57" i="2"/>
  <c r="G57" i="2"/>
  <c r="I57" i="2"/>
  <c r="K57" i="2"/>
  <c r="M57" i="2"/>
  <c r="O57" i="2"/>
  <c r="Q57" i="2"/>
  <c r="S57" i="2"/>
  <c r="U57" i="2"/>
  <c r="T79" i="2" s="1"/>
  <c r="W57" i="2"/>
  <c r="V79" i="2" s="1"/>
  <c r="H57" i="2"/>
  <c r="L57" i="2"/>
  <c r="K79" i="2" s="1"/>
  <c r="P57" i="2"/>
  <c r="T57" i="2"/>
  <c r="S79" i="2" s="1"/>
  <c r="X57" i="2"/>
  <c r="W79" i="2" s="1"/>
  <c r="Z57" i="2"/>
  <c r="AB57" i="2"/>
  <c r="AD57" i="2"/>
  <c r="AF57" i="2"/>
  <c r="AH57" i="2"/>
  <c r="F57" i="2"/>
  <c r="E79" i="2" s="1"/>
  <c r="J57" i="2"/>
  <c r="N57" i="2"/>
  <c r="M79" i="2" s="1"/>
  <c r="R57" i="2"/>
  <c r="V57" i="2"/>
  <c r="U79" i="2" s="1"/>
  <c r="Y57" i="2"/>
  <c r="AA57" i="2"/>
  <c r="AC57" i="2"/>
  <c r="AE57" i="2"/>
  <c r="AG57" i="2"/>
  <c r="D53" i="2"/>
  <c r="E53" i="2"/>
  <c r="G53" i="2"/>
  <c r="I53" i="2"/>
  <c r="H75" i="2" s="1"/>
  <c r="K53" i="2"/>
  <c r="J75" i="2" s="1"/>
  <c r="M53" i="2"/>
  <c r="L75" i="2" s="1"/>
  <c r="O53" i="2"/>
  <c r="N75" i="2" s="1"/>
  <c r="Q53" i="2"/>
  <c r="P75" i="2" s="1"/>
  <c r="S53" i="2"/>
  <c r="R75" i="2" s="1"/>
  <c r="U53" i="2"/>
  <c r="T75" i="2" s="1"/>
  <c r="W53" i="2"/>
  <c r="Y53" i="2"/>
  <c r="AA53" i="2"/>
  <c r="AC53" i="2"/>
  <c r="AE53" i="2"/>
  <c r="AG53" i="2"/>
  <c r="H53" i="2"/>
  <c r="G75" i="2" s="1"/>
  <c r="L53" i="2"/>
  <c r="K75" i="2" s="1"/>
  <c r="P53" i="2"/>
  <c r="O75" i="2" s="1"/>
  <c r="T53" i="2"/>
  <c r="S75" i="2" s="1"/>
  <c r="X53" i="2"/>
  <c r="W75" i="2" s="1"/>
  <c r="AB53" i="2"/>
  <c r="AF53" i="2"/>
  <c r="AE75" i="2" s="1"/>
  <c r="F53" i="2"/>
  <c r="E75" i="2" s="1"/>
  <c r="J53" i="2"/>
  <c r="I75" i="2" s="1"/>
  <c r="N53" i="2"/>
  <c r="M75" i="2" s="1"/>
  <c r="R53" i="2"/>
  <c r="Q75" i="2" s="1"/>
  <c r="V53" i="2"/>
  <c r="U75" i="2" s="1"/>
  <c r="Z53" i="2"/>
  <c r="AD53" i="2"/>
  <c r="AC75" i="2" s="1"/>
  <c r="AH53" i="2"/>
  <c r="D60" i="2"/>
  <c r="F60" i="2"/>
  <c r="H60" i="2"/>
  <c r="J60" i="2"/>
  <c r="L60" i="2"/>
  <c r="N60" i="2"/>
  <c r="P60" i="2"/>
  <c r="R60" i="2"/>
  <c r="T60" i="2"/>
  <c r="V60" i="2"/>
  <c r="U82" i="2" s="1"/>
  <c r="X60" i="2"/>
  <c r="W82" i="2" s="1"/>
  <c r="Z60" i="2"/>
  <c r="Y82" i="2" s="1"/>
  <c r="AB60" i="2"/>
  <c r="AD60" i="2"/>
  <c r="AF60" i="2"/>
  <c r="AH60" i="2"/>
  <c r="E60" i="2"/>
  <c r="I60" i="2"/>
  <c r="M60" i="2"/>
  <c r="L82" i="2" s="1"/>
  <c r="Q60" i="2"/>
  <c r="U60" i="2"/>
  <c r="T82" i="2" s="1"/>
  <c r="Y60" i="2"/>
  <c r="X82" i="2" s="1"/>
  <c r="AC60" i="2"/>
  <c r="AB82" i="2" s="1"/>
  <c r="AG60" i="2"/>
  <c r="G60" i="2"/>
  <c r="K60" i="2"/>
  <c r="J82" i="2" s="1"/>
  <c r="O60" i="2"/>
  <c r="S60" i="2"/>
  <c r="R82" i="2" s="1"/>
  <c r="W60" i="2"/>
  <c r="V82" i="2" s="1"/>
  <c r="AA60" i="2"/>
  <c r="Z82" i="2" s="1"/>
  <c r="AE60" i="2"/>
  <c r="D56" i="2"/>
  <c r="E56" i="2"/>
  <c r="G56" i="2"/>
  <c r="I56" i="2"/>
  <c r="K56" i="2"/>
  <c r="M56" i="2"/>
  <c r="O56" i="2"/>
  <c r="Q56" i="2"/>
  <c r="S56" i="2"/>
  <c r="U56" i="2"/>
  <c r="T78" i="2" s="1"/>
  <c r="W56" i="2"/>
  <c r="V78" i="2" s="1"/>
  <c r="Y56" i="2"/>
  <c r="AA56" i="2"/>
  <c r="AC56" i="2"/>
  <c r="AE56" i="2"/>
  <c r="AG56" i="2"/>
  <c r="F56" i="2"/>
  <c r="J56" i="2"/>
  <c r="I78" i="2" s="1"/>
  <c r="N56" i="2"/>
  <c r="R56" i="2"/>
  <c r="Q78" i="2" s="1"/>
  <c r="V56" i="2"/>
  <c r="U78" i="2" s="1"/>
  <c r="Z56" i="2"/>
  <c r="Y78" i="2" s="1"/>
  <c r="AD56" i="2"/>
  <c r="AH56" i="2"/>
  <c r="AG78" i="2" s="1"/>
  <c r="H56" i="2"/>
  <c r="G78" i="2" s="1"/>
  <c r="L56" i="2"/>
  <c r="P56" i="2"/>
  <c r="O78" i="2" s="1"/>
  <c r="T56" i="2"/>
  <c r="X56" i="2"/>
  <c r="W78" i="2" s="1"/>
  <c r="AB56" i="2"/>
  <c r="AF56" i="2"/>
  <c r="AE78" i="2" s="1"/>
  <c r="D52" i="2"/>
  <c r="E52" i="2"/>
  <c r="G52" i="2"/>
  <c r="I52" i="2"/>
  <c r="H74" i="2" s="1"/>
  <c r="K52" i="2"/>
  <c r="J74" i="2" s="1"/>
  <c r="M52" i="2"/>
  <c r="L74" i="2" s="1"/>
  <c r="O52" i="2"/>
  <c r="N74" i="2" s="1"/>
  <c r="Q52" i="2"/>
  <c r="P74" i="2" s="1"/>
  <c r="S52" i="2"/>
  <c r="U52" i="2"/>
  <c r="W52" i="2"/>
  <c r="Y52" i="2"/>
  <c r="AA52" i="2"/>
  <c r="AC52" i="2"/>
  <c r="AE52" i="2"/>
  <c r="AG52" i="2"/>
  <c r="F52" i="2"/>
  <c r="J52" i="2"/>
  <c r="I74" i="2" s="1"/>
  <c r="N52" i="2"/>
  <c r="M74" i="2" s="1"/>
  <c r="R52" i="2"/>
  <c r="Q74" i="2" s="1"/>
  <c r="V52" i="2"/>
  <c r="Z52" i="2"/>
  <c r="Y74" i="2" s="1"/>
  <c r="AD52" i="2"/>
  <c r="AH52" i="2"/>
  <c r="AG74" i="2" s="1"/>
  <c r="H52" i="2"/>
  <c r="G74" i="2" s="1"/>
  <c r="L52" i="2"/>
  <c r="K74" i="2" s="1"/>
  <c r="P52" i="2"/>
  <c r="O74" i="2" s="1"/>
  <c r="T52" i="2"/>
  <c r="X52" i="2"/>
  <c r="W74" i="2" s="1"/>
  <c r="AB52" i="2"/>
  <c r="AF52" i="2"/>
  <c r="AE74" i="2" s="1"/>
  <c r="C44" i="2"/>
  <c r="AI44" i="2" s="1"/>
  <c r="D43" i="2"/>
  <c r="Z46" i="2"/>
  <c r="AH46" i="2"/>
  <c r="AH68" i="2" s="1"/>
  <c r="U46" i="2"/>
  <c r="T68" i="2" s="1"/>
  <c r="N46" i="2"/>
  <c r="I46" i="2"/>
  <c r="AA46" i="2"/>
  <c r="R46" i="2"/>
  <c r="Q46" i="2"/>
  <c r="P46" i="2"/>
  <c r="H46" i="2"/>
  <c r="O46" i="2"/>
  <c r="J46" i="2"/>
  <c r="W46" i="2"/>
  <c r="M46" i="2"/>
  <c r="L68" i="2" s="1"/>
  <c r="AG46" i="2"/>
  <c r="G46" i="2"/>
  <c r="X46" i="2"/>
  <c r="W68" i="2" s="1"/>
  <c r="AC46" i="2"/>
  <c r="V46" i="2"/>
  <c r="U68" i="2" s="1"/>
  <c r="K46" i="2"/>
  <c r="J68" i="2" s="1"/>
  <c r="F46" i="2"/>
  <c r="AD46" i="2"/>
  <c r="AC68" i="2" s="1"/>
  <c r="Y46" i="2"/>
  <c r="X68" i="2" s="1"/>
  <c r="AF46" i="2"/>
  <c r="AB46" i="2"/>
  <c r="L46" i="2"/>
  <c r="K68" i="2" s="1"/>
  <c r="AE46" i="2"/>
  <c r="E46" i="2"/>
  <c r="D46" i="2"/>
  <c r="S46" i="2"/>
  <c r="S68" i="2" s="1"/>
  <c r="C68" i="2"/>
  <c r="D68" i="2" s="1"/>
  <c r="AH47" i="2"/>
  <c r="AH69" i="2" s="1"/>
  <c r="Y47" i="2"/>
  <c r="R47" i="2"/>
  <c r="O47" i="2"/>
  <c r="F45" i="2"/>
  <c r="AC45" i="2"/>
  <c r="C65" i="2"/>
  <c r="D65" i="2" s="1"/>
  <c r="D45" i="2"/>
  <c r="C67" i="2"/>
  <c r="D67" i="2" s="1"/>
  <c r="AI45" i="2"/>
  <c r="D47" i="2"/>
  <c r="W47" i="2"/>
  <c r="J47" i="2"/>
  <c r="T47" i="2"/>
  <c r="AD47" i="2"/>
  <c r="F47" i="2"/>
  <c r="K47" i="2"/>
  <c r="V47" i="2"/>
  <c r="AA47" i="2"/>
  <c r="AF47" i="2"/>
  <c r="H47" i="2"/>
  <c r="M47" i="2"/>
  <c r="C69" i="2"/>
  <c r="D69" i="2" s="1"/>
  <c r="Y45" i="2"/>
  <c r="V45" i="2"/>
  <c r="S45" i="2"/>
  <c r="P45" i="2"/>
  <c r="X47" i="2"/>
  <c r="L47" i="2"/>
  <c r="AC47" i="2"/>
  <c r="Q47" i="2"/>
  <c r="E47" i="2"/>
  <c r="AB47" i="2"/>
  <c r="P47" i="2"/>
  <c r="AG47" i="2"/>
  <c r="U47" i="2"/>
  <c r="I47" i="2"/>
  <c r="Z47" i="2"/>
  <c r="N47" i="2"/>
  <c r="AE47" i="2"/>
  <c r="S47" i="2"/>
  <c r="G47" i="2"/>
  <c r="R43" i="2"/>
  <c r="T45" i="2"/>
  <c r="AD45" i="2"/>
  <c r="K45" i="2"/>
  <c r="AA45" i="2"/>
  <c r="N45" i="2"/>
  <c r="X45" i="2"/>
  <c r="E45" i="2"/>
  <c r="U45" i="2"/>
  <c r="AF45" i="2"/>
  <c r="H45" i="2"/>
  <c r="H67" i="2" s="1"/>
  <c r="M45" i="2"/>
  <c r="R45" i="2"/>
  <c r="W45" i="2"/>
  <c r="AH45" i="2"/>
  <c r="J45" i="2"/>
  <c r="I67" i="2" s="1"/>
  <c r="O45" i="2"/>
  <c r="Z45" i="2"/>
  <c r="AE45" i="2"/>
  <c r="AD67" i="2" s="1"/>
  <c r="G45" i="2"/>
  <c r="L45" i="2"/>
  <c r="Q45" i="2"/>
  <c r="AB45" i="2"/>
  <c r="AG45" i="2"/>
  <c r="AB43" i="2"/>
  <c r="AG44" i="2"/>
  <c r="C73" i="2"/>
  <c r="D73" i="2" s="1"/>
  <c r="AI51" i="2"/>
  <c r="C72" i="2"/>
  <c r="D72" i="2" s="1"/>
  <c r="AI50" i="2"/>
  <c r="C70" i="2"/>
  <c r="D70" i="2" s="1"/>
  <c r="AI48" i="2"/>
  <c r="C71" i="2"/>
  <c r="D71" i="2" s="1"/>
  <c r="AI49" i="2"/>
  <c r="E49" i="2"/>
  <c r="K49" i="2"/>
  <c r="Q49" i="2"/>
  <c r="W49" i="2"/>
  <c r="AC49" i="2"/>
  <c r="F49" i="2"/>
  <c r="L49" i="2"/>
  <c r="R49" i="2"/>
  <c r="X49" i="2"/>
  <c r="AD49" i="2"/>
  <c r="G49" i="2"/>
  <c r="M49" i="2"/>
  <c r="S49" i="2"/>
  <c r="Y49" i="2"/>
  <c r="AE49" i="2"/>
  <c r="H49" i="2"/>
  <c r="N49" i="2"/>
  <c r="T49" i="2"/>
  <c r="Z49" i="2"/>
  <c r="AF49" i="2"/>
  <c r="I49" i="2"/>
  <c r="O49" i="2"/>
  <c r="U49" i="2"/>
  <c r="AA49" i="2"/>
  <c r="AG49" i="2"/>
  <c r="J49" i="2"/>
  <c r="P49" i="2"/>
  <c r="V49" i="2"/>
  <c r="AB49" i="2"/>
  <c r="AH49" i="2"/>
  <c r="I51" i="2"/>
  <c r="AG51" i="2"/>
  <c r="V51" i="2"/>
  <c r="Q51" i="2"/>
  <c r="F51" i="2"/>
  <c r="J51" i="2"/>
  <c r="AH51" i="2"/>
  <c r="AD51" i="2"/>
  <c r="E51" i="2"/>
  <c r="AC51" i="2"/>
  <c r="X51" i="2"/>
  <c r="L51" i="2"/>
  <c r="G51" i="2"/>
  <c r="M51" i="2"/>
  <c r="S51" i="2"/>
  <c r="Y51" i="2"/>
  <c r="AE51" i="2"/>
  <c r="H51" i="2"/>
  <c r="N51" i="2"/>
  <c r="T51" i="2"/>
  <c r="Z51" i="2"/>
  <c r="AF51" i="2"/>
  <c r="O51" i="2"/>
  <c r="U51" i="2"/>
  <c r="AA51" i="2"/>
  <c r="P51" i="2"/>
  <c r="AB51" i="2"/>
  <c r="K51" i="2"/>
  <c r="W51" i="2"/>
  <c r="R51" i="2"/>
  <c r="J50" i="2"/>
  <c r="P50" i="2"/>
  <c r="AB50" i="2"/>
  <c r="E50" i="2"/>
  <c r="K50" i="2"/>
  <c r="Q50" i="2"/>
  <c r="AC50" i="2"/>
  <c r="S50" i="2"/>
  <c r="F50" i="2"/>
  <c r="L50" i="2"/>
  <c r="R50" i="2"/>
  <c r="X50" i="2"/>
  <c r="AD50" i="2"/>
  <c r="G50" i="2"/>
  <c r="M50" i="2"/>
  <c r="AE50" i="2"/>
  <c r="H50" i="2"/>
  <c r="N50" i="2"/>
  <c r="T50" i="2"/>
  <c r="Z50" i="2"/>
  <c r="AF50" i="2"/>
  <c r="I50" i="2"/>
  <c r="O50" i="2"/>
  <c r="U50" i="2"/>
  <c r="AA50" i="2"/>
  <c r="AG50" i="2"/>
  <c r="V50" i="2"/>
  <c r="AH50" i="2"/>
  <c r="W50" i="2"/>
  <c r="Y50" i="2"/>
  <c r="F48" i="2"/>
  <c r="L48" i="2"/>
  <c r="R48" i="2"/>
  <c r="X48" i="2"/>
  <c r="AD48" i="2"/>
  <c r="G48" i="2"/>
  <c r="M48" i="2"/>
  <c r="S48" i="2"/>
  <c r="Y48" i="2"/>
  <c r="AE48" i="2"/>
  <c r="H48" i="2"/>
  <c r="N48" i="2"/>
  <c r="T48" i="2"/>
  <c r="Z48" i="2"/>
  <c r="AF48" i="2"/>
  <c r="I48" i="2"/>
  <c r="O48" i="2"/>
  <c r="U48" i="2"/>
  <c r="AA48" i="2"/>
  <c r="AG48" i="2"/>
  <c r="J48" i="2"/>
  <c r="P48" i="2"/>
  <c r="V48" i="2"/>
  <c r="AB48" i="2"/>
  <c r="AH48" i="2"/>
  <c r="E48" i="2"/>
  <c r="K48" i="2"/>
  <c r="Q48" i="2"/>
  <c r="W48" i="2"/>
  <c r="AC48" i="2"/>
  <c r="D49" i="2"/>
  <c r="D48" i="2"/>
  <c r="D51" i="2"/>
  <c r="D50" i="2"/>
  <c r="AC78" i="2" l="1"/>
  <c r="M78" i="2"/>
  <c r="E78" i="2"/>
  <c r="AF82" i="2"/>
  <c r="P82" i="2"/>
  <c r="H82" i="2"/>
  <c r="AG75" i="2"/>
  <c r="Y75" i="2"/>
  <c r="AD79" i="2"/>
  <c r="Z79" i="2"/>
  <c r="O79" i="2"/>
  <c r="G79" i="2"/>
  <c r="AD83" i="2"/>
  <c r="N83" i="2"/>
  <c r="F83" i="2"/>
  <c r="AA76" i="2"/>
  <c r="AD80" i="2"/>
  <c r="N80" i="2"/>
  <c r="F80" i="2"/>
  <c r="AF84" i="2"/>
  <c r="P84" i="2"/>
  <c r="H84" i="2"/>
  <c r="AG77" i="2"/>
  <c r="Y77" i="2"/>
  <c r="I77" i="2"/>
  <c r="AB81" i="2"/>
  <c r="L81" i="2"/>
  <c r="AA74" i="2"/>
  <c r="S74" i="2"/>
  <c r="AF74" i="2"/>
  <c r="X74" i="2"/>
  <c r="Z78" i="2"/>
  <c r="R78" i="2"/>
  <c r="J78" i="2"/>
  <c r="AC82" i="2"/>
  <c r="M82" i="2"/>
  <c r="E82" i="2"/>
  <c r="AD75" i="2"/>
  <c r="V75" i="2"/>
  <c r="F75" i="2"/>
  <c r="L79" i="2"/>
  <c r="S83" i="2"/>
  <c r="K83" i="2"/>
  <c r="AF76" i="2"/>
  <c r="X76" i="2"/>
  <c r="H76" i="2"/>
  <c r="AA80" i="2"/>
  <c r="S80" i="2"/>
  <c r="K80" i="2"/>
  <c r="AC84" i="2"/>
  <c r="M84" i="2"/>
  <c r="E84" i="2"/>
  <c r="AD77" i="2"/>
  <c r="V77" i="2"/>
  <c r="F77" i="2"/>
  <c r="AG81" i="2"/>
  <c r="Q81" i="2"/>
  <c r="I81" i="2"/>
  <c r="AB74" i="2"/>
  <c r="T74" i="2"/>
  <c r="AD78" i="2"/>
  <c r="N78" i="2"/>
  <c r="F78" i="2"/>
  <c r="AG82" i="2"/>
  <c r="Q82" i="2"/>
  <c r="I82" i="2"/>
  <c r="Z75" i="2"/>
  <c r="AE79" i="2"/>
  <c r="AA79" i="2"/>
  <c r="P79" i="2"/>
  <c r="H79" i="2"/>
  <c r="AE83" i="2"/>
  <c r="O83" i="2"/>
  <c r="G83" i="2"/>
  <c r="AB76" i="2"/>
  <c r="AE80" i="2"/>
  <c r="O80" i="2"/>
  <c r="G80" i="2"/>
  <c r="AG84" i="2"/>
  <c r="Q84" i="2"/>
  <c r="I84" i="2"/>
  <c r="Z77" i="2"/>
  <c r="AC81" i="2"/>
  <c r="M81" i="2"/>
  <c r="E81" i="2"/>
  <c r="AC74" i="2"/>
  <c r="U74" i="2"/>
  <c r="E74" i="2"/>
  <c r="AD74" i="2"/>
  <c r="Z74" i="2"/>
  <c r="V74" i="2"/>
  <c r="R74" i="2"/>
  <c r="F74" i="2"/>
  <c r="AA78" i="2"/>
  <c r="S78" i="2"/>
  <c r="K78" i="2"/>
  <c r="AF78" i="2"/>
  <c r="AB78" i="2"/>
  <c r="X78" i="2"/>
  <c r="P78" i="2"/>
  <c r="L78" i="2"/>
  <c r="H78" i="2"/>
  <c r="AD82" i="2"/>
  <c r="N82" i="2"/>
  <c r="F82" i="2"/>
  <c r="AE82" i="2"/>
  <c r="AA82" i="2"/>
  <c r="S82" i="2"/>
  <c r="O82" i="2"/>
  <c r="K82" i="2"/>
  <c r="G82" i="2"/>
  <c r="AA75" i="2"/>
  <c r="AF75" i="2"/>
  <c r="AB75" i="2"/>
  <c r="X75" i="2"/>
  <c r="AF79" i="2"/>
  <c r="AB79" i="2"/>
  <c r="X79" i="2"/>
  <c r="Q79" i="2"/>
  <c r="I79" i="2"/>
  <c r="AG79" i="2"/>
  <c r="AC79" i="2"/>
  <c r="Y79" i="2"/>
  <c r="R79" i="2"/>
  <c r="N79" i="2"/>
  <c r="J79" i="2"/>
  <c r="F79" i="2"/>
  <c r="AB83" i="2"/>
  <c r="L83" i="2"/>
  <c r="AG83" i="2"/>
  <c r="AC83" i="2"/>
  <c r="Q83" i="2"/>
  <c r="M83" i="2"/>
  <c r="I83" i="2"/>
  <c r="E83" i="2"/>
  <c r="AC76" i="2"/>
  <c r="E76" i="2"/>
  <c r="AD76" i="2"/>
  <c r="Z76" i="2"/>
  <c r="V76" i="2"/>
  <c r="F76" i="2"/>
  <c r="AF80" i="2"/>
  <c r="P80" i="2"/>
  <c r="H80" i="2"/>
  <c r="AG80" i="2"/>
  <c r="AC80" i="2"/>
  <c r="Y80" i="2"/>
  <c r="Q80" i="2"/>
  <c r="M80" i="2"/>
  <c r="I80" i="2"/>
  <c r="E80" i="2"/>
  <c r="AD84" i="2"/>
  <c r="N84" i="2"/>
  <c r="F84" i="2"/>
  <c r="AE84" i="2"/>
  <c r="S84" i="2"/>
  <c r="O84" i="2"/>
  <c r="K84" i="2"/>
  <c r="G84" i="2"/>
  <c r="AA77" i="2"/>
  <c r="AF77" i="2"/>
  <c r="AB77" i="2"/>
  <c r="X77" i="2"/>
  <c r="H77" i="2"/>
  <c r="AD81" i="2"/>
  <c r="N81" i="2"/>
  <c r="F81" i="2"/>
  <c r="AE81" i="2"/>
  <c r="AA81" i="2"/>
  <c r="S81" i="2"/>
  <c r="O81" i="2"/>
  <c r="K81" i="2"/>
  <c r="G81" i="2"/>
  <c r="V44" i="2"/>
  <c r="AA44" i="2"/>
  <c r="G44" i="2"/>
  <c r="Y44" i="2"/>
  <c r="D44" i="2"/>
  <c r="AF44" i="2"/>
  <c r="X44" i="2"/>
  <c r="J44" i="2"/>
  <c r="I66" i="2" s="1"/>
  <c r="Q44" i="2"/>
  <c r="U44" i="2"/>
  <c r="F44" i="2"/>
  <c r="O44" i="2"/>
  <c r="N66" i="2" s="1"/>
  <c r="AC44" i="2"/>
  <c r="R44" i="2"/>
  <c r="Z44" i="2"/>
  <c r="AB44" i="2"/>
  <c r="AA66" i="2" s="1"/>
  <c r="L44" i="2"/>
  <c r="K66" i="2" s="1"/>
  <c r="AE44" i="2"/>
  <c r="C66" i="2"/>
  <c r="D66" i="2" s="1"/>
  <c r="K44" i="2"/>
  <c r="J66" i="2" s="1"/>
  <c r="AD44" i="2"/>
  <c r="AC66" i="2" s="1"/>
  <c r="T44" i="2"/>
  <c r="N44" i="2"/>
  <c r="M66" i="2" s="1"/>
  <c r="P44" i="2"/>
  <c r="O66" i="2" s="1"/>
  <c r="S44" i="2"/>
  <c r="AH44" i="2"/>
  <c r="AH66" i="2" s="1"/>
  <c r="H44" i="2"/>
  <c r="G66" i="2" s="1"/>
  <c r="E44" i="2"/>
  <c r="W44" i="2"/>
  <c r="V66" i="2" s="1"/>
  <c r="M44" i="2"/>
  <c r="L66" i="2" s="1"/>
  <c r="I44" i="2"/>
  <c r="H66" i="2" s="1"/>
  <c r="M43" i="2"/>
  <c r="AF43" i="2"/>
  <c r="H43" i="2"/>
  <c r="J43" i="2"/>
  <c r="T43" i="2"/>
  <c r="AD43" i="2"/>
  <c r="S43" i="2"/>
  <c r="S65" i="2" s="1"/>
  <c r="I43" i="2"/>
  <c r="L43" i="2"/>
  <c r="L65" i="2" s="1"/>
  <c r="K43" i="2"/>
  <c r="AA43" i="2"/>
  <c r="AA65" i="2" s="1"/>
  <c r="Y43" i="2"/>
  <c r="P43" i="2"/>
  <c r="V43" i="2"/>
  <c r="AH43" i="2"/>
  <c r="G43" i="2"/>
  <c r="AI43" i="2"/>
  <c r="AH65" i="2" s="1"/>
  <c r="U43" i="2"/>
  <c r="N43" i="2"/>
  <c r="M65" i="2" s="1"/>
  <c r="E43" i="2"/>
  <c r="Q43" i="2"/>
  <c r="Q65" i="2" s="1"/>
  <c r="X43" i="2"/>
  <c r="AG43" i="2"/>
  <c r="W43" i="2"/>
  <c r="V65" i="2" s="1"/>
  <c r="Z43" i="2"/>
  <c r="AC43" i="2"/>
  <c r="AC65" i="2" s="1"/>
  <c r="O43" i="2"/>
  <c r="N65" i="2" s="1"/>
  <c r="AE43" i="2"/>
  <c r="AD65" i="2" s="1"/>
  <c r="F43" i="2"/>
  <c r="M68" i="2"/>
  <c r="O68" i="2"/>
  <c r="AB67" i="2"/>
  <c r="AC67" i="2"/>
  <c r="S67" i="2"/>
  <c r="AF68" i="2"/>
  <c r="I68" i="2"/>
  <c r="H68" i="2"/>
  <c r="Z68" i="2"/>
  <c r="F69" i="2"/>
  <c r="T69" i="2"/>
  <c r="Q68" i="2"/>
  <c r="AA68" i="2"/>
  <c r="G68" i="2"/>
  <c r="AE68" i="2"/>
  <c r="AB68" i="2"/>
  <c r="F68" i="2"/>
  <c r="AG68" i="2"/>
  <c r="V68" i="2"/>
  <c r="N68" i="2"/>
  <c r="P68" i="2"/>
  <c r="Y68" i="2"/>
  <c r="R68" i="2"/>
  <c r="E68" i="2"/>
  <c r="AD68" i="2"/>
  <c r="AF67" i="2"/>
  <c r="U67" i="2"/>
  <c r="J69" i="2"/>
  <c r="G69" i="2"/>
  <c r="AG69" i="2"/>
  <c r="AA69" i="2"/>
  <c r="AH67" i="2"/>
  <c r="H69" i="2"/>
  <c r="V69" i="2"/>
  <c r="W69" i="2"/>
  <c r="AD69" i="2"/>
  <c r="O69" i="2"/>
  <c r="M69" i="2"/>
  <c r="I69" i="2"/>
  <c r="AB69" i="2"/>
  <c r="AE69" i="2"/>
  <c r="U69" i="2"/>
  <c r="E69" i="2"/>
  <c r="F67" i="2"/>
  <c r="E67" i="2"/>
  <c r="X69" i="2"/>
  <c r="P69" i="2"/>
  <c r="L69" i="2"/>
  <c r="Z69" i="2"/>
  <c r="AC69" i="2"/>
  <c r="N69" i="2"/>
  <c r="Y69" i="2"/>
  <c r="Q69" i="2"/>
  <c r="K69" i="2"/>
  <c r="P66" i="2"/>
  <c r="V67" i="2"/>
  <c r="W67" i="2"/>
  <c r="M67" i="2"/>
  <c r="K67" i="2"/>
  <c r="S69" i="2"/>
  <c r="AF69" i="2"/>
  <c r="O67" i="2"/>
  <c r="R69" i="2"/>
  <c r="P67" i="2"/>
  <c r="AA67" i="2"/>
  <c r="T67" i="2"/>
  <c r="Z67" i="2"/>
  <c r="R67" i="2"/>
  <c r="X67" i="2"/>
  <c r="J67" i="2"/>
  <c r="N67" i="2"/>
  <c r="Y67" i="2"/>
  <c r="AG67" i="2"/>
  <c r="Q67" i="2"/>
  <c r="G67" i="2"/>
  <c r="L67" i="2"/>
  <c r="AE67" i="2"/>
  <c r="AC72" i="2"/>
  <c r="E71" i="2"/>
  <c r="Z71" i="2"/>
  <c r="H73" i="2"/>
  <c r="AG71" i="2"/>
  <c r="J71" i="2"/>
  <c r="AH73" i="2"/>
  <c r="V72" i="2"/>
  <c r="Y71" i="2"/>
  <c r="AG73" i="2"/>
  <c r="AF73" i="2"/>
  <c r="T73" i="2"/>
  <c r="AE71" i="2"/>
  <c r="M71" i="2"/>
  <c r="F71" i="2"/>
  <c r="AH71" i="2"/>
  <c r="V71" i="2"/>
  <c r="AG72" i="2"/>
  <c r="S73" i="2"/>
  <c r="AD71" i="2"/>
  <c r="AG70" i="2"/>
  <c r="AC71" i="2"/>
  <c r="AE70" i="2"/>
  <c r="AH72" i="2"/>
  <c r="AF72" i="2"/>
  <c r="K71" i="2"/>
  <c r="AB70" i="2"/>
  <c r="S71" i="2"/>
  <c r="O72" i="2"/>
  <c r="L71" i="2"/>
  <c r="AB73" i="2"/>
  <c r="Z70" i="2"/>
  <c r="AA71" i="2"/>
  <c r="Y73" i="2"/>
  <c r="AB71" i="2"/>
  <c r="R71" i="2"/>
  <c r="G73" i="2"/>
  <c r="R73" i="2"/>
  <c r="H70" i="2"/>
  <c r="Q70" i="2"/>
  <c r="T71" i="2"/>
  <c r="X71" i="2"/>
  <c r="N71" i="2"/>
  <c r="U71" i="2"/>
  <c r="AB72" i="2"/>
  <c r="AA72" i="2"/>
  <c r="U72" i="2"/>
  <c r="O70" i="2"/>
  <c r="K72" i="2"/>
  <c r="AA70" i="2"/>
  <c r="H71" i="2"/>
  <c r="M73" i="2"/>
  <c r="E72" i="2"/>
  <c r="O71" i="2"/>
  <c r="F72" i="2"/>
  <c r="AD72" i="2"/>
  <c r="N73" i="2"/>
  <c r="U70" i="2"/>
  <c r="J73" i="2"/>
  <c r="AA73" i="2"/>
  <c r="E73" i="2"/>
  <c r="AC73" i="2"/>
  <c r="K73" i="2"/>
  <c r="AD73" i="2"/>
  <c r="W72" i="2"/>
  <c r="F73" i="2"/>
  <c r="G71" i="2"/>
  <c r="Q73" i="2"/>
  <c r="L72" i="2"/>
  <c r="I73" i="2"/>
  <c r="P72" i="2"/>
  <c r="X73" i="2"/>
  <c r="Y70" i="2"/>
  <c r="I71" i="2"/>
  <c r="Z73" i="2"/>
  <c r="Q71" i="2"/>
  <c r="X70" i="2"/>
  <c r="N72" i="2"/>
  <c r="F70" i="2"/>
  <c r="V73" i="2"/>
  <c r="R72" i="2"/>
  <c r="M70" i="2"/>
  <c r="L70" i="2"/>
  <c r="G70" i="2"/>
  <c r="AF71" i="2"/>
  <c r="W71" i="2"/>
  <c r="N70" i="2"/>
  <c r="T70" i="2"/>
  <c r="I70" i="2"/>
  <c r="AH70" i="2"/>
  <c r="W70" i="2"/>
  <c r="AF70" i="2"/>
  <c r="W73" i="2"/>
  <c r="S70" i="2"/>
  <c r="E70" i="2"/>
  <c r="AD70" i="2"/>
  <c r="V70" i="2"/>
  <c r="R70" i="2"/>
  <c r="J70" i="2"/>
  <c r="K70" i="2"/>
  <c r="AC70" i="2"/>
  <c r="P70" i="2"/>
  <c r="L73" i="2"/>
  <c r="J72" i="2"/>
  <c r="I72" i="2"/>
  <c r="X72" i="2"/>
  <c r="AE72" i="2"/>
  <c r="M72" i="2"/>
  <c r="Q72" i="2"/>
  <c r="G72" i="2"/>
  <c r="H72" i="2"/>
  <c r="S72" i="2"/>
  <c r="T72" i="2"/>
  <c r="P71" i="2"/>
  <c r="Z72" i="2"/>
  <c r="Y72" i="2"/>
  <c r="AE73" i="2"/>
  <c r="U73" i="2"/>
  <c r="P73" i="2"/>
  <c r="O73" i="2"/>
  <c r="Q66" i="2" l="1"/>
  <c r="X66" i="2"/>
  <c r="Z66" i="2"/>
  <c r="T66" i="2"/>
  <c r="AE66" i="2"/>
  <c r="U66" i="2"/>
  <c r="AF66" i="2"/>
  <c r="AG66" i="2"/>
  <c r="S66" i="2"/>
  <c r="Y66" i="2"/>
  <c r="AB66" i="2"/>
  <c r="E66" i="2"/>
  <c r="F66" i="2"/>
  <c r="AD66" i="2"/>
  <c r="R66" i="2"/>
  <c r="W66" i="2"/>
  <c r="O65" i="2"/>
  <c r="Z65" i="2"/>
  <c r="P65" i="2"/>
  <c r="R65" i="2"/>
  <c r="X65" i="2"/>
  <c r="I65" i="2"/>
  <c r="AE65" i="2"/>
  <c r="H65" i="2"/>
  <c r="T65" i="2"/>
  <c r="G65" i="2"/>
  <c r="K65" i="2"/>
  <c r="AB65" i="2"/>
  <c r="J65" i="2"/>
  <c r="U65" i="2"/>
  <c r="F65" i="2"/>
  <c r="Y65" i="2"/>
  <c r="W65" i="2"/>
  <c r="E65" i="2"/>
  <c r="AF65" i="2"/>
  <c r="AG65" i="2"/>
</calcChain>
</file>

<file path=xl/sharedStrings.xml><?xml version="1.0" encoding="utf-8"?>
<sst xmlns="http://schemas.openxmlformats.org/spreadsheetml/2006/main" count="39" uniqueCount="39">
  <si>
    <t>Position</t>
  </si>
  <si>
    <t>*** Cette feuille doit rester masquée ***</t>
  </si>
  <si>
    <t>Aujourd’hui :</t>
  </si>
  <si>
    <t>Début du projet</t>
  </si>
  <si>
    <t>Jalon 1</t>
  </si>
  <si>
    <t>Aujourd’hui</t>
  </si>
  <si>
    <t>Jalon 2</t>
  </si>
  <si>
    <t>Jalon 3</t>
  </si>
  <si>
    <t>Jalon 4</t>
  </si>
  <si>
    <t>Jalon 5</t>
  </si>
  <si>
    <t>Jalon 6</t>
  </si>
  <si>
    <t>Jalon 7</t>
  </si>
  <si>
    <t>Jalon 8</t>
  </si>
  <si>
    <t>Jalon 9</t>
  </si>
  <si>
    <t>Jalon 10</t>
  </si>
  <si>
    <t>CHRONOLOGIE DU PROJET</t>
  </si>
  <si>
    <t xml:space="preserve">ENTRER LA DATE DE DÉBUT : </t>
  </si>
  <si>
    <t>ACTIVITÉ</t>
  </si>
  <si>
    <t>DÉBUT</t>
  </si>
  <si>
    <t>FIN</t>
  </si>
  <si>
    <t>REMARQUES</t>
  </si>
  <si>
    <t>Calcul fenêtre de début</t>
  </si>
  <si>
    <t>Décalage</t>
  </si>
  <si>
    <t>Début</t>
  </si>
  <si>
    <t>Fenêtre</t>
  </si>
  <si>
    <t>Série</t>
  </si>
  <si>
    <t>ID d’activité</t>
  </si>
  <si>
    <t>Activité</t>
  </si>
  <si>
    <t>Fenêtre Activités :</t>
  </si>
  <si>
    <t>ID</t>
  </si>
  <si>
    <t>Jalon 11</t>
  </si>
  <si>
    <t>Jalon 12</t>
  </si>
  <si>
    <t>Jalon 13</t>
  </si>
  <si>
    <t>Jalon 14</t>
  </si>
  <si>
    <t>Jalon 15</t>
  </si>
  <si>
    <t>Jalon 16</t>
  </si>
  <si>
    <t>Jalon 17</t>
  </si>
  <si>
    <t>Jalon 18</t>
  </si>
  <si>
    <t>Jalon 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</si>
</sst>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mm\ yyyy"/>
  </numFmts>
  <fonts count="6" x14ac:knownFonts="1">
    <font>
      <sz val="10"/>
      <color theme="3"/>
      <name val="Calibri"/>
      <family val="2"/>
      <scheme val="minor"/>
    </font>
    <font>
      <b/>
      <sz val="22"/>
      <color theme="1"/>
      <name val="Calibri"/>
      <family val="2"/>
      <scheme val="minor"/>
    </font>
    <font>
      <sz val="10"/>
      <color theme="3" tint="0.39997558519241921"/>
      <name val="Calibri"/>
      <family val="2"/>
      <scheme val="minor"/>
    </font>
    <font>
      <sz val="14"/>
      <color theme="3" tint="0.39997558519241921"/>
      <name val="Calibri"/>
      <family val="2"/>
      <scheme val="minor"/>
    </font>
    <font>
      <sz val="12"/>
      <color theme="3"/>
      <name val="Calibri"/>
      <family val="2"/>
      <scheme val="minor"/>
    </font>
    <font>
      <sz val="30"/>
      <color theme="0"/>
      <name val="Calibri"/>
      <family val="2"/>
      <scheme val="minor"/>
    </font>
  </fonts>
  <fills count="4">
    <fill>
      <patternFill patternType="none"/>
    </fill>
    <fill>
      <patternFill patternType="gray125"/>
    </fill>
    <fill>
      <patternFill patternType="solid">
        <fgColor theme="0"/>
        <bgColor indexed="64"/>
      </patternFill>
    </fill>
    <fill>
      <patternFill patternType="solid">
        <fgColor theme="3"/>
        <bgColor indexed="64"/>
      </patternFill>
    </fill>
  </fills>
  <borders count="4">
    <border>
      <left/>
      <right/>
      <top/>
      <bottom/>
      <diagonal/>
    </border>
    <border>
      <left/>
      <right/>
      <top/>
      <bottom style="thick">
        <color theme="4"/>
      </bottom>
      <diagonal/>
    </border>
    <border>
      <left style="thin">
        <color theme="2" tint="-9.9948118533890809E-2"/>
      </left>
      <right style="thin">
        <color theme="2" tint="-9.9948118533890809E-2"/>
      </right>
      <top style="thin">
        <color theme="2" tint="-9.9948118533890809E-2"/>
      </top>
      <bottom style="thin">
        <color theme="2" tint="-9.9948118533890809E-2"/>
      </bottom>
      <diagonal/>
    </border>
    <border>
      <left/>
      <right style="medium">
        <color theme="3"/>
      </right>
      <top/>
      <bottom style="thick">
        <color theme="4"/>
      </bottom>
      <diagonal/>
    </border>
  </borders>
  <cellStyleXfs count="1">
    <xf numFmtId="0" fontId="0" fillId="0" borderId="0">
      <alignment vertical="center"/>
    </xf>
  </cellStyleXfs>
  <cellXfs count="20">
    <xf numFmtId="0" fontId="0" fillId="0" borderId="0" xfId="0">
      <alignment vertical="center"/>
    </xf>
    <xf numFmtId="14" fontId="0" fillId="0" borderId="0" xfId="0" applyNumberFormat="1">
      <alignment vertical="center"/>
    </xf>
    <xf numFmtId="16" fontId="0" fillId="0" borderId="0" xfId="0" applyNumberFormat="1">
      <alignment vertical="center"/>
    </xf>
    <xf numFmtId="164" fontId="0" fillId="0" borderId="0" xfId="0" applyNumberFormat="1">
      <alignment vertical="center"/>
    </xf>
    <xf numFmtId="0" fontId="0" fillId="3" borderId="1" xfId="0" applyFill="1" applyBorder="1" applyProtection="1">
      <alignment vertical="center"/>
    </xf>
    <xf numFmtId="0" fontId="0" fillId="2" borderId="1" xfId="0" applyFill="1" applyBorder="1" applyProtection="1">
      <alignment vertical="center"/>
    </xf>
    <xf numFmtId="0" fontId="0" fillId="3" borderId="3" xfId="0" applyFill="1" applyBorder="1" applyProtection="1">
      <alignment vertical="center"/>
    </xf>
    <xf numFmtId="0" fontId="0" fillId="2" borderId="0" xfId="0" applyFill="1" applyProtection="1">
      <alignment vertical="center"/>
    </xf>
    <xf numFmtId="0" fontId="0" fillId="0" borderId="0" xfId="0" applyProtection="1">
      <alignment vertical="center"/>
    </xf>
    <xf numFmtId="0" fontId="1" fillId="0" borderId="0" xfId="0" applyFont="1" applyProtection="1">
      <alignment vertical="center"/>
    </xf>
    <xf numFmtId="0" fontId="0" fillId="0" borderId="1" xfId="0" applyBorder="1" applyProtection="1">
      <alignment vertical="center"/>
    </xf>
    <xf numFmtId="0" fontId="0" fillId="0" borderId="0" xfId="0" applyFill="1" applyProtection="1">
      <alignment vertical="center"/>
    </xf>
    <xf numFmtId="0" fontId="0" fillId="0" borderId="0" xfId="0" applyFont="1" applyFill="1" applyBorder="1" applyProtection="1">
      <alignment vertical="center"/>
    </xf>
    <xf numFmtId="0" fontId="4" fillId="0" borderId="0" xfId="0" applyFont="1" applyFill="1" applyBorder="1" applyAlignment="1" applyProtection="1">
      <alignment horizontal="left" vertical="center" indent="1"/>
    </xf>
    <xf numFmtId="0" fontId="0" fillId="0" borderId="0" xfId="0" applyFont="1" applyFill="1" applyBorder="1" applyAlignment="1" applyProtection="1">
      <alignment horizontal="left" vertical="center" indent="1"/>
    </xf>
    <xf numFmtId="14" fontId="0" fillId="0" borderId="0" xfId="0" applyNumberFormat="1" applyFont="1" applyFill="1" applyBorder="1" applyAlignment="1" applyProtection="1">
      <alignment horizontal="left" vertical="center" indent="1"/>
    </xf>
    <xf numFmtId="0" fontId="0" fillId="0" borderId="0" xfId="0" applyNumberFormat="1" applyFont="1" applyFill="1" applyBorder="1" applyProtection="1">
      <alignment vertical="center"/>
    </xf>
    <xf numFmtId="0" fontId="3" fillId="0" borderId="0" xfId="0" applyFont="1" applyFill="1" applyAlignment="1" applyProtection="1">
      <alignment horizontal="right"/>
    </xf>
    <xf numFmtId="14" fontId="2" fillId="0" borderId="2" xfId="0" applyNumberFormat="1" applyFont="1" applyFill="1" applyBorder="1" applyAlignment="1" applyProtection="1">
      <alignment horizontal="center" vertical="center"/>
    </xf>
    <xf numFmtId="0" fontId="5" fillId="3" borderId="1" xfId="0" applyFont="1" applyFill="1" applyBorder="1" applyAlignment="1" applyProtection="1">
      <alignment horizontal="left" vertical="center"/>
    </xf>
  </cellXfs>
  <cellStyles count="1">
    <cellStyle name="Normal" xfId="0" builtinId="0" customBuiltin="1"/>
  </cellStyles>
  <dxfs count="11">
    <dxf>
      <alignment horizontal="left" vertical="center" textRotation="0" wrapText="0" indent="1" justifyLastLine="0" shrinkToFit="0" readingOrder="0"/>
      <protection locked="1" hidden="0"/>
    </dxf>
    <dxf>
      <numFmt numFmtId="165" formatCode="mm/dd/yyyy"/>
      <alignment horizontal="left" vertical="center" textRotation="0" wrapText="0" indent="1" justifyLastLine="0" shrinkToFit="0" readingOrder="0"/>
      <protection locked="1" hidden="0"/>
    </dxf>
    <dxf>
      <numFmt numFmtId="165" formatCode="mm/dd/yyyy"/>
      <alignment horizontal="left" vertical="center" textRotation="0" wrapText="0" indent="1" justifyLastLine="0" shrinkToFit="0" readingOrder="0"/>
      <protection locked="1" hidden="0"/>
    </dxf>
    <dxf>
      <alignment horizontal="left" vertical="center" textRotation="0" wrapText="0" indent="1" justifyLastLine="0" shrinkToFit="0" readingOrder="0"/>
      <protection locked="1" hidden="0"/>
    </dxf>
    <dxf>
      <protection locked="1" hidden="0"/>
    </dxf>
    <dxf>
      <protection locked="1" hidden="0"/>
    </dxf>
    <dxf>
      <protection locked="1" hidden="0"/>
    </dxf>
    <dxf>
      <font>
        <color theme="3"/>
      </font>
      <fill>
        <patternFill>
          <bgColor theme="2"/>
        </patternFill>
      </fill>
    </dxf>
    <dxf>
      <font>
        <color theme="3"/>
      </font>
    </dxf>
    <dxf>
      <font>
        <color theme="0"/>
      </font>
      <fill>
        <patternFill patternType="solid">
          <fgColor theme="4"/>
          <bgColor theme="3"/>
        </patternFill>
      </fill>
      <border diagonalUp="0" diagonalDown="0">
        <left/>
        <right/>
        <top/>
        <bottom/>
        <vertical/>
        <horizontal/>
      </border>
    </dxf>
    <dxf>
      <font>
        <color theme="1"/>
      </font>
      <border diagonalUp="0" diagonalDown="0">
        <left/>
        <right/>
        <top/>
        <bottom/>
        <vertical style="thin">
          <color theme="3" tint="0.59996337778862885"/>
        </vertical>
        <horizontal/>
      </border>
    </dxf>
  </dxfs>
  <tableStyles count="1" defaultTableStyle="TableStyleMedium2" defaultPivotStyle="PivotStyleLight8">
    <tableStyle name="Project Timeline" pivot="0" count="4">
      <tableStyleElement type="wholeTable" dxfId="10"/>
      <tableStyleElement type="headerRow" dxfId="9"/>
      <tableStyleElement type="firstRowStripe" dxfId="8"/>
      <tableStyleElement type="secondRowStripe" dxfId="7"/>
    </tableStyle>
  </tableStyles>
  <colors>
    <mruColors>
      <color rgb="FFCCFFCC"/>
      <color rgb="FFD1CBE1"/>
      <color rgb="FFFED9CD"/>
      <color rgb="FFFF5757"/>
      <color rgb="FFFAEBD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
          <c:y val="0"/>
          <c:w val="1"/>
          <c:h val="1"/>
        </c:manualLayout>
      </c:layout>
      <c:lineChart>
        <c:grouping val="standard"/>
        <c:varyColors val="0"/>
        <c:ser>
          <c:idx val="0"/>
          <c:order val="0"/>
          <c:tx>
            <c:strRef>
              <c:f>calculs!$B$43</c:f>
              <c:strCache>
                <c:ptCount val="1"/>
                <c:pt idx="0">
                  <c:v>1</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calculs!$E$42:$AH$42</c:f>
              <c:numCache>
                <c:formatCode>m/d/yyyy</c:formatCode>
                <c:ptCount val="30"/>
                <c:pt idx="0">
                  <c:v>42549</c:v>
                </c:pt>
                <c:pt idx="1">
                  <c:v>42550</c:v>
                </c:pt>
                <c:pt idx="2">
                  <c:v>42551</c:v>
                </c:pt>
                <c:pt idx="3">
                  <c:v>42552</c:v>
                </c:pt>
                <c:pt idx="4">
                  <c:v>42553</c:v>
                </c:pt>
                <c:pt idx="5">
                  <c:v>42554</c:v>
                </c:pt>
                <c:pt idx="6">
                  <c:v>42555</c:v>
                </c:pt>
                <c:pt idx="7">
                  <c:v>42556</c:v>
                </c:pt>
                <c:pt idx="8">
                  <c:v>42557</c:v>
                </c:pt>
                <c:pt idx="9">
                  <c:v>42558</c:v>
                </c:pt>
                <c:pt idx="10">
                  <c:v>42559</c:v>
                </c:pt>
                <c:pt idx="11">
                  <c:v>42560</c:v>
                </c:pt>
                <c:pt idx="12">
                  <c:v>42561</c:v>
                </c:pt>
                <c:pt idx="13">
                  <c:v>42562</c:v>
                </c:pt>
                <c:pt idx="14">
                  <c:v>42563</c:v>
                </c:pt>
                <c:pt idx="15">
                  <c:v>42564</c:v>
                </c:pt>
                <c:pt idx="16">
                  <c:v>42565</c:v>
                </c:pt>
                <c:pt idx="17">
                  <c:v>42566</c:v>
                </c:pt>
                <c:pt idx="18">
                  <c:v>42567</c:v>
                </c:pt>
                <c:pt idx="19">
                  <c:v>42568</c:v>
                </c:pt>
                <c:pt idx="20">
                  <c:v>42569</c:v>
                </c:pt>
                <c:pt idx="21">
                  <c:v>42570</c:v>
                </c:pt>
                <c:pt idx="22">
                  <c:v>42571</c:v>
                </c:pt>
                <c:pt idx="23">
                  <c:v>42572</c:v>
                </c:pt>
                <c:pt idx="24">
                  <c:v>42573</c:v>
                </c:pt>
                <c:pt idx="25">
                  <c:v>42574</c:v>
                </c:pt>
                <c:pt idx="26">
                  <c:v>42575</c:v>
                </c:pt>
                <c:pt idx="27">
                  <c:v>42576</c:v>
                </c:pt>
                <c:pt idx="28">
                  <c:v>42577</c:v>
                </c:pt>
                <c:pt idx="29">
                  <c:v>42578</c:v>
                </c:pt>
              </c:numCache>
            </c:numRef>
          </c:cat>
          <c:val>
            <c:numRef>
              <c:f>calculs!$E$43:$AH$43</c:f>
              <c:numCache>
                <c:formatCode>General</c:formatCode>
                <c:ptCount val="30"/>
                <c:pt idx="0">
                  <c:v>#N/A</c:v>
                </c:pt>
                <c:pt idx="1">
                  <c:v>#N/A</c:v>
                </c:pt>
                <c:pt idx="2">
                  <c:v>#N/A</c:v>
                </c:pt>
                <c:pt idx="3">
                  <c:v>11.3</c:v>
                </c:pt>
                <c:pt idx="4">
                  <c:v>11.3</c:v>
                </c:pt>
                <c:pt idx="5">
                  <c:v>11.3</c:v>
                </c:pt>
                <c:pt idx="6">
                  <c:v>11.3</c:v>
                </c:pt>
                <c:pt idx="7">
                  <c:v>11.3</c:v>
                </c:pt>
                <c:pt idx="8">
                  <c:v>11.3</c:v>
                </c:pt>
                <c:pt idx="9">
                  <c:v>11.3</c:v>
                </c:pt>
                <c:pt idx="10">
                  <c:v>11.3</c:v>
                </c:pt>
                <c:pt idx="11">
                  <c:v>11.3</c:v>
                </c:pt>
                <c:pt idx="12">
                  <c:v>11.3</c:v>
                </c:pt>
                <c:pt idx="13">
                  <c:v>11.3</c:v>
                </c:pt>
                <c:pt idx="14">
                  <c:v>11.3</c:v>
                </c:pt>
                <c:pt idx="15">
                  <c:v>11.3</c:v>
                </c:pt>
                <c:pt idx="16">
                  <c:v>11.3</c:v>
                </c:pt>
                <c:pt idx="17">
                  <c:v>11.3</c:v>
                </c:pt>
                <c:pt idx="18">
                  <c:v>11.3</c:v>
                </c:pt>
                <c:pt idx="19">
                  <c:v>11.3</c:v>
                </c:pt>
                <c:pt idx="20">
                  <c:v>11.3</c:v>
                </c:pt>
                <c:pt idx="21">
                  <c:v>11.3</c:v>
                </c:pt>
                <c:pt idx="22">
                  <c:v>11.3</c:v>
                </c:pt>
                <c:pt idx="23">
                  <c:v>11.3</c:v>
                </c:pt>
                <c:pt idx="24">
                  <c:v>11.3</c:v>
                </c:pt>
                <c:pt idx="25">
                  <c:v>11.3</c:v>
                </c:pt>
                <c:pt idx="26">
                  <c:v>11.3</c:v>
                </c:pt>
                <c:pt idx="27">
                  <c:v>11.3</c:v>
                </c:pt>
                <c:pt idx="28">
                  <c:v>11.3</c:v>
                </c:pt>
                <c:pt idx="29">
                  <c:v>11.3</c:v>
                </c:pt>
              </c:numCache>
            </c:numRef>
          </c:val>
          <c:smooth val="0"/>
          <c:extLst>
            <c:ext xmlns:c16="http://schemas.microsoft.com/office/drawing/2014/chart" uri="{C3380CC4-5D6E-409C-BE32-E72D297353CC}">
              <c16:uniqueId val="{00000000-5CEA-4188-9DEA-4A19A43B2669}"/>
            </c:ext>
          </c:extLst>
        </c:ser>
        <c:ser>
          <c:idx val="5"/>
          <c:order val="1"/>
          <c:tx>
            <c:strRef>
              <c:f>calculs!$D$65</c:f>
              <c:strCache>
                <c:ptCount val="1"/>
                <c:pt idx="0">
                  <c:v>DÉBUT DU PROJET</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calculs!$E$65:$AH$65</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1-5CEA-4188-9DEA-4A19A43B2669}"/>
            </c:ext>
          </c:extLst>
        </c:ser>
        <c:ser>
          <c:idx val="1"/>
          <c:order val="2"/>
          <c:tx>
            <c:strRef>
              <c:f>calculs!$B$44</c:f>
              <c:strCache>
                <c:ptCount val="1"/>
                <c:pt idx="0">
                  <c:v>2</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w="9525">
                <a:noFill/>
              </a:ln>
            </c:spPr>
          </c:marker>
          <c:cat>
            <c:numRef>
              <c:f>calculs!$E$42:$AH$42</c:f>
              <c:numCache>
                <c:formatCode>m/d/yyyy</c:formatCode>
                <c:ptCount val="30"/>
                <c:pt idx="0">
                  <c:v>42549</c:v>
                </c:pt>
                <c:pt idx="1">
                  <c:v>42550</c:v>
                </c:pt>
                <c:pt idx="2">
                  <c:v>42551</c:v>
                </c:pt>
                <c:pt idx="3">
                  <c:v>42552</c:v>
                </c:pt>
                <c:pt idx="4">
                  <c:v>42553</c:v>
                </c:pt>
                <c:pt idx="5">
                  <c:v>42554</c:v>
                </c:pt>
                <c:pt idx="6">
                  <c:v>42555</c:v>
                </c:pt>
                <c:pt idx="7">
                  <c:v>42556</c:v>
                </c:pt>
                <c:pt idx="8">
                  <c:v>42557</c:v>
                </c:pt>
                <c:pt idx="9">
                  <c:v>42558</c:v>
                </c:pt>
                <c:pt idx="10">
                  <c:v>42559</c:v>
                </c:pt>
                <c:pt idx="11">
                  <c:v>42560</c:v>
                </c:pt>
                <c:pt idx="12">
                  <c:v>42561</c:v>
                </c:pt>
                <c:pt idx="13">
                  <c:v>42562</c:v>
                </c:pt>
                <c:pt idx="14">
                  <c:v>42563</c:v>
                </c:pt>
                <c:pt idx="15">
                  <c:v>42564</c:v>
                </c:pt>
                <c:pt idx="16">
                  <c:v>42565</c:v>
                </c:pt>
                <c:pt idx="17">
                  <c:v>42566</c:v>
                </c:pt>
                <c:pt idx="18">
                  <c:v>42567</c:v>
                </c:pt>
                <c:pt idx="19">
                  <c:v>42568</c:v>
                </c:pt>
                <c:pt idx="20">
                  <c:v>42569</c:v>
                </c:pt>
                <c:pt idx="21">
                  <c:v>42570</c:v>
                </c:pt>
                <c:pt idx="22">
                  <c:v>42571</c:v>
                </c:pt>
                <c:pt idx="23">
                  <c:v>42572</c:v>
                </c:pt>
                <c:pt idx="24">
                  <c:v>42573</c:v>
                </c:pt>
                <c:pt idx="25">
                  <c:v>42574</c:v>
                </c:pt>
                <c:pt idx="26">
                  <c:v>42575</c:v>
                </c:pt>
                <c:pt idx="27">
                  <c:v>42576</c:v>
                </c:pt>
                <c:pt idx="28">
                  <c:v>42577</c:v>
                </c:pt>
                <c:pt idx="29">
                  <c:v>42578</c:v>
                </c:pt>
              </c:numCache>
            </c:numRef>
          </c:cat>
          <c:val>
            <c:numRef>
              <c:f>calculs!$E$44:$AH$44</c:f>
              <c:numCache>
                <c:formatCode>General</c:formatCode>
                <c:ptCount val="30"/>
                <c:pt idx="0">
                  <c:v>#N/A</c:v>
                </c:pt>
                <c:pt idx="1">
                  <c:v>#N/A</c:v>
                </c:pt>
                <c:pt idx="2">
                  <c:v>#N/A</c:v>
                </c:pt>
                <c:pt idx="3">
                  <c:v>10.3</c:v>
                </c:pt>
                <c:pt idx="4">
                  <c:v>10.3</c:v>
                </c:pt>
                <c:pt idx="5">
                  <c:v>10.3</c:v>
                </c:pt>
                <c:pt idx="6">
                  <c:v>10.3</c:v>
                </c:pt>
                <c:pt idx="7">
                  <c:v>10.3</c:v>
                </c:pt>
                <c:pt idx="8">
                  <c:v>10.3</c:v>
                </c:pt>
                <c:pt idx="9">
                  <c:v>10.3</c:v>
                </c:pt>
                <c:pt idx="10">
                  <c:v>10.3</c:v>
                </c:pt>
                <c:pt idx="11">
                  <c:v>10.3</c:v>
                </c:pt>
                <c:pt idx="12">
                  <c:v>10.3</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2-5CEA-4188-9DEA-4A19A43B2669}"/>
            </c:ext>
          </c:extLst>
        </c:ser>
        <c:ser>
          <c:idx val="6"/>
          <c:order val="3"/>
          <c:tx>
            <c:strRef>
              <c:f>calculs!$D$66</c:f>
              <c:strCache>
                <c:ptCount val="1"/>
                <c:pt idx="0">
                  <c:v>JALON 1</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calculs!$E$66:$AH$66</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10.3</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3-5CEA-4188-9DEA-4A19A43B2669}"/>
            </c:ext>
          </c:extLst>
        </c:ser>
        <c:ser>
          <c:idx val="2"/>
          <c:order val="4"/>
          <c:tx>
            <c:strRef>
              <c:f>calculs!$B$45</c:f>
              <c:strCache>
                <c:ptCount val="1"/>
                <c:pt idx="0">
                  <c:v>3</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calculs!$E$42:$AH$42</c:f>
              <c:numCache>
                <c:formatCode>m/d/yyyy</c:formatCode>
                <c:ptCount val="30"/>
                <c:pt idx="0">
                  <c:v>42549</c:v>
                </c:pt>
                <c:pt idx="1">
                  <c:v>42550</c:v>
                </c:pt>
                <c:pt idx="2">
                  <c:v>42551</c:v>
                </c:pt>
                <c:pt idx="3">
                  <c:v>42552</c:v>
                </c:pt>
                <c:pt idx="4">
                  <c:v>42553</c:v>
                </c:pt>
                <c:pt idx="5">
                  <c:v>42554</c:v>
                </c:pt>
                <c:pt idx="6">
                  <c:v>42555</c:v>
                </c:pt>
                <c:pt idx="7">
                  <c:v>42556</c:v>
                </c:pt>
                <c:pt idx="8">
                  <c:v>42557</c:v>
                </c:pt>
                <c:pt idx="9">
                  <c:v>42558</c:v>
                </c:pt>
                <c:pt idx="10">
                  <c:v>42559</c:v>
                </c:pt>
                <c:pt idx="11">
                  <c:v>42560</c:v>
                </c:pt>
                <c:pt idx="12">
                  <c:v>42561</c:v>
                </c:pt>
                <c:pt idx="13">
                  <c:v>42562</c:v>
                </c:pt>
                <c:pt idx="14">
                  <c:v>42563</c:v>
                </c:pt>
                <c:pt idx="15">
                  <c:v>42564</c:v>
                </c:pt>
                <c:pt idx="16">
                  <c:v>42565</c:v>
                </c:pt>
                <c:pt idx="17">
                  <c:v>42566</c:v>
                </c:pt>
                <c:pt idx="18">
                  <c:v>42567</c:v>
                </c:pt>
                <c:pt idx="19">
                  <c:v>42568</c:v>
                </c:pt>
                <c:pt idx="20">
                  <c:v>42569</c:v>
                </c:pt>
                <c:pt idx="21">
                  <c:v>42570</c:v>
                </c:pt>
                <c:pt idx="22">
                  <c:v>42571</c:v>
                </c:pt>
                <c:pt idx="23">
                  <c:v>42572</c:v>
                </c:pt>
                <c:pt idx="24">
                  <c:v>42573</c:v>
                </c:pt>
                <c:pt idx="25">
                  <c:v>42574</c:v>
                </c:pt>
                <c:pt idx="26">
                  <c:v>42575</c:v>
                </c:pt>
                <c:pt idx="27">
                  <c:v>42576</c:v>
                </c:pt>
                <c:pt idx="28">
                  <c:v>42577</c:v>
                </c:pt>
                <c:pt idx="29">
                  <c:v>42578</c:v>
                </c:pt>
              </c:numCache>
            </c:numRef>
          </c:cat>
          <c:val>
            <c:numRef>
              <c:f>calculs!$E$45:$AH$45</c:f>
              <c:numCache>
                <c:formatCode>General</c:formatCode>
                <c:ptCount val="30"/>
                <c:pt idx="0">
                  <c:v>#N/A</c:v>
                </c:pt>
                <c:pt idx="1">
                  <c:v>#N/A</c:v>
                </c:pt>
                <c:pt idx="2">
                  <c:v>#N/A</c:v>
                </c:pt>
                <c:pt idx="3">
                  <c:v>9.3000000000000007</c:v>
                </c:pt>
                <c:pt idx="4">
                  <c:v>9.3000000000000007</c:v>
                </c:pt>
                <c:pt idx="5">
                  <c:v>9.3000000000000007</c:v>
                </c:pt>
                <c:pt idx="6">
                  <c:v>9.3000000000000007</c:v>
                </c:pt>
                <c:pt idx="7">
                  <c:v>9.3000000000000007</c:v>
                </c:pt>
                <c:pt idx="8">
                  <c:v>9.3000000000000007</c:v>
                </c:pt>
                <c:pt idx="9">
                  <c:v>9.3000000000000007</c:v>
                </c:pt>
                <c:pt idx="10">
                  <c:v>9.3000000000000007</c:v>
                </c:pt>
                <c:pt idx="11">
                  <c:v>9.3000000000000007</c:v>
                </c:pt>
                <c:pt idx="12">
                  <c:v>9.3000000000000007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4-5CEA-4188-9DEA-4A19A43B2669}"/>
            </c:ext>
          </c:extLst>
        </c:ser>
        <c:ser>
          <c:idx val="7"/>
          <c:order val="5"/>
          <c:tx>
            <c:strRef>
              <c:f>calculs!$D$67</c:f>
              <c:strCache>
                <c:ptCount val="1"/>
                <c:pt idx="0">
                  <c:v>JALON 2</c:v>
                </c:pt>
              </c:strCache>
            </c:strRef>
          </c:tx>
          <c:spPr>
            <a:ln cap="sq"/>
          </c:spPr>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calculs!$E$67:$AH$67</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9.3000000000000007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5-5CEA-4188-9DEA-4A19A43B2669}"/>
            </c:ext>
          </c:extLst>
        </c:ser>
        <c:ser>
          <c:idx val="3"/>
          <c:order val="6"/>
          <c:tx>
            <c:strRef>
              <c:f>calculs!$B$46</c:f>
              <c:strCache>
                <c:ptCount val="1"/>
                <c:pt idx="0">
                  <c:v>4</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calculs!$E$42:$AH$42</c:f>
              <c:numCache>
                <c:formatCode>m/d/yyyy</c:formatCode>
                <c:ptCount val="30"/>
                <c:pt idx="0">
                  <c:v>42549</c:v>
                </c:pt>
                <c:pt idx="1">
                  <c:v>42550</c:v>
                </c:pt>
                <c:pt idx="2">
                  <c:v>42551</c:v>
                </c:pt>
                <c:pt idx="3">
                  <c:v>42552</c:v>
                </c:pt>
                <c:pt idx="4">
                  <c:v>42553</c:v>
                </c:pt>
                <c:pt idx="5">
                  <c:v>42554</c:v>
                </c:pt>
                <c:pt idx="6">
                  <c:v>42555</c:v>
                </c:pt>
                <c:pt idx="7">
                  <c:v>42556</c:v>
                </c:pt>
                <c:pt idx="8">
                  <c:v>42557</c:v>
                </c:pt>
                <c:pt idx="9">
                  <c:v>42558</c:v>
                </c:pt>
                <c:pt idx="10">
                  <c:v>42559</c:v>
                </c:pt>
                <c:pt idx="11">
                  <c:v>42560</c:v>
                </c:pt>
                <c:pt idx="12">
                  <c:v>42561</c:v>
                </c:pt>
                <c:pt idx="13">
                  <c:v>42562</c:v>
                </c:pt>
                <c:pt idx="14">
                  <c:v>42563</c:v>
                </c:pt>
                <c:pt idx="15">
                  <c:v>42564</c:v>
                </c:pt>
                <c:pt idx="16">
                  <c:v>42565</c:v>
                </c:pt>
                <c:pt idx="17">
                  <c:v>42566</c:v>
                </c:pt>
                <c:pt idx="18">
                  <c:v>42567</c:v>
                </c:pt>
                <c:pt idx="19">
                  <c:v>42568</c:v>
                </c:pt>
                <c:pt idx="20">
                  <c:v>42569</c:v>
                </c:pt>
                <c:pt idx="21">
                  <c:v>42570</c:v>
                </c:pt>
                <c:pt idx="22">
                  <c:v>42571</c:v>
                </c:pt>
                <c:pt idx="23">
                  <c:v>42572</c:v>
                </c:pt>
                <c:pt idx="24">
                  <c:v>42573</c:v>
                </c:pt>
                <c:pt idx="25">
                  <c:v>42574</c:v>
                </c:pt>
                <c:pt idx="26">
                  <c:v>42575</c:v>
                </c:pt>
                <c:pt idx="27">
                  <c:v>42576</c:v>
                </c:pt>
                <c:pt idx="28">
                  <c:v>42577</c:v>
                </c:pt>
                <c:pt idx="29">
                  <c:v>42578</c:v>
                </c:pt>
              </c:numCache>
            </c:numRef>
          </c:cat>
          <c:val>
            <c:numRef>
              <c:f>calculs!$E$46:$AH$46</c:f>
              <c:numCache>
                <c:formatCode>General</c:formatCode>
                <c:ptCount val="30"/>
                <c:pt idx="0">
                  <c:v>#N/A</c:v>
                </c:pt>
                <c:pt idx="1">
                  <c:v>#N/A</c:v>
                </c:pt>
                <c:pt idx="2">
                  <c:v>#N/A</c:v>
                </c:pt>
                <c:pt idx="3">
                  <c:v>8.3000000000000007</c:v>
                </c:pt>
                <c:pt idx="4">
                  <c:v>8.3000000000000007</c:v>
                </c:pt>
                <c:pt idx="5">
                  <c:v>8.3000000000000007</c:v>
                </c:pt>
                <c:pt idx="6">
                  <c:v>8.3000000000000007</c:v>
                </c:pt>
                <c:pt idx="7">
                  <c:v>8.3000000000000007</c:v>
                </c:pt>
                <c:pt idx="8">
                  <c:v>8.3000000000000007</c:v>
                </c:pt>
                <c:pt idx="9">
                  <c:v>8.3000000000000007</c:v>
                </c:pt>
                <c:pt idx="10">
                  <c:v>8.3000000000000007</c:v>
                </c:pt>
                <c:pt idx="11">
                  <c:v>8.3000000000000007</c:v>
                </c:pt>
                <c:pt idx="12">
                  <c:v>8.3000000000000007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6-5CEA-4188-9DEA-4A19A43B2669}"/>
            </c:ext>
          </c:extLst>
        </c:ser>
        <c:ser>
          <c:idx val="8"/>
          <c:order val="7"/>
          <c:tx>
            <c:strRef>
              <c:f>calculs!$D$68</c:f>
              <c:strCache>
                <c:ptCount val="1"/>
                <c:pt idx="0">
                  <c:v>JALON 3</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calculs!$E$68:$AH$68</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8.3000000000000007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7-5CEA-4188-9DEA-4A19A43B2669}"/>
            </c:ext>
          </c:extLst>
        </c:ser>
        <c:ser>
          <c:idx val="4"/>
          <c:order val="8"/>
          <c:tx>
            <c:strRef>
              <c:f>calculs!$B$47</c:f>
              <c:strCache>
                <c:ptCount val="1"/>
                <c:pt idx="0">
                  <c:v>5</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calculs!$E$42:$AH$42</c:f>
              <c:numCache>
                <c:formatCode>m/d/yyyy</c:formatCode>
                <c:ptCount val="30"/>
                <c:pt idx="0">
                  <c:v>42549</c:v>
                </c:pt>
                <c:pt idx="1">
                  <c:v>42550</c:v>
                </c:pt>
                <c:pt idx="2">
                  <c:v>42551</c:v>
                </c:pt>
                <c:pt idx="3">
                  <c:v>42552</c:v>
                </c:pt>
                <c:pt idx="4">
                  <c:v>42553</c:v>
                </c:pt>
                <c:pt idx="5">
                  <c:v>42554</c:v>
                </c:pt>
                <c:pt idx="6">
                  <c:v>42555</c:v>
                </c:pt>
                <c:pt idx="7">
                  <c:v>42556</c:v>
                </c:pt>
                <c:pt idx="8">
                  <c:v>42557</c:v>
                </c:pt>
                <c:pt idx="9">
                  <c:v>42558</c:v>
                </c:pt>
                <c:pt idx="10">
                  <c:v>42559</c:v>
                </c:pt>
                <c:pt idx="11">
                  <c:v>42560</c:v>
                </c:pt>
                <c:pt idx="12">
                  <c:v>42561</c:v>
                </c:pt>
                <c:pt idx="13">
                  <c:v>42562</c:v>
                </c:pt>
                <c:pt idx="14">
                  <c:v>42563</c:v>
                </c:pt>
                <c:pt idx="15">
                  <c:v>42564</c:v>
                </c:pt>
                <c:pt idx="16">
                  <c:v>42565</c:v>
                </c:pt>
                <c:pt idx="17">
                  <c:v>42566</c:v>
                </c:pt>
                <c:pt idx="18">
                  <c:v>42567</c:v>
                </c:pt>
                <c:pt idx="19">
                  <c:v>42568</c:v>
                </c:pt>
                <c:pt idx="20">
                  <c:v>42569</c:v>
                </c:pt>
                <c:pt idx="21">
                  <c:v>42570</c:v>
                </c:pt>
                <c:pt idx="22">
                  <c:v>42571</c:v>
                </c:pt>
                <c:pt idx="23">
                  <c:v>42572</c:v>
                </c:pt>
                <c:pt idx="24">
                  <c:v>42573</c:v>
                </c:pt>
                <c:pt idx="25">
                  <c:v>42574</c:v>
                </c:pt>
                <c:pt idx="26">
                  <c:v>42575</c:v>
                </c:pt>
                <c:pt idx="27">
                  <c:v>42576</c:v>
                </c:pt>
                <c:pt idx="28">
                  <c:v>42577</c:v>
                </c:pt>
                <c:pt idx="29">
                  <c:v>42578</c:v>
                </c:pt>
              </c:numCache>
            </c:numRef>
          </c:cat>
          <c:val>
            <c:numRef>
              <c:f>calculs!$E$47:$AH$47</c:f>
              <c:numCache>
                <c:formatCode>General</c:formatCode>
                <c:ptCount val="30"/>
                <c:pt idx="0">
                  <c:v>#N/A</c:v>
                </c:pt>
                <c:pt idx="1">
                  <c:v>#N/A</c:v>
                </c:pt>
                <c:pt idx="2">
                  <c:v>#N/A</c:v>
                </c:pt>
                <c:pt idx="3">
                  <c:v>7.3000000000000007</c:v>
                </c:pt>
                <c:pt idx="4">
                  <c:v>7.3000000000000007</c:v>
                </c:pt>
                <c:pt idx="5">
                  <c:v>7.3000000000000007</c:v>
                </c:pt>
                <c:pt idx="6">
                  <c:v>7.3000000000000007</c:v>
                </c:pt>
                <c:pt idx="7">
                  <c:v>7.3000000000000007</c:v>
                </c:pt>
                <c:pt idx="8">
                  <c:v>7.3000000000000007</c:v>
                </c:pt>
                <c:pt idx="9">
                  <c:v>7.3000000000000007</c:v>
                </c:pt>
                <c:pt idx="10">
                  <c:v>7.3000000000000007</c:v>
                </c:pt>
                <c:pt idx="11">
                  <c:v>7.3000000000000007</c:v>
                </c:pt>
                <c:pt idx="12">
                  <c:v>7.3000000000000007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8-5CEA-4188-9DEA-4A19A43B2669}"/>
            </c:ext>
          </c:extLst>
        </c:ser>
        <c:ser>
          <c:idx val="9"/>
          <c:order val="9"/>
          <c:tx>
            <c:strRef>
              <c:f>calculs!$D$69</c:f>
              <c:strCache>
                <c:ptCount val="1"/>
                <c:pt idx="0">
                  <c:v>JALON 4</c:v>
                </c:pt>
              </c:strCache>
            </c:strRef>
          </c:tx>
          <c:marker>
            <c:symbol val="circle"/>
            <c:size val="9"/>
            <c:spPr>
              <a:solidFill>
                <a:schemeClr val="accent1"/>
              </a:solidFill>
              <a:ln>
                <a:solidFill>
                  <a:schemeClr val="accent1"/>
                </a:solidFill>
              </a:ln>
            </c:spPr>
          </c:marker>
          <c:dLbls>
            <c:spPr>
              <a:noFill/>
              <a:ln>
                <a:noFill/>
              </a:ln>
              <a:effectLst/>
            </c:spPr>
            <c:txPr>
              <a:bodyPr wrap="square" lIns="38100" tIns="19050" rIns="38100" bIns="19050" anchor="ctr">
                <a:spAutoFit/>
              </a:bodyPr>
              <a:lstStyle/>
              <a:p>
                <a:pPr>
                  <a:defRPr sz="800" baseline="0"/>
                </a:pPr>
                <a:endParaRPr lang="fr-FR"/>
              </a:p>
            </c:tx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calculs!$E$69:$AH$69</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7.3000000000000007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9-5CEA-4188-9DEA-4A19A43B2669}"/>
            </c:ext>
          </c:extLst>
        </c:ser>
        <c:ser>
          <c:idx val="10"/>
          <c:order val="10"/>
          <c:tx>
            <c:strRef>
              <c:f>calculs!$B$48</c:f>
              <c:strCache>
                <c:ptCount val="1"/>
                <c:pt idx="0">
                  <c:v>6</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calculs!$E$48:$AH$48</c:f>
              <c:numCache>
                <c:formatCode>General</c:formatCode>
                <c:ptCount val="30"/>
                <c:pt idx="0">
                  <c:v>#N/A</c:v>
                </c:pt>
                <c:pt idx="1">
                  <c:v>#N/A</c:v>
                </c:pt>
                <c:pt idx="2">
                  <c:v>#N/A</c:v>
                </c:pt>
                <c:pt idx="3">
                  <c:v>6.3000000000000007</c:v>
                </c:pt>
                <c:pt idx="4">
                  <c:v>6.3000000000000007</c:v>
                </c:pt>
                <c:pt idx="5">
                  <c:v>6.3000000000000007</c:v>
                </c:pt>
                <c:pt idx="6">
                  <c:v>6.3000000000000007</c:v>
                </c:pt>
                <c:pt idx="7">
                  <c:v>6.3000000000000007</c:v>
                </c:pt>
                <c:pt idx="8">
                  <c:v>6.3000000000000007</c:v>
                </c:pt>
                <c:pt idx="9">
                  <c:v>6.3000000000000007</c:v>
                </c:pt>
                <c:pt idx="10">
                  <c:v>6.3000000000000007</c:v>
                </c:pt>
                <c:pt idx="11">
                  <c:v>6.3000000000000007</c:v>
                </c:pt>
                <c:pt idx="12">
                  <c:v>6.3000000000000007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A-5CEA-4188-9DEA-4A19A43B2669}"/>
            </c:ext>
          </c:extLst>
        </c:ser>
        <c:ser>
          <c:idx val="11"/>
          <c:order val="11"/>
          <c:tx>
            <c:strRef>
              <c:f>calculs!$D$70</c:f>
              <c:strCache>
                <c:ptCount val="1"/>
                <c:pt idx="0">
                  <c:v>JALON 5</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calculs!$E$70:$AH$70</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6.3000000000000007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B-5CEA-4188-9DEA-4A19A43B2669}"/>
            </c:ext>
          </c:extLst>
        </c:ser>
        <c:ser>
          <c:idx val="12"/>
          <c:order val="12"/>
          <c:tx>
            <c:strRef>
              <c:f>calculs!$B$49</c:f>
              <c:strCache>
                <c:ptCount val="1"/>
                <c:pt idx="0">
                  <c:v>7</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calculs!$E$49:$AH$49</c:f>
              <c:numCache>
                <c:formatCode>General</c:formatCode>
                <c:ptCount val="30"/>
                <c:pt idx="0">
                  <c:v>#N/A</c:v>
                </c:pt>
                <c:pt idx="1">
                  <c:v>#N/A</c:v>
                </c:pt>
                <c:pt idx="2">
                  <c:v>#N/A</c:v>
                </c:pt>
                <c:pt idx="3">
                  <c:v>5.3000000000000007</c:v>
                </c:pt>
                <c:pt idx="4">
                  <c:v>5.3000000000000007</c:v>
                </c:pt>
                <c:pt idx="5">
                  <c:v>5.3000000000000007</c:v>
                </c:pt>
                <c:pt idx="6">
                  <c:v>5.3000000000000007</c:v>
                </c:pt>
                <c:pt idx="7">
                  <c:v>5.3000000000000007</c:v>
                </c:pt>
                <c:pt idx="8">
                  <c:v>5.3000000000000007</c:v>
                </c:pt>
                <c:pt idx="9">
                  <c:v>5.3000000000000007</c:v>
                </c:pt>
                <c:pt idx="10">
                  <c:v>5.3000000000000007</c:v>
                </c:pt>
                <c:pt idx="11">
                  <c:v>5.3000000000000007</c:v>
                </c:pt>
                <c:pt idx="12">
                  <c:v>5.3000000000000007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C-5CEA-4188-9DEA-4A19A43B2669}"/>
            </c:ext>
          </c:extLst>
        </c:ser>
        <c:ser>
          <c:idx val="13"/>
          <c:order val="13"/>
          <c:tx>
            <c:strRef>
              <c:f>calculs!$D$71</c:f>
              <c:strCache>
                <c:ptCount val="1"/>
                <c:pt idx="0">
                  <c:v>JALON 6</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calculs!$E$71:$AH$71</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5.3000000000000007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D-5CEA-4188-9DEA-4A19A43B2669}"/>
            </c:ext>
          </c:extLst>
        </c:ser>
        <c:ser>
          <c:idx val="14"/>
          <c:order val="14"/>
          <c:tx>
            <c:strRef>
              <c:f>calculs!$B$50</c:f>
              <c:strCache>
                <c:ptCount val="1"/>
                <c:pt idx="0">
                  <c:v>8</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calculs!$E$50:$AH$50</c:f>
              <c:numCache>
                <c:formatCode>General</c:formatCode>
                <c:ptCount val="30"/>
                <c:pt idx="0">
                  <c:v>#N/A</c:v>
                </c:pt>
                <c:pt idx="1">
                  <c:v>#N/A</c:v>
                </c:pt>
                <c:pt idx="2">
                  <c:v>#N/A</c:v>
                </c:pt>
                <c:pt idx="3">
                  <c:v>4.3000000000000007</c:v>
                </c:pt>
                <c:pt idx="4">
                  <c:v>4.3000000000000007</c:v>
                </c:pt>
                <c:pt idx="5">
                  <c:v>4.3000000000000007</c:v>
                </c:pt>
                <c:pt idx="6">
                  <c:v>4.3000000000000007</c:v>
                </c:pt>
                <c:pt idx="7">
                  <c:v>4.3000000000000007</c:v>
                </c:pt>
                <c:pt idx="8">
                  <c:v>4.3000000000000007</c:v>
                </c:pt>
                <c:pt idx="9">
                  <c:v>4.3000000000000007</c:v>
                </c:pt>
                <c:pt idx="10">
                  <c:v>4.3000000000000007</c:v>
                </c:pt>
                <c:pt idx="11">
                  <c:v>4.3000000000000007</c:v>
                </c:pt>
                <c:pt idx="12">
                  <c:v>4.3000000000000007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E-5CEA-4188-9DEA-4A19A43B2669}"/>
            </c:ext>
          </c:extLst>
        </c:ser>
        <c:ser>
          <c:idx val="15"/>
          <c:order val="15"/>
          <c:tx>
            <c:strRef>
              <c:f>calculs!$D$72</c:f>
              <c:strCache>
                <c:ptCount val="1"/>
                <c:pt idx="0">
                  <c:v>JALON 7</c:v>
                </c:pt>
              </c:strCache>
            </c:strRef>
          </c:tx>
          <c:spPr>
            <a:ln cap="sq"/>
          </c:spPr>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calculs!$E$72:$AH$72</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4.3000000000000007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F-5CEA-4188-9DEA-4A19A43B2669}"/>
            </c:ext>
          </c:extLst>
        </c:ser>
        <c:ser>
          <c:idx val="16"/>
          <c:order val="16"/>
          <c:tx>
            <c:strRef>
              <c:f>calculs!$B$51</c:f>
              <c:strCache>
                <c:ptCount val="1"/>
                <c:pt idx="0">
                  <c:v>9</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calculs!$E$51:$AH$51</c:f>
              <c:numCache>
                <c:formatCode>General</c:formatCode>
                <c:ptCount val="30"/>
                <c:pt idx="0">
                  <c:v>#N/A</c:v>
                </c:pt>
                <c:pt idx="1">
                  <c:v>#N/A</c:v>
                </c:pt>
                <c:pt idx="2">
                  <c:v>#N/A</c:v>
                </c:pt>
                <c:pt idx="3">
                  <c:v>3.3000000000000007</c:v>
                </c:pt>
                <c:pt idx="4">
                  <c:v>3.3000000000000007</c:v>
                </c:pt>
                <c:pt idx="5">
                  <c:v>3.3000000000000007</c:v>
                </c:pt>
                <c:pt idx="6">
                  <c:v>3.3000000000000007</c:v>
                </c:pt>
                <c:pt idx="7">
                  <c:v>3.3000000000000007</c:v>
                </c:pt>
                <c:pt idx="8">
                  <c:v>3.3000000000000007</c:v>
                </c:pt>
                <c:pt idx="9">
                  <c:v>3.3000000000000007</c:v>
                </c:pt>
                <c:pt idx="10">
                  <c:v>3.3000000000000007</c:v>
                </c:pt>
                <c:pt idx="11">
                  <c:v>3.3000000000000007</c:v>
                </c:pt>
                <c:pt idx="12">
                  <c:v>3.3000000000000007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10-5CEA-4188-9DEA-4A19A43B2669}"/>
            </c:ext>
          </c:extLst>
        </c:ser>
        <c:ser>
          <c:idx val="17"/>
          <c:order val="17"/>
          <c:tx>
            <c:strRef>
              <c:f>calculs!$D$73</c:f>
              <c:strCache>
                <c:ptCount val="1"/>
                <c:pt idx="0">
                  <c:v>JALON 8</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calculs!$E$73:$AH$73</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3.3000000000000007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11-5CEA-4188-9DEA-4A19A43B2669}"/>
            </c:ext>
          </c:extLst>
        </c:ser>
        <c:ser>
          <c:idx val="18"/>
          <c:order val="18"/>
          <c:tx>
            <c:v>Today</c:v>
          </c:tx>
          <c:marker>
            <c:symbol val="none"/>
          </c:marker>
          <c:errBars>
            <c:errDir val="y"/>
            <c:errBarType val="both"/>
            <c:errValType val="fixedVal"/>
            <c:noEndCap val="0"/>
            <c:val val="10"/>
            <c:spPr>
              <a:ln w="263525">
                <a:solidFill>
                  <a:schemeClr val="bg1">
                    <a:lumMod val="95000"/>
                  </a:schemeClr>
                </a:solidFill>
              </a:ln>
            </c:spPr>
          </c:errBars>
          <c:val>
            <c:numRef>
              <c:f>calculs!$E$90:$AH$90</c:f>
              <c:numCache>
                <c:formatCode>General</c:formatCode>
                <c:ptCount val="30"/>
                <c:pt idx="0">
                  <c:v>#N/A</c:v>
                </c:pt>
                <c:pt idx="1">
                  <c:v>#N/A</c:v>
                </c:pt>
                <c:pt idx="2">
                  <c:v>#N/A</c:v>
                </c:pt>
                <c:pt idx="3">
                  <c:v>5</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12-5CEA-4188-9DEA-4A19A43B2669}"/>
            </c:ext>
          </c:extLst>
        </c:ser>
        <c:ser>
          <c:idx val="19"/>
          <c:order val="19"/>
          <c:tx>
            <c:strRef>
              <c:f>calculs!$D$92</c:f>
              <c:strCache>
                <c:ptCount val="1"/>
                <c:pt idx="0">
                  <c:v>juin 2016</c:v>
                </c:pt>
              </c:strCache>
            </c:strRef>
          </c:tx>
          <c:spPr>
            <a:ln w="228600" cap="sq">
              <a:solidFill>
                <a:schemeClr val="accent3"/>
              </a:solidFill>
            </a:ln>
          </c:spPr>
          <c:marker>
            <c:symbol val="none"/>
          </c:marker>
          <c:val>
            <c:numRef>
              <c:f>calculs!$E$92:$AH$92</c:f>
              <c:numCache>
                <c:formatCode>General</c:formatCode>
                <c:ptCount val="30"/>
                <c:pt idx="0">
                  <c:v>0.5</c:v>
                </c:pt>
                <c:pt idx="1">
                  <c:v>0.5</c:v>
                </c:pt>
                <c:pt idx="2">
                  <c:v>0.5</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13-5CEA-4188-9DEA-4A19A43B2669}"/>
            </c:ext>
          </c:extLst>
        </c:ser>
        <c:ser>
          <c:idx val="20"/>
          <c:order val="20"/>
          <c:tx>
            <c:strRef>
              <c:f>calculs!$D$95</c:f>
              <c:strCache>
                <c:ptCount val="1"/>
                <c:pt idx="0">
                  <c:v>juil 2016</c:v>
                </c:pt>
              </c:strCache>
            </c:strRef>
          </c:tx>
          <c:spPr>
            <a:ln w="228600" cap="sq">
              <a:solidFill>
                <a:schemeClr val="accent2"/>
              </a:solidFill>
            </a:ln>
          </c:spPr>
          <c:marker>
            <c:symbol val="none"/>
          </c:marker>
          <c:val>
            <c:numRef>
              <c:f>calculs!$E$95:$AH$95</c:f>
              <c:numCache>
                <c:formatCode>General</c:formatCode>
                <c:ptCount val="30"/>
                <c:pt idx="0">
                  <c:v>#N/A</c:v>
                </c:pt>
                <c:pt idx="1">
                  <c:v>#N/A</c:v>
                </c:pt>
                <c:pt idx="2">
                  <c:v>#N/A</c:v>
                </c:pt>
                <c:pt idx="3">
                  <c:v>0.5</c:v>
                </c:pt>
                <c:pt idx="4">
                  <c:v>0.5</c:v>
                </c:pt>
                <c:pt idx="5">
                  <c:v>0.5</c:v>
                </c:pt>
                <c:pt idx="6">
                  <c:v>0.5</c:v>
                </c:pt>
                <c:pt idx="7">
                  <c:v>0.5</c:v>
                </c:pt>
                <c:pt idx="8">
                  <c:v>0.5</c:v>
                </c:pt>
                <c:pt idx="9">
                  <c:v>0.5</c:v>
                </c:pt>
                <c:pt idx="10">
                  <c:v>0.5</c:v>
                </c:pt>
                <c:pt idx="11">
                  <c:v>0.5</c:v>
                </c:pt>
                <c:pt idx="12">
                  <c:v>0.5</c:v>
                </c:pt>
                <c:pt idx="13">
                  <c:v>0.5</c:v>
                </c:pt>
                <c:pt idx="14">
                  <c:v>0.5</c:v>
                </c:pt>
                <c:pt idx="15">
                  <c:v>0.5</c:v>
                </c:pt>
                <c:pt idx="16">
                  <c:v>0.5</c:v>
                </c:pt>
                <c:pt idx="17">
                  <c:v>0.5</c:v>
                </c:pt>
                <c:pt idx="18">
                  <c:v>0.5</c:v>
                </c:pt>
                <c:pt idx="19">
                  <c:v>0.5</c:v>
                </c:pt>
                <c:pt idx="20">
                  <c:v>0.5</c:v>
                </c:pt>
                <c:pt idx="21">
                  <c:v>0.5</c:v>
                </c:pt>
                <c:pt idx="22">
                  <c:v>0.5</c:v>
                </c:pt>
                <c:pt idx="23">
                  <c:v>0.5</c:v>
                </c:pt>
                <c:pt idx="24">
                  <c:v>0.5</c:v>
                </c:pt>
                <c:pt idx="25">
                  <c:v>0.5</c:v>
                </c:pt>
                <c:pt idx="26">
                  <c:v>0.5</c:v>
                </c:pt>
                <c:pt idx="27">
                  <c:v>0.5</c:v>
                </c:pt>
                <c:pt idx="28">
                  <c:v>0.5</c:v>
                </c:pt>
                <c:pt idx="29">
                  <c:v>0.5</c:v>
                </c:pt>
              </c:numCache>
            </c:numRef>
          </c:val>
          <c:smooth val="0"/>
          <c:extLst>
            <c:ext xmlns:c16="http://schemas.microsoft.com/office/drawing/2014/chart" uri="{C3380CC4-5D6E-409C-BE32-E72D297353CC}">
              <c16:uniqueId val="{00000014-5CEA-4188-9DEA-4A19A43B2669}"/>
            </c:ext>
          </c:extLst>
        </c:ser>
        <c:ser>
          <c:idx val="21"/>
          <c:order val="21"/>
          <c:tx>
            <c:strRef>
              <c:f>calculs!$D$100</c:f>
              <c:strCache>
                <c:ptCount val="1"/>
                <c:pt idx="0">
                  <c:v>juil 2016</c:v>
                </c:pt>
              </c:strCache>
            </c:strRef>
          </c:tx>
          <c:marker>
            <c:symbol val="none"/>
          </c:marker>
          <c:dLbls>
            <c:spPr>
              <a:noFill/>
              <a:ln>
                <a:noFill/>
              </a:ln>
              <a:effectLst/>
            </c:spPr>
            <c:txPr>
              <a:bodyPr/>
              <a:lstStyle/>
              <a:p>
                <a:pPr>
                  <a:defRPr sz="1200">
                    <a:solidFill>
                      <a:schemeClr val="bg1"/>
                    </a:solidFill>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calculs!$E$100:$AH$100</c:f>
              <c:numCache>
                <c:formatCode>General</c:formatCode>
                <c:ptCount val="30"/>
                <c:pt idx="0">
                  <c:v>#N/A</c:v>
                </c:pt>
                <c:pt idx="1">
                  <c:v>#N/A</c:v>
                </c:pt>
                <c:pt idx="2">
                  <c:v>#N/A</c:v>
                </c:pt>
                <c:pt idx="3">
                  <c:v>#N/A</c:v>
                </c:pt>
                <c:pt idx="4">
                  <c:v>0.5</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15-5CEA-4188-9DEA-4A19A43B2669}"/>
            </c:ext>
          </c:extLst>
        </c:ser>
        <c:ser>
          <c:idx val="22"/>
          <c:order val="22"/>
          <c:tx>
            <c:strRef>
              <c:f>calculs!$D$99</c:f>
              <c:strCache>
                <c:ptCount val="1"/>
                <c:pt idx="0">
                  <c:v>juin 2016</c:v>
                </c:pt>
              </c:strCache>
            </c:strRef>
          </c:tx>
          <c:spPr>
            <a:ln w="209550" cap="sq"/>
          </c:spPr>
          <c:marker>
            <c:symbol val="none"/>
          </c:marker>
          <c:dPt>
            <c:idx val="2"/>
            <c:bubble3D val="0"/>
            <c:spPr>
              <a:ln w="28575" cap="sq"/>
            </c:spPr>
            <c:extLst>
              <c:ext xmlns:c16="http://schemas.microsoft.com/office/drawing/2014/chart" uri="{C3380CC4-5D6E-409C-BE32-E72D297353CC}">
                <c16:uniqueId val="{00000017-5CEA-4188-9DEA-4A19A43B2669}"/>
              </c:ext>
            </c:extLst>
          </c:dPt>
          <c:dLbls>
            <c:spPr>
              <a:noFill/>
              <a:ln>
                <a:noFill/>
              </a:ln>
              <a:effectLst/>
            </c:spPr>
            <c:txPr>
              <a:bodyPr/>
              <a:lstStyle/>
              <a:p>
                <a:pPr>
                  <a:defRPr sz="1200">
                    <a:solidFill>
                      <a:schemeClr val="bg1"/>
                    </a:solidFill>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calculs!$E$99:$AH$99</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18-5CEA-4188-9DEA-4A19A43B2669}"/>
            </c:ext>
          </c:extLst>
        </c:ser>
        <c:ser>
          <c:idx val="24"/>
          <c:order val="23"/>
          <c:tx>
            <c:v>Ligne en pointillés pour les jours</c:v>
          </c:tx>
          <c:spPr>
            <a:ln w="15875">
              <a:solidFill>
                <a:schemeClr val="tx2"/>
              </a:solidFill>
            </a:ln>
          </c:spPr>
          <c:marker>
            <c:symbol val="circle"/>
            <c:size val="5"/>
            <c:spPr>
              <a:solidFill>
                <a:schemeClr val="tx2"/>
              </a:solidFill>
              <a:ln>
                <a:noFill/>
              </a:ln>
            </c:spPr>
          </c:marker>
          <c:dLbls>
            <c:dLbl>
              <c:idx val="0"/>
              <c:tx>
                <c:strRef>
                  <c:f>calculs!$E$106</c:f>
                  <c:strCache>
                    <c:ptCount val="1"/>
                    <c:pt idx="0">
                      <c:v>28</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{5E668C0B-A023-4B55-81C0-4E0B697A372F}</c15:txfldGUID>
                      <c15:f>calculs!$E$106</c15:f>
                      <c15:dlblFieldTableCache>
                        <c:ptCount val="1"/>
                        <c:pt idx="0">
                          <c:v>28</c:v>
                        </c:pt>
                      </c15:dlblFieldTableCache>
                    </c15:dlblFTEntry>
                  </c15:dlblFieldTable>
                  <c15:showDataLabelsRange val="0"/>
                </c:ext>
                <c:ext xmlns:c16="http://schemas.microsoft.com/office/drawing/2014/chart" uri="{C3380CC4-5D6E-409C-BE32-E72D297353CC}">
                  <c16:uniqueId val="{00000019-5CEA-4188-9DEA-4A19A43B2669}"/>
                </c:ext>
              </c:extLst>
            </c:dLbl>
            <c:dLbl>
              <c:idx val="1"/>
              <c:tx>
                <c:strRef>
                  <c:f>calculs!$F$106</c:f>
                  <c:strCache>
                    <c:ptCount val="1"/>
                    <c:pt idx="0">
                      <c:v>29</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{BB1D1824-A465-477A-9AF0-5DC281D45700}</c15:txfldGUID>
                      <c15:f>calculs!$F$106</c15:f>
                      <c15:dlblFieldTableCache>
                        <c:ptCount val="1"/>
                        <c:pt idx="0">
                          <c:v>29</c:v>
                        </c:pt>
                      </c15:dlblFieldTableCache>
                    </c15:dlblFTEntry>
                  </c15:dlblFieldTable>
                  <c15:showDataLabelsRange val="0"/>
                </c:ext>
                <c:ext xmlns:c16="http://schemas.microsoft.com/office/drawing/2014/chart" uri="{C3380CC4-5D6E-409C-BE32-E72D297353CC}">
                  <c16:uniqueId val="{0000001A-5CEA-4188-9DEA-4A19A43B2669}"/>
                </c:ext>
              </c:extLst>
            </c:dLbl>
            <c:dLbl>
              <c:idx val="2"/>
              <c:tx>
                <c:strRef>
                  <c:f>calculs!$G$106</c:f>
                  <c:strCache>
                    <c:ptCount val="1"/>
                    <c:pt idx="0">
                      <c:v>30</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{648EAA9E-7C4E-4C35-923F-AFA479D5CE3E}</c15:txfldGUID>
                      <c15:f>calculs!$G$106</c15:f>
                      <c15:dlblFieldTableCache>
                        <c:ptCount val="1"/>
                        <c:pt idx="0">
                          <c:v>30</c:v>
                        </c:pt>
                      </c15:dlblFieldTableCache>
                    </c15:dlblFTEntry>
                  </c15:dlblFieldTable>
                  <c15:showDataLabelsRange val="0"/>
                </c:ext>
                <c:ext xmlns:c16="http://schemas.microsoft.com/office/drawing/2014/chart" uri="{C3380CC4-5D6E-409C-BE32-E72D297353CC}">
                  <c16:uniqueId val="{0000001B-5CEA-4188-9DEA-4A19A43B2669}"/>
                </c:ext>
              </c:extLst>
            </c:dLbl>
            <c:dLbl>
              <c:idx val="3"/>
              <c:tx>
                <c:strRef>
                  <c:f>calculs!$H$106</c:f>
                  <c:strCache>
                    <c:ptCount val="1"/>
                    <c:pt idx="0">
                      <c:v>01</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{A2E584A7-9EEE-4777-B9B0-756C887B13D2}</c15:txfldGUID>
                      <c15:f>calculs!$H$106</c15:f>
                      <c15:dlblFieldTableCache>
                        <c:ptCount val="1"/>
                        <c:pt idx="0">
                          <c:v>01</c:v>
                        </c:pt>
                      </c15:dlblFieldTableCache>
                    </c15:dlblFTEntry>
                  </c15:dlblFieldTable>
                  <c15:showDataLabelsRange val="0"/>
                </c:ext>
                <c:ext xmlns:c16="http://schemas.microsoft.com/office/drawing/2014/chart" uri="{C3380CC4-5D6E-409C-BE32-E72D297353CC}">
                  <c16:uniqueId val="{0000001C-5CEA-4188-9DEA-4A19A43B2669}"/>
                </c:ext>
              </c:extLst>
            </c:dLbl>
            <c:dLbl>
              <c:idx val="4"/>
              <c:tx>
                <c:strRef>
                  <c:f>calculs!$I$106</c:f>
                  <c:strCache>
                    <c:ptCount val="1"/>
                    <c:pt idx="0">
                      <c:v>02</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{3E20B6CF-D318-4179-B8A7-BAA718D180D2}</c15:txfldGUID>
                      <c15:f>calculs!$I$106</c15:f>
                      <c15:dlblFieldTableCache>
                        <c:ptCount val="1"/>
                        <c:pt idx="0">
                          <c:v>02</c:v>
                        </c:pt>
                      </c15:dlblFieldTableCache>
                    </c15:dlblFTEntry>
                  </c15:dlblFieldTable>
                  <c15:showDataLabelsRange val="0"/>
                </c:ext>
                <c:ext xmlns:c16="http://schemas.microsoft.com/office/drawing/2014/chart" uri="{C3380CC4-5D6E-409C-BE32-E72D297353CC}">
                  <c16:uniqueId val="{0000001D-5CEA-4188-9DEA-4A19A43B2669}"/>
                </c:ext>
              </c:extLst>
            </c:dLbl>
            <c:dLbl>
              <c:idx val="5"/>
              <c:tx>
                <c:strRef>
                  <c:f>calculs!$J$106</c:f>
                  <c:strCache>
                    <c:ptCount val="1"/>
                    <c:pt idx="0">
                      <c:v>03</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{4FD568D3-0CC6-4570-BC09-A61075813B17}</c15:txfldGUID>
                      <c15:f>calculs!$J$106</c15:f>
                      <c15:dlblFieldTableCache>
                        <c:ptCount val="1"/>
                        <c:pt idx="0">
                          <c:v>03</c:v>
                        </c:pt>
                      </c15:dlblFieldTableCache>
                    </c15:dlblFTEntry>
                  </c15:dlblFieldTable>
                  <c15:showDataLabelsRange val="0"/>
                </c:ext>
                <c:ext xmlns:c16="http://schemas.microsoft.com/office/drawing/2014/chart" uri="{C3380CC4-5D6E-409C-BE32-E72D297353CC}">
                  <c16:uniqueId val="{0000001E-5CEA-4188-9DEA-4A19A43B2669}"/>
                </c:ext>
              </c:extLst>
            </c:dLbl>
            <c:dLbl>
              <c:idx val="6"/>
              <c:tx>
                <c:strRef>
                  <c:f>calculs!$K$106</c:f>
                  <c:strCache>
                    <c:ptCount val="1"/>
                    <c:pt idx="0">
                      <c:v>04</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{24694190-3568-4CF6-A1CE-99B64CC5BE5A}</c15:txfldGUID>
                      <c15:f>calculs!$K$106</c15:f>
                      <c15:dlblFieldTableCache>
                        <c:ptCount val="1"/>
                        <c:pt idx="0">
                          <c:v>04</c:v>
                        </c:pt>
                      </c15:dlblFieldTableCache>
                    </c15:dlblFTEntry>
                  </c15:dlblFieldTable>
                  <c15:showDataLabelsRange val="0"/>
                </c:ext>
                <c:ext xmlns:c16="http://schemas.microsoft.com/office/drawing/2014/chart" uri="{C3380CC4-5D6E-409C-BE32-E72D297353CC}">
                  <c16:uniqueId val="{0000001F-5CEA-4188-9DEA-4A19A43B2669}"/>
                </c:ext>
              </c:extLst>
            </c:dLbl>
            <c:dLbl>
              <c:idx val="7"/>
              <c:tx>
                <c:strRef>
                  <c:f>calculs!$L$106</c:f>
                  <c:strCache>
                    <c:ptCount val="1"/>
                    <c:pt idx="0">
                      <c:v>05</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{BB5BF210-5F33-423E-AAA1-1F2B965934B7}</c15:txfldGUID>
                      <c15:f>calculs!$L$106</c15:f>
                      <c15:dlblFieldTableCache>
                        <c:ptCount val="1"/>
                        <c:pt idx="0">
                          <c:v>05</c:v>
                        </c:pt>
                      </c15:dlblFieldTableCache>
                    </c15:dlblFTEntry>
                  </c15:dlblFieldTable>
                  <c15:showDataLabelsRange val="0"/>
                </c:ext>
                <c:ext xmlns:c16="http://schemas.microsoft.com/office/drawing/2014/chart" uri="{C3380CC4-5D6E-409C-BE32-E72D297353CC}">
                  <c16:uniqueId val="{00000020-5CEA-4188-9DEA-4A19A43B2669}"/>
                </c:ext>
              </c:extLst>
            </c:dLbl>
            <c:dLbl>
              <c:idx val="8"/>
              <c:tx>
                <c:strRef>
                  <c:f>calculs!$M$106</c:f>
                  <c:strCache>
                    <c:ptCount val="1"/>
                    <c:pt idx="0">
                      <c:v>06</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{9329575B-1FF0-417E-91C7-DCA13442E6D1}</c15:txfldGUID>
                      <c15:f>calculs!$M$106</c15:f>
                      <c15:dlblFieldTableCache>
                        <c:ptCount val="1"/>
                        <c:pt idx="0">
                          <c:v>06</c:v>
                        </c:pt>
                      </c15:dlblFieldTableCache>
                    </c15:dlblFTEntry>
                  </c15:dlblFieldTable>
                  <c15:showDataLabelsRange val="0"/>
                </c:ext>
                <c:ext xmlns:c16="http://schemas.microsoft.com/office/drawing/2014/chart" uri="{C3380CC4-5D6E-409C-BE32-E72D297353CC}">
                  <c16:uniqueId val="{00000021-5CEA-4188-9DEA-4A19A43B2669}"/>
                </c:ext>
              </c:extLst>
            </c:dLbl>
            <c:dLbl>
              <c:idx val="9"/>
              <c:tx>
                <c:strRef>
                  <c:f>calculs!$N$106</c:f>
                  <c:strCache>
                    <c:ptCount val="1"/>
                    <c:pt idx="0">
                      <c:v>07</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{168180D4-45DA-46E4-B060-8BBBE2296449}</c15:txfldGUID>
                      <c15:f>calculs!$N$106</c15:f>
                      <c15:dlblFieldTableCache>
                        <c:ptCount val="1"/>
                        <c:pt idx="0">
                          <c:v>07</c:v>
                        </c:pt>
                      </c15:dlblFieldTableCache>
                    </c15:dlblFTEntry>
                  </c15:dlblFieldTable>
                  <c15:showDataLabelsRange val="0"/>
                </c:ext>
                <c:ext xmlns:c16="http://schemas.microsoft.com/office/drawing/2014/chart" uri="{C3380CC4-5D6E-409C-BE32-E72D297353CC}">
                  <c16:uniqueId val="{00000022-5CEA-4188-9DEA-4A19A43B2669}"/>
                </c:ext>
              </c:extLst>
            </c:dLbl>
            <c:dLbl>
              <c:idx val="10"/>
              <c:tx>
                <c:strRef>
                  <c:f>calculs!$O$106</c:f>
                  <c:strCache>
                    <c:ptCount val="1"/>
                    <c:pt idx="0">
                      <c:v>08</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{374A4951-FFF1-499F-AE6E-7057C3548C3F}</c15:txfldGUID>
                      <c15:f>calculs!$O$106</c15:f>
                      <c15:dlblFieldTableCache>
                        <c:ptCount val="1"/>
                        <c:pt idx="0">
                          <c:v>08</c:v>
                        </c:pt>
                      </c15:dlblFieldTableCache>
                    </c15:dlblFTEntry>
                  </c15:dlblFieldTable>
                  <c15:showDataLabelsRange val="0"/>
                </c:ext>
                <c:ext xmlns:c16="http://schemas.microsoft.com/office/drawing/2014/chart" uri="{C3380CC4-5D6E-409C-BE32-E72D297353CC}">
                  <c16:uniqueId val="{00000023-5CEA-4188-9DEA-4A19A43B2669}"/>
                </c:ext>
              </c:extLst>
            </c:dLbl>
            <c:dLbl>
              <c:idx val="11"/>
              <c:tx>
                <c:strRef>
                  <c:f>calculs!$P$106</c:f>
                  <c:strCache>
                    <c:ptCount val="1"/>
                    <c:pt idx="0">
                      <c:v>09</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{0676AEA8-87F1-415B-916A-DE5701E9BF5F}</c15:txfldGUID>
                      <c15:f>calculs!$P$106</c15:f>
                      <c15:dlblFieldTableCache>
                        <c:ptCount val="1"/>
                        <c:pt idx="0">
                          <c:v>09</c:v>
                        </c:pt>
                      </c15:dlblFieldTableCache>
                    </c15:dlblFTEntry>
                  </c15:dlblFieldTable>
                  <c15:showDataLabelsRange val="0"/>
                </c:ext>
                <c:ext xmlns:c16="http://schemas.microsoft.com/office/drawing/2014/chart" uri="{C3380CC4-5D6E-409C-BE32-E72D297353CC}">
                  <c16:uniqueId val="{00000024-5CEA-4188-9DEA-4A19A43B2669}"/>
                </c:ext>
              </c:extLst>
            </c:dLbl>
            <c:dLbl>
              <c:idx val="12"/>
              <c:tx>
                <c:strRef>
                  <c:f>calculs!$Q$106</c:f>
                  <c:strCache>
                    <c:ptCount val="1"/>
                    <c:pt idx="0">
                      <c:v>10</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{F7A96E74-0CDE-4CBD-BB8B-0BC75C069E75}</c15:txfldGUID>
                      <c15:f>calculs!$Q$106</c15:f>
                      <c15:dlblFieldTableCache>
                        <c:ptCount val="1"/>
                        <c:pt idx="0">
                          <c:v>10</c:v>
                        </c:pt>
                      </c15:dlblFieldTableCache>
                    </c15:dlblFTEntry>
                  </c15:dlblFieldTable>
                  <c15:showDataLabelsRange val="0"/>
                </c:ext>
                <c:ext xmlns:c16="http://schemas.microsoft.com/office/drawing/2014/chart" uri="{C3380CC4-5D6E-409C-BE32-E72D297353CC}">
                  <c16:uniqueId val="{00000025-5CEA-4188-9DEA-4A19A43B2669}"/>
                </c:ext>
              </c:extLst>
            </c:dLbl>
            <c:dLbl>
              <c:idx val="13"/>
              <c:tx>
                <c:strRef>
                  <c:f>calculs!$R$106</c:f>
                  <c:strCache>
                    <c:ptCount val="1"/>
                    <c:pt idx="0">
                      <c:v>11</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{47B79C94-1FB8-429A-BB78-81EC7E2A3DBF}</c15:txfldGUID>
                      <c15:f>calculs!$R$106</c15:f>
                      <c15:dlblFieldTableCache>
                        <c:ptCount val="1"/>
                        <c:pt idx="0">
                          <c:v>11</c:v>
                        </c:pt>
                      </c15:dlblFieldTableCache>
                    </c15:dlblFTEntry>
                  </c15:dlblFieldTable>
                  <c15:showDataLabelsRange val="0"/>
                </c:ext>
                <c:ext xmlns:c16="http://schemas.microsoft.com/office/drawing/2014/chart" uri="{C3380CC4-5D6E-409C-BE32-E72D297353CC}">
                  <c16:uniqueId val="{00000026-5CEA-4188-9DEA-4A19A43B2669}"/>
                </c:ext>
              </c:extLst>
            </c:dLbl>
            <c:dLbl>
              <c:idx val="14"/>
              <c:tx>
                <c:strRef>
                  <c:f>calculs!$S$106</c:f>
                  <c:strCache>
                    <c:ptCount val="1"/>
                    <c:pt idx="0">
                      <c:v>12</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{76CDA404-A388-4174-AC76-E7CB507F33AA}</c15:txfldGUID>
                      <c15:f>calculs!$S$106</c15:f>
                      <c15:dlblFieldTableCache>
                        <c:ptCount val="1"/>
                        <c:pt idx="0">
                          <c:v>12</c:v>
                        </c:pt>
                      </c15:dlblFieldTableCache>
                    </c15:dlblFTEntry>
                  </c15:dlblFieldTable>
                  <c15:showDataLabelsRange val="0"/>
                </c:ext>
                <c:ext xmlns:c16="http://schemas.microsoft.com/office/drawing/2014/chart" uri="{C3380CC4-5D6E-409C-BE32-E72D297353CC}">
                  <c16:uniqueId val="{00000027-5CEA-4188-9DEA-4A19A43B2669}"/>
                </c:ext>
              </c:extLst>
            </c:dLbl>
            <c:dLbl>
              <c:idx val="15"/>
              <c:tx>
                <c:strRef>
                  <c:f>calculs!$T$106</c:f>
                  <c:strCache>
                    <c:ptCount val="1"/>
                    <c:pt idx="0">
                      <c:v>13</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{BE50F930-7994-41E8-9BDC-53AA05A98892}</c15:txfldGUID>
                      <c15:f>calculs!$T$106</c15:f>
                      <c15:dlblFieldTableCache>
                        <c:ptCount val="1"/>
                        <c:pt idx="0">
                          <c:v>13</c:v>
                        </c:pt>
                      </c15:dlblFieldTableCache>
                    </c15:dlblFTEntry>
                  </c15:dlblFieldTable>
                  <c15:showDataLabelsRange val="0"/>
                </c:ext>
                <c:ext xmlns:c16="http://schemas.microsoft.com/office/drawing/2014/chart" uri="{C3380CC4-5D6E-409C-BE32-E72D297353CC}">
                  <c16:uniqueId val="{00000028-5CEA-4188-9DEA-4A19A43B2669}"/>
                </c:ext>
              </c:extLst>
            </c:dLbl>
            <c:dLbl>
              <c:idx val="16"/>
              <c:tx>
                <c:strRef>
                  <c:f>calculs!$U$106</c:f>
                  <c:strCache>
                    <c:ptCount val="1"/>
                    <c:pt idx="0">
                      <c:v>14</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{E856B27E-8929-460C-A383-FDB1E97221F4}</c15:txfldGUID>
                      <c15:f>calculs!$U$106</c15:f>
                      <c15:dlblFieldTableCache>
                        <c:ptCount val="1"/>
                        <c:pt idx="0">
                          <c:v>14</c:v>
                        </c:pt>
                      </c15:dlblFieldTableCache>
                    </c15:dlblFTEntry>
                  </c15:dlblFieldTable>
                  <c15:showDataLabelsRange val="0"/>
                </c:ext>
                <c:ext xmlns:c16="http://schemas.microsoft.com/office/drawing/2014/chart" uri="{C3380CC4-5D6E-409C-BE32-E72D297353CC}">
                  <c16:uniqueId val="{00000029-5CEA-4188-9DEA-4A19A43B2669}"/>
                </c:ext>
              </c:extLst>
            </c:dLbl>
            <c:dLbl>
              <c:idx val="17"/>
              <c:tx>
                <c:strRef>
                  <c:f>calculs!$V$106</c:f>
                  <c:strCache>
                    <c:ptCount val="1"/>
                    <c:pt idx="0">
                      <c:v>15</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{1FE95A99-65D9-4375-8D2F-587A96D56FE2}</c15:txfldGUID>
                      <c15:f>calculs!$V$106</c15:f>
                      <c15:dlblFieldTableCache>
                        <c:ptCount val="1"/>
                        <c:pt idx="0">
                          <c:v>15</c:v>
                        </c:pt>
                      </c15:dlblFieldTableCache>
                    </c15:dlblFTEntry>
                  </c15:dlblFieldTable>
                  <c15:showDataLabelsRange val="0"/>
                </c:ext>
                <c:ext xmlns:c16="http://schemas.microsoft.com/office/drawing/2014/chart" uri="{C3380CC4-5D6E-409C-BE32-E72D297353CC}">
                  <c16:uniqueId val="{0000002A-5CEA-4188-9DEA-4A19A43B2669}"/>
                </c:ext>
              </c:extLst>
            </c:dLbl>
            <c:dLbl>
              <c:idx val="18"/>
              <c:tx>
                <c:strRef>
                  <c:f>calculs!$W$106</c:f>
                  <c:strCache>
                    <c:ptCount val="1"/>
                    <c:pt idx="0">
                      <c:v>16</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{92A8A0C1-49B5-4814-B06F-5FC1DFC5BC02}</c15:txfldGUID>
                      <c15:f>calculs!$W$106</c15:f>
                      <c15:dlblFieldTableCache>
                        <c:ptCount val="1"/>
                        <c:pt idx="0">
                          <c:v>16</c:v>
                        </c:pt>
                      </c15:dlblFieldTableCache>
                    </c15:dlblFTEntry>
                  </c15:dlblFieldTable>
                  <c15:showDataLabelsRange val="0"/>
                </c:ext>
                <c:ext xmlns:c16="http://schemas.microsoft.com/office/drawing/2014/chart" uri="{C3380CC4-5D6E-409C-BE32-E72D297353CC}">
                  <c16:uniqueId val="{0000002B-5CEA-4188-9DEA-4A19A43B2669}"/>
                </c:ext>
              </c:extLst>
            </c:dLbl>
            <c:dLbl>
              <c:idx val="19"/>
              <c:tx>
                <c:strRef>
                  <c:f>calculs!$X$106</c:f>
                  <c:strCache>
                    <c:ptCount val="1"/>
                    <c:pt idx="0">
                      <c:v>17</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{F2C775E1-DD40-4A20-A38C-B7959FB17ED7}</c15:txfldGUID>
                      <c15:f>calculs!$X$106</c15:f>
                      <c15:dlblFieldTableCache>
                        <c:ptCount val="1"/>
                        <c:pt idx="0">
                          <c:v>17</c:v>
                        </c:pt>
                      </c15:dlblFieldTableCache>
                    </c15:dlblFTEntry>
                  </c15:dlblFieldTable>
                  <c15:showDataLabelsRange val="0"/>
                </c:ext>
                <c:ext xmlns:c16="http://schemas.microsoft.com/office/drawing/2014/chart" uri="{C3380CC4-5D6E-409C-BE32-E72D297353CC}">
                  <c16:uniqueId val="{0000002C-5CEA-4188-9DEA-4A19A43B2669}"/>
                </c:ext>
              </c:extLst>
            </c:dLbl>
            <c:dLbl>
              <c:idx val="20"/>
              <c:tx>
                <c:strRef>
                  <c:f>calculs!$Y$106</c:f>
                  <c:strCache>
                    <c:ptCount val="1"/>
                    <c:pt idx="0">
                      <c:v>18</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{9C2CA00D-C038-4FB8-83AA-B62FEB92AA46}</c15:txfldGUID>
                      <c15:f>calculs!$Y$106</c15:f>
                      <c15:dlblFieldTableCache>
                        <c:ptCount val="1"/>
                        <c:pt idx="0">
                          <c:v>18</c:v>
                        </c:pt>
                      </c15:dlblFieldTableCache>
                    </c15:dlblFTEntry>
                  </c15:dlblFieldTable>
                  <c15:showDataLabelsRange val="0"/>
                </c:ext>
                <c:ext xmlns:c16="http://schemas.microsoft.com/office/drawing/2014/chart" uri="{C3380CC4-5D6E-409C-BE32-E72D297353CC}">
                  <c16:uniqueId val="{0000002D-5CEA-4188-9DEA-4A19A43B2669}"/>
                </c:ext>
              </c:extLst>
            </c:dLbl>
            <c:dLbl>
              <c:idx val="21"/>
              <c:tx>
                <c:strRef>
                  <c:f>calculs!$Z$106</c:f>
                  <c:strCache>
                    <c:ptCount val="1"/>
                    <c:pt idx="0">
                      <c:v>19</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{B4CE3EFE-7F14-4406-97CF-1B6A41D8450F}</c15:txfldGUID>
                      <c15:f>calculs!$Z$106</c15:f>
                      <c15:dlblFieldTableCache>
                        <c:ptCount val="1"/>
                        <c:pt idx="0">
                          <c:v>19</c:v>
                        </c:pt>
                      </c15:dlblFieldTableCache>
                    </c15:dlblFTEntry>
                  </c15:dlblFieldTable>
                  <c15:showDataLabelsRange val="0"/>
                </c:ext>
                <c:ext xmlns:c16="http://schemas.microsoft.com/office/drawing/2014/chart" uri="{C3380CC4-5D6E-409C-BE32-E72D297353CC}">
                  <c16:uniqueId val="{0000002E-5CEA-4188-9DEA-4A19A43B2669}"/>
                </c:ext>
              </c:extLst>
            </c:dLbl>
            <c:dLbl>
              <c:idx val="22"/>
              <c:tx>
                <c:strRef>
                  <c:f>calculs!$AA$106</c:f>
                  <c:strCache>
                    <c:ptCount val="1"/>
                    <c:pt idx="0">
                      <c:v>20</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{EA29430B-7E61-48BD-A302-B44FA94CC1D2}</c15:txfldGUID>
                      <c15:f>calculs!$AA$106</c15:f>
                      <c15:dlblFieldTableCache>
                        <c:ptCount val="1"/>
                        <c:pt idx="0">
                          <c:v>20</c:v>
                        </c:pt>
                      </c15:dlblFieldTableCache>
                    </c15:dlblFTEntry>
                  </c15:dlblFieldTable>
                  <c15:showDataLabelsRange val="0"/>
                </c:ext>
                <c:ext xmlns:c16="http://schemas.microsoft.com/office/drawing/2014/chart" uri="{C3380CC4-5D6E-409C-BE32-E72D297353CC}">
                  <c16:uniqueId val="{0000002F-5CEA-4188-9DEA-4A19A43B2669}"/>
                </c:ext>
              </c:extLst>
            </c:dLbl>
            <c:dLbl>
              <c:idx val="23"/>
              <c:tx>
                <c:strRef>
                  <c:f>calculs!$AB$106</c:f>
                  <c:strCache>
                    <c:ptCount val="1"/>
                    <c:pt idx="0">
                      <c:v>21</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{047C67B6-8581-4051-B1ED-3273CC23A1F1}</c15:txfldGUID>
                      <c15:f>calculs!$AB$106</c15:f>
                      <c15:dlblFieldTableCache>
                        <c:ptCount val="1"/>
                        <c:pt idx="0">
                          <c:v>21</c:v>
                        </c:pt>
                      </c15:dlblFieldTableCache>
                    </c15:dlblFTEntry>
                  </c15:dlblFieldTable>
                  <c15:showDataLabelsRange val="0"/>
                </c:ext>
                <c:ext xmlns:c16="http://schemas.microsoft.com/office/drawing/2014/chart" uri="{C3380CC4-5D6E-409C-BE32-E72D297353CC}">
                  <c16:uniqueId val="{00000030-5CEA-4188-9DEA-4A19A43B2669}"/>
                </c:ext>
              </c:extLst>
            </c:dLbl>
            <c:dLbl>
              <c:idx val="24"/>
              <c:tx>
                <c:strRef>
                  <c:f>calculs!$AC$106</c:f>
                  <c:strCache>
                    <c:ptCount val="1"/>
                    <c:pt idx="0">
                      <c:v>22</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{3258C805-97F7-405B-977B-228AA0DE892A}</c15:txfldGUID>
                      <c15:f>calculs!$AC$106</c15:f>
                      <c15:dlblFieldTableCache>
                        <c:ptCount val="1"/>
                        <c:pt idx="0">
                          <c:v>22</c:v>
                        </c:pt>
                      </c15:dlblFieldTableCache>
                    </c15:dlblFTEntry>
                  </c15:dlblFieldTable>
                  <c15:showDataLabelsRange val="0"/>
                </c:ext>
                <c:ext xmlns:c16="http://schemas.microsoft.com/office/drawing/2014/chart" uri="{C3380CC4-5D6E-409C-BE32-E72D297353CC}">
                  <c16:uniqueId val="{00000031-5CEA-4188-9DEA-4A19A43B2669}"/>
                </c:ext>
              </c:extLst>
            </c:dLbl>
            <c:dLbl>
              <c:idx val="25"/>
              <c:tx>
                <c:strRef>
                  <c:f>calculs!$AD$106</c:f>
                  <c:strCache>
                    <c:ptCount val="1"/>
                    <c:pt idx="0">
                      <c:v>23</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{C9BEC7B5-3036-4060-B382-AB53687499B7}</c15:txfldGUID>
                      <c15:f>calculs!$AD$106</c15:f>
                      <c15:dlblFieldTableCache>
                        <c:ptCount val="1"/>
                        <c:pt idx="0">
                          <c:v>23</c:v>
                        </c:pt>
                      </c15:dlblFieldTableCache>
                    </c15:dlblFTEntry>
                  </c15:dlblFieldTable>
                  <c15:showDataLabelsRange val="0"/>
                </c:ext>
                <c:ext xmlns:c16="http://schemas.microsoft.com/office/drawing/2014/chart" uri="{C3380CC4-5D6E-409C-BE32-E72D297353CC}">
                  <c16:uniqueId val="{00000032-5CEA-4188-9DEA-4A19A43B2669}"/>
                </c:ext>
              </c:extLst>
            </c:dLbl>
            <c:dLbl>
              <c:idx val="26"/>
              <c:tx>
                <c:strRef>
                  <c:f>calculs!$AE$106</c:f>
                  <c:strCache>
                    <c:ptCount val="1"/>
                    <c:pt idx="0">
                      <c:v>24</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{4AB1EF56-6823-478D-B581-9435CD4F752F}</c15:txfldGUID>
                      <c15:f>calculs!$AE$106</c15:f>
                      <c15:dlblFieldTableCache>
                        <c:ptCount val="1"/>
                        <c:pt idx="0">
                          <c:v>24</c:v>
                        </c:pt>
                      </c15:dlblFieldTableCache>
                    </c15:dlblFTEntry>
                  </c15:dlblFieldTable>
                  <c15:showDataLabelsRange val="0"/>
                </c:ext>
                <c:ext xmlns:c16="http://schemas.microsoft.com/office/drawing/2014/chart" uri="{C3380CC4-5D6E-409C-BE32-E72D297353CC}">
                  <c16:uniqueId val="{00000033-5CEA-4188-9DEA-4A19A43B2669}"/>
                </c:ext>
              </c:extLst>
            </c:dLbl>
            <c:dLbl>
              <c:idx val="27"/>
              <c:tx>
                <c:strRef>
                  <c:f>calculs!$AF$106</c:f>
                  <c:strCache>
                    <c:ptCount val="1"/>
                    <c:pt idx="0">
                      <c:v>25</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{7AF76E18-4CAA-4CFA-8E54-E8356C479C59}</c15:txfldGUID>
                      <c15:f>calculs!$AF$106</c15:f>
                      <c15:dlblFieldTableCache>
                        <c:ptCount val="1"/>
                        <c:pt idx="0">
                          <c:v>25</c:v>
                        </c:pt>
                      </c15:dlblFieldTableCache>
                    </c15:dlblFTEntry>
                  </c15:dlblFieldTable>
                  <c15:showDataLabelsRange val="0"/>
                </c:ext>
                <c:ext xmlns:c16="http://schemas.microsoft.com/office/drawing/2014/chart" uri="{C3380CC4-5D6E-409C-BE32-E72D297353CC}">
                  <c16:uniqueId val="{00000034-5CEA-4188-9DEA-4A19A43B2669}"/>
                </c:ext>
              </c:extLst>
            </c:dLbl>
            <c:dLbl>
              <c:idx val="28"/>
              <c:tx>
                <c:strRef>
                  <c:f>calculs!$AG$106</c:f>
                  <c:strCache>
                    <c:ptCount val="1"/>
                    <c:pt idx="0">
                      <c:v>26</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{4AB65967-6FB1-463B-9532-10261DDC4B7B}</c15:txfldGUID>
                      <c15:f>calculs!$AG$106</c15:f>
                      <c15:dlblFieldTableCache>
                        <c:ptCount val="1"/>
                        <c:pt idx="0">
                          <c:v>26</c:v>
                        </c:pt>
                      </c15:dlblFieldTableCache>
                    </c15:dlblFTEntry>
                  </c15:dlblFieldTable>
                  <c15:showDataLabelsRange val="0"/>
                </c:ext>
                <c:ext xmlns:c16="http://schemas.microsoft.com/office/drawing/2014/chart" uri="{C3380CC4-5D6E-409C-BE32-E72D297353CC}">
                  <c16:uniqueId val="{00000035-5CEA-4188-9DEA-4A19A43B2669}"/>
                </c:ext>
              </c:extLst>
            </c:dLbl>
            <c:dLbl>
              <c:idx val="29"/>
              <c:tx>
                <c:strRef>
                  <c:f>calculs!$AH$106</c:f>
                  <c:strCache>
                    <c:ptCount val="1"/>
                    <c:pt idx="0">
                      <c:v>27</c:v>
                    </c:pt>
                  </c:strCache>
                </c:strRef>
              </c:tx>
              <c:dLblPos val="t"/>
              <c:showLegendKey val="0"/>
              <c:showVal val="1"/>
              <c:showCatName val="0"/>
              <c:showSerName val="0"/>
              <c:showPercent val="0"/>
              <c:showBubbleSize val="0"/>
              <c:extLst>
                <c:ext xmlns:c15="http://schemas.microsoft.com/office/drawing/2012/chart" uri="{CE6537A1-D6FC-4f65-9D91-7224C49458BB}">
                  <c15:dlblFieldTable>
                    <c15:dlblFTEntry>
                      <c15:txfldGUID>{086B9E73-A961-4DF7-9B0F-2E7A08933FF5}</c15:txfldGUID>
                      <c15:f>calculs!$AH$106</c15:f>
                      <c15:dlblFieldTableCache>
                        <c:ptCount val="1"/>
                        <c:pt idx="0">
                          <c:v>27</c:v>
                        </c:pt>
                      </c15:dlblFieldTableCache>
                    </c15:dlblFTEntry>
                  </c15:dlblFieldTable>
                  <c15:showDataLabelsRange val="0"/>
                </c:ext>
                <c:ext xmlns:c16="http://schemas.microsoft.com/office/drawing/2014/chart" uri="{C3380CC4-5D6E-409C-BE32-E72D297353CC}">
                  <c16:uniqueId val="{00000036-5CEA-4188-9DEA-4A19A43B2669}"/>
                </c:ext>
              </c:extLst>
            </c:dLbl>
            <c:spPr>
              <a:noFill/>
              <a:ln>
                <a:noFill/>
              </a:ln>
              <a:effectLst/>
            </c:spPr>
            <c:txPr>
              <a:bodyPr/>
              <a:lstStyle/>
              <a:p>
                <a:pPr>
                  <a:defRPr sz="750"/>
                </a:pPr>
                <a:endParaRPr lang="fr-FR"/>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calculs!$E$105:$AH$105</c:f>
              <c:numCache>
                <c:formatCode>General</c:formatCode>
                <c:ptCount val="30"/>
                <c:pt idx="0">
                  <c:v>1.3</c:v>
                </c:pt>
                <c:pt idx="1">
                  <c:v>1.3</c:v>
                </c:pt>
                <c:pt idx="2">
                  <c:v>1.3</c:v>
                </c:pt>
                <c:pt idx="3">
                  <c:v>1.3</c:v>
                </c:pt>
                <c:pt idx="4">
                  <c:v>1.3</c:v>
                </c:pt>
                <c:pt idx="5">
                  <c:v>1.3</c:v>
                </c:pt>
                <c:pt idx="6">
                  <c:v>1.3</c:v>
                </c:pt>
                <c:pt idx="7">
                  <c:v>1.3</c:v>
                </c:pt>
                <c:pt idx="8">
                  <c:v>1.3</c:v>
                </c:pt>
                <c:pt idx="9">
                  <c:v>1.3</c:v>
                </c:pt>
                <c:pt idx="10">
                  <c:v>1.3</c:v>
                </c:pt>
                <c:pt idx="11">
                  <c:v>1.3</c:v>
                </c:pt>
                <c:pt idx="12">
                  <c:v>1.3</c:v>
                </c:pt>
                <c:pt idx="13">
                  <c:v>1.3</c:v>
                </c:pt>
                <c:pt idx="14">
                  <c:v>1.3</c:v>
                </c:pt>
                <c:pt idx="15">
                  <c:v>1.3</c:v>
                </c:pt>
                <c:pt idx="16">
                  <c:v>1.3</c:v>
                </c:pt>
                <c:pt idx="17">
                  <c:v>1.3</c:v>
                </c:pt>
                <c:pt idx="18">
                  <c:v>1.3</c:v>
                </c:pt>
                <c:pt idx="19">
                  <c:v>1.3</c:v>
                </c:pt>
                <c:pt idx="20">
                  <c:v>1.3</c:v>
                </c:pt>
                <c:pt idx="21">
                  <c:v>1.3</c:v>
                </c:pt>
                <c:pt idx="22">
                  <c:v>1.3</c:v>
                </c:pt>
                <c:pt idx="23">
                  <c:v>1.3</c:v>
                </c:pt>
                <c:pt idx="24">
                  <c:v>1.3</c:v>
                </c:pt>
                <c:pt idx="25">
                  <c:v>1.3</c:v>
                </c:pt>
                <c:pt idx="26">
                  <c:v>1.3</c:v>
                </c:pt>
                <c:pt idx="27">
                  <c:v>1.3</c:v>
                </c:pt>
                <c:pt idx="28">
                  <c:v>1.3</c:v>
                </c:pt>
                <c:pt idx="29">
                  <c:v>1.3</c:v>
                </c:pt>
              </c:numCache>
            </c:numRef>
          </c:val>
          <c:smooth val="0"/>
          <c:extLst>
            <c:ext xmlns:c16="http://schemas.microsoft.com/office/drawing/2014/chart" uri="{C3380CC4-5D6E-409C-BE32-E72D297353CC}">
              <c16:uniqueId val="{00000037-5CEA-4188-9DEA-4A19A43B2669}"/>
            </c:ext>
          </c:extLst>
        </c:ser>
        <c:ser>
          <c:idx val="23"/>
          <c:order val="24"/>
          <c:tx>
            <c:v>Ligne en pointillés pour les jours applicable aux étiquettes de texte</c:v>
          </c:tx>
          <c:spPr>
            <a:ln>
              <a:noFill/>
            </a:ln>
          </c:spPr>
          <c:marker>
            <c:symbol val="none"/>
          </c:marker>
          <c:dLbls>
            <c:dLbl>
              <c:idx val="0"/>
              <c:tx>
                <c:strRef>
                  <c:f>calculs!$E$104</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{E196C661-C793-4B6B-8FF8-5B53E7509B53}</c15:txfldGUID>
                      <c15:f>calculs!$E$104</c15:f>
                      <c15:dlblFieldTableCache>
                        <c:ptCount val="1"/>
                        <c:pt idx="0">
                          <c:v>MAR</c:v>
                        </c:pt>
                      </c15:dlblFieldTableCache>
                    </c15:dlblFTEntry>
                  </c15:dlblFieldTable>
                  <c15:showDataLabelsRange val="0"/>
                </c:ext>
                <c:ext xmlns:c16="http://schemas.microsoft.com/office/drawing/2014/chart" uri="{C3380CC4-5D6E-409C-BE32-E72D297353CC}">
                  <c16:uniqueId val="{00000038-5CEA-4188-9DEA-4A19A43B2669}"/>
                </c:ext>
              </c:extLst>
            </c:dLbl>
            <c:dLbl>
              <c:idx val="1"/>
              <c:tx>
                <c:strRef>
                  <c:f>calculs!$F$104</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{EAA7F6B1-66EC-4973-84EE-1C6B7F45E56C}</c15:txfldGUID>
                      <c15:f>calculs!$F$104</c15:f>
                      <c15:dlblFieldTableCache>
                        <c:ptCount val="1"/>
                        <c:pt idx="0">
                          <c:v>MER</c:v>
                        </c:pt>
                      </c15:dlblFieldTableCache>
                    </c15:dlblFTEntry>
                  </c15:dlblFieldTable>
                  <c15:showDataLabelsRange val="0"/>
                </c:ext>
                <c:ext xmlns:c16="http://schemas.microsoft.com/office/drawing/2014/chart" uri="{C3380CC4-5D6E-409C-BE32-E72D297353CC}">
                  <c16:uniqueId val="{00000039-5CEA-4188-9DEA-4A19A43B2669}"/>
                </c:ext>
              </c:extLst>
            </c:dLbl>
            <c:dLbl>
              <c:idx val="2"/>
              <c:tx>
                <c:strRef>
                  <c:f>calculs!$G$104</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{9B8E62C3-50A3-4D81-A10B-D06D501DBD02}</c15:txfldGUID>
                      <c15:f>calculs!$G$104</c15:f>
                      <c15:dlblFieldTableCache>
                        <c:ptCount val="1"/>
                        <c:pt idx="0">
                          <c:v>JEU</c:v>
                        </c:pt>
                      </c15:dlblFieldTableCache>
                    </c15:dlblFTEntry>
                  </c15:dlblFieldTable>
                  <c15:showDataLabelsRange val="0"/>
                </c:ext>
                <c:ext xmlns:c16="http://schemas.microsoft.com/office/drawing/2014/chart" uri="{C3380CC4-5D6E-409C-BE32-E72D297353CC}">
                  <c16:uniqueId val="{0000003A-5CEA-4188-9DEA-4A19A43B2669}"/>
                </c:ext>
              </c:extLst>
            </c:dLbl>
            <c:dLbl>
              <c:idx val="3"/>
              <c:tx>
                <c:strRef>
                  <c:f>calculs!$H$104</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{01579257-1E1C-4D0D-BDE6-285BB95AE74F}</c15:txfldGUID>
                      <c15:f>calculs!$H$104</c15:f>
                      <c15:dlblFieldTableCache>
                        <c:ptCount val="1"/>
                        <c:pt idx="0">
                          <c:v>VEN</c:v>
                        </c:pt>
                      </c15:dlblFieldTableCache>
                    </c15:dlblFTEntry>
                  </c15:dlblFieldTable>
                  <c15:showDataLabelsRange val="0"/>
                </c:ext>
                <c:ext xmlns:c16="http://schemas.microsoft.com/office/drawing/2014/chart" uri="{C3380CC4-5D6E-409C-BE32-E72D297353CC}">
                  <c16:uniqueId val="{0000003B-5CEA-4188-9DEA-4A19A43B2669}"/>
                </c:ext>
              </c:extLst>
            </c:dLbl>
            <c:dLbl>
              <c:idx val="4"/>
              <c:tx>
                <c:strRef>
                  <c:f>calculs!$I$104</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{6883B8FC-6A10-49BA-AF75-7E4D623DC427}</c15:txfldGUID>
                      <c15:f>calculs!$I$104</c15:f>
                      <c15:dlblFieldTableCache>
                        <c:ptCount val="1"/>
                        <c:pt idx="0">
                          <c:v>SAM</c:v>
                        </c:pt>
                      </c15:dlblFieldTableCache>
                    </c15:dlblFTEntry>
                  </c15:dlblFieldTable>
                  <c15:showDataLabelsRange val="0"/>
                </c:ext>
                <c:ext xmlns:c16="http://schemas.microsoft.com/office/drawing/2014/chart" uri="{C3380CC4-5D6E-409C-BE32-E72D297353CC}">
                  <c16:uniqueId val="{0000003C-5CEA-4188-9DEA-4A19A43B2669}"/>
                </c:ext>
              </c:extLst>
            </c:dLbl>
            <c:dLbl>
              <c:idx val="5"/>
              <c:tx>
                <c:strRef>
                  <c:f>calculs!$J$104</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{515709BC-1727-46DD-8A92-C6246E7480AB}</c15:txfldGUID>
                      <c15:f>calculs!$J$104</c15:f>
                      <c15:dlblFieldTableCache>
                        <c:ptCount val="1"/>
                        <c:pt idx="0">
                          <c:v>DIM</c:v>
                        </c:pt>
                      </c15:dlblFieldTableCache>
                    </c15:dlblFTEntry>
                  </c15:dlblFieldTable>
                  <c15:showDataLabelsRange val="0"/>
                </c:ext>
                <c:ext xmlns:c16="http://schemas.microsoft.com/office/drawing/2014/chart" uri="{C3380CC4-5D6E-409C-BE32-E72D297353CC}">
                  <c16:uniqueId val="{0000003D-5CEA-4188-9DEA-4A19A43B2669}"/>
                </c:ext>
              </c:extLst>
            </c:dLbl>
            <c:dLbl>
              <c:idx val="6"/>
              <c:tx>
                <c:strRef>
                  <c:f>calculs!$K$104</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{B6A0F2C8-722D-4248-9E46-327CFBCF1611}</c15:txfldGUID>
                      <c15:f>calculs!$K$104</c15:f>
                      <c15:dlblFieldTableCache>
                        <c:ptCount val="1"/>
                        <c:pt idx="0">
                          <c:v>LUN</c:v>
                        </c:pt>
                      </c15:dlblFieldTableCache>
                    </c15:dlblFTEntry>
                  </c15:dlblFieldTable>
                  <c15:showDataLabelsRange val="0"/>
                </c:ext>
                <c:ext xmlns:c16="http://schemas.microsoft.com/office/drawing/2014/chart" uri="{C3380CC4-5D6E-409C-BE32-E72D297353CC}">
                  <c16:uniqueId val="{0000003E-5CEA-4188-9DEA-4A19A43B2669}"/>
                </c:ext>
              </c:extLst>
            </c:dLbl>
            <c:dLbl>
              <c:idx val="7"/>
              <c:tx>
                <c:strRef>
                  <c:f>calculs!$L$104</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{148A87AA-AE84-46DC-BD73-87A17A3AD0EA}</c15:txfldGUID>
                      <c15:f>calculs!$L$104</c15:f>
                      <c15:dlblFieldTableCache>
                        <c:ptCount val="1"/>
                        <c:pt idx="0">
                          <c:v>MAR</c:v>
                        </c:pt>
                      </c15:dlblFieldTableCache>
                    </c15:dlblFTEntry>
                  </c15:dlblFieldTable>
                  <c15:showDataLabelsRange val="0"/>
                </c:ext>
                <c:ext xmlns:c16="http://schemas.microsoft.com/office/drawing/2014/chart" uri="{C3380CC4-5D6E-409C-BE32-E72D297353CC}">
                  <c16:uniqueId val="{0000003F-5CEA-4188-9DEA-4A19A43B2669}"/>
                </c:ext>
              </c:extLst>
            </c:dLbl>
            <c:dLbl>
              <c:idx val="8"/>
              <c:tx>
                <c:strRef>
                  <c:f>calculs!$M$104</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{B4B66B0D-55C0-4321-99D2-707BB6872D42}</c15:txfldGUID>
                      <c15:f>calculs!$M$104</c15:f>
                      <c15:dlblFieldTableCache>
                        <c:ptCount val="1"/>
                        <c:pt idx="0">
                          <c:v>MER</c:v>
                        </c:pt>
                      </c15:dlblFieldTableCache>
                    </c15:dlblFTEntry>
                  </c15:dlblFieldTable>
                  <c15:showDataLabelsRange val="0"/>
                </c:ext>
                <c:ext xmlns:c16="http://schemas.microsoft.com/office/drawing/2014/chart" uri="{C3380CC4-5D6E-409C-BE32-E72D297353CC}">
                  <c16:uniqueId val="{00000040-5CEA-4188-9DEA-4A19A43B2669}"/>
                </c:ext>
              </c:extLst>
            </c:dLbl>
            <c:dLbl>
              <c:idx val="9"/>
              <c:tx>
                <c:strRef>
                  <c:f>calculs!$N$104</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{696089D2-9A0A-43EB-B6A1-0582569045F2}</c15:txfldGUID>
                      <c15:f>calculs!$N$104</c15:f>
                      <c15:dlblFieldTableCache>
                        <c:ptCount val="1"/>
                        <c:pt idx="0">
                          <c:v>JEU</c:v>
                        </c:pt>
                      </c15:dlblFieldTableCache>
                    </c15:dlblFTEntry>
                  </c15:dlblFieldTable>
                  <c15:showDataLabelsRange val="0"/>
                </c:ext>
                <c:ext xmlns:c16="http://schemas.microsoft.com/office/drawing/2014/chart" uri="{C3380CC4-5D6E-409C-BE32-E72D297353CC}">
                  <c16:uniqueId val="{00000041-5CEA-4188-9DEA-4A19A43B2669}"/>
                </c:ext>
              </c:extLst>
            </c:dLbl>
            <c:dLbl>
              <c:idx val="10"/>
              <c:tx>
                <c:strRef>
                  <c:f>calculs!$O$104</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{53AA4EDF-827F-4136-BFA8-F6DBE59CADE9}</c15:txfldGUID>
                      <c15:f>calculs!$O$104</c15:f>
                      <c15:dlblFieldTableCache>
                        <c:ptCount val="1"/>
                        <c:pt idx="0">
                          <c:v>VEN</c:v>
                        </c:pt>
                      </c15:dlblFieldTableCache>
                    </c15:dlblFTEntry>
                  </c15:dlblFieldTable>
                  <c15:showDataLabelsRange val="0"/>
                </c:ext>
                <c:ext xmlns:c16="http://schemas.microsoft.com/office/drawing/2014/chart" uri="{C3380CC4-5D6E-409C-BE32-E72D297353CC}">
                  <c16:uniqueId val="{00000042-5CEA-4188-9DEA-4A19A43B2669}"/>
                </c:ext>
              </c:extLst>
            </c:dLbl>
            <c:dLbl>
              <c:idx val="11"/>
              <c:tx>
                <c:strRef>
                  <c:f>calculs!$P$104</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{37A1A7F5-5345-4E0B-8A42-E5FCE79AD0AA}</c15:txfldGUID>
                      <c15:f>calculs!$P$104</c15:f>
                      <c15:dlblFieldTableCache>
                        <c:ptCount val="1"/>
                        <c:pt idx="0">
                          <c:v>SAM</c:v>
                        </c:pt>
                      </c15:dlblFieldTableCache>
                    </c15:dlblFTEntry>
                  </c15:dlblFieldTable>
                  <c15:showDataLabelsRange val="0"/>
                </c:ext>
                <c:ext xmlns:c16="http://schemas.microsoft.com/office/drawing/2014/chart" uri="{C3380CC4-5D6E-409C-BE32-E72D297353CC}">
                  <c16:uniqueId val="{00000043-5CEA-4188-9DEA-4A19A43B2669}"/>
                </c:ext>
              </c:extLst>
            </c:dLbl>
            <c:dLbl>
              <c:idx val="12"/>
              <c:tx>
                <c:strRef>
                  <c:f>calculs!$Q$104</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{01371634-4739-461B-BF57-018318668F70}</c15:txfldGUID>
                      <c15:f>calculs!$Q$104</c15:f>
                      <c15:dlblFieldTableCache>
                        <c:ptCount val="1"/>
                        <c:pt idx="0">
                          <c:v>DIM</c:v>
                        </c:pt>
                      </c15:dlblFieldTableCache>
                    </c15:dlblFTEntry>
                  </c15:dlblFieldTable>
                  <c15:showDataLabelsRange val="0"/>
                </c:ext>
                <c:ext xmlns:c16="http://schemas.microsoft.com/office/drawing/2014/chart" uri="{C3380CC4-5D6E-409C-BE32-E72D297353CC}">
                  <c16:uniqueId val="{00000044-5CEA-4188-9DEA-4A19A43B2669}"/>
                </c:ext>
              </c:extLst>
            </c:dLbl>
            <c:dLbl>
              <c:idx val="13"/>
              <c:tx>
                <c:strRef>
                  <c:f>calculs!$R$104</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{7FAC9030-7FEB-4D68-B58D-2DF76303EEDE}</c15:txfldGUID>
                      <c15:f>calculs!$R$104</c15:f>
                      <c15:dlblFieldTableCache>
                        <c:ptCount val="1"/>
                        <c:pt idx="0">
                          <c:v>LUN</c:v>
                        </c:pt>
                      </c15:dlblFieldTableCache>
                    </c15:dlblFTEntry>
                  </c15:dlblFieldTable>
                  <c15:showDataLabelsRange val="0"/>
                </c:ext>
                <c:ext xmlns:c16="http://schemas.microsoft.com/office/drawing/2014/chart" uri="{C3380CC4-5D6E-409C-BE32-E72D297353CC}">
                  <c16:uniqueId val="{00000045-5CEA-4188-9DEA-4A19A43B2669}"/>
                </c:ext>
              </c:extLst>
            </c:dLbl>
            <c:dLbl>
              <c:idx val="14"/>
              <c:tx>
                <c:strRef>
                  <c:f>calculs!$S$104</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{A0EF2A89-CAD1-4990-A4ED-AA7EB9C104EF}</c15:txfldGUID>
                      <c15:f>calculs!$S$104</c15:f>
                      <c15:dlblFieldTableCache>
                        <c:ptCount val="1"/>
                        <c:pt idx="0">
                          <c:v>MAR</c:v>
                        </c:pt>
                      </c15:dlblFieldTableCache>
                    </c15:dlblFTEntry>
                  </c15:dlblFieldTable>
                  <c15:showDataLabelsRange val="0"/>
                </c:ext>
                <c:ext xmlns:c16="http://schemas.microsoft.com/office/drawing/2014/chart" uri="{C3380CC4-5D6E-409C-BE32-E72D297353CC}">
                  <c16:uniqueId val="{00000046-5CEA-4188-9DEA-4A19A43B2669}"/>
                </c:ext>
              </c:extLst>
            </c:dLbl>
            <c:dLbl>
              <c:idx val="15"/>
              <c:tx>
                <c:strRef>
                  <c:f>calculs!$T$104</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{83056FD8-8D7F-4755-B835-049B60881877}</c15:txfldGUID>
                      <c15:f>calculs!$T$104</c15:f>
                      <c15:dlblFieldTableCache>
                        <c:ptCount val="1"/>
                        <c:pt idx="0">
                          <c:v>MER</c:v>
                        </c:pt>
                      </c15:dlblFieldTableCache>
                    </c15:dlblFTEntry>
                  </c15:dlblFieldTable>
                  <c15:showDataLabelsRange val="0"/>
                </c:ext>
                <c:ext xmlns:c16="http://schemas.microsoft.com/office/drawing/2014/chart" uri="{C3380CC4-5D6E-409C-BE32-E72D297353CC}">
                  <c16:uniqueId val="{00000047-5CEA-4188-9DEA-4A19A43B2669}"/>
                </c:ext>
              </c:extLst>
            </c:dLbl>
            <c:dLbl>
              <c:idx val="16"/>
              <c:tx>
                <c:strRef>
                  <c:f>calculs!$U$104</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{0F4977EB-3FB5-44C3-A96C-A40FD7FB1D33}</c15:txfldGUID>
                      <c15:f>calculs!$U$104</c15:f>
                      <c15:dlblFieldTableCache>
                        <c:ptCount val="1"/>
                        <c:pt idx="0">
                          <c:v>JEU</c:v>
                        </c:pt>
                      </c15:dlblFieldTableCache>
                    </c15:dlblFTEntry>
                  </c15:dlblFieldTable>
                  <c15:showDataLabelsRange val="0"/>
                </c:ext>
                <c:ext xmlns:c16="http://schemas.microsoft.com/office/drawing/2014/chart" uri="{C3380CC4-5D6E-409C-BE32-E72D297353CC}">
                  <c16:uniqueId val="{00000048-5CEA-4188-9DEA-4A19A43B2669}"/>
                </c:ext>
              </c:extLst>
            </c:dLbl>
            <c:dLbl>
              <c:idx val="17"/>
              <c:tx>
                <c:strRef>
                  <c:f>calculs!$V$104</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{207D9050-8AD2-4615-9D11-6E78D5D10DC6}</c15:txfldGUID>
                      <c15:f>calculs!$V$104</c15:f>
                      <c15:dlblFieldTableCache>
                        <c:ptCount val="1"/>
                        <c:pt idx="0">
                          <c:v>VEN</c:v>
                        </c:pt>
                      </c15:dlblFieldTableCache>
                    </c15:dlblFTEntry>
                  </c15:dlblFieldTable>
                  <c15:showDataLabelsRange val="0"/>
                </c:ext>
                <c:ext xmlns:c16="http://schemas.microsoft.com/office/drawing/2014/chart" uri="{C3380CC4-5D6E-409C-BE32-E72D297353CC}">
                  <c16:uniqueId val="{00000049-5CEA-4188-9DEA-4A19A43B2669}"/>
                </c:ext>
              </c:extLst>
            </c:dLbl>
            <c:dLbl>
              <c:idx val="18"/>
              <c:tx>
                <c:strRef>
                  <c:f>calculs!$W$104</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{8115545B-F2FF-4A0D-BE0D-09E947DA0B03}</c15:txfldGUID>
                      <c15:f>calculs!$W$104</c15:f>
                      <c15:dlblFieldTableCache>
                        <c:ptCount val="1"/>
                        <c:pt idx="0">
                          <c:v>SAM</c:v>
                        </c:pt>
                      </c15:dlblFieldTableCache>
                    </c15:dlblFTEntry>
                  </c15:dlblFieldTable>
                  <c15:showDataLabelsRange val="0"/>
                </c:ext>
                <c:ext xmlns:c16="http://schemas.microsoft.com/office/drawing/2014/chart" uri="{C3380CC4-5D6E-409C-BE32-E72D297353CC}">
                  <c16:uniqueId val="{0000004A-5CEA-4188-9DEA-4A19A43B2669}"/>
                </c:ext>
              </c:extLst>
            </c:dLbl>
            <c:dLbl>
              <c:idx val="19"/>
              <c:tx>
                <c:strRef>
                  <c:f>calculs!$X$104</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{2850B733-4881-4D2A-81EC-68DA8E5E4BDA}</c15:txfldGUID>
                      <c15:f>calculs!$X$104</c15:f>
                      <c15:dlblFieldTableCache>
                        <c:ptCount val="1"/>
                        <c:pt idx="0">
                          <c:v>DIM</c:v>
                        </c:pt>
                      </c15:dlblFieldTableCache>
                    </c15:dlblFTEntry>
                  </c15:dlblFieldTable>
                  <c15:showDataLabelsRange val="0"/>
                </c:ext>
                <c:ext xmlns:c16="http://schemas.microsoft.com/office/drawing/2014/chart" uri="{C3380CC4-5D6E-409C-BE32-E72D297353CC}">
                  <c16:uniqueId val="{0000004B-5CEA-4188-9DEA-4A19A43B2669}"/>
                </c:ext>
              </c:extLst>
            </c:dLbl>
            <c:dLbl>
              <c:idx val="20"/>
              <c:tx>
                <c:strRef>
                  <c:f>calculs!$Y$104</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{3C985794-AD14-49E8-9AB1-9795B4E3F4E0}</c15:txfldGUID>
                      <c15:f>calculs!$Y$104</c15:f>
                      <c15:dlblFieldTableCache>
                        <c:ptCount val="1"/>
                        <c:pt idx="0">
                          <c:v>LUN</c:v>
                        </c:pt>
                      </c15:dlblFieldTableCache>
                    </c15:dlblFTEntry>
                  </c15:dlblFieldTable>
                  <c15:showDataLabelsRange val="0"/>
                </c:ext>
                <c:ext xmlns:c16="http://schemas.microsoft.com/office/drawing/2014/chart" uri="{C3380CC4-5D6E-409C-BE32-E72D297353CC}">
                  <c16:uniqueId val="{0000004C-5CEA-4188-9DEA-4A19A43B2669}"/>
                </c:ext>
              </c:extLst>
            </c:dLbl>
            <c:dLbl>
              <c:idx val="21"/>
              <c:tx>
                <c:strRef>
                  <c:f>calculs!$Z$104</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{D2E68495-9E9F-4857-A9CB-EBB80A937667}</c15:txfldGUID>
                      <c15:f>calculs!$Z$104</c15:f>
                      <c15:dlblFieldTableCache>
                        <c:ptCount val="1"/>
                        <c:pt idx="0">
                          <c:v>MAR</c:v>
                        </c:pt>
                      </c15:dlblFieldTableCache>
                    </c15:dlblFTEntry>
                  </c15:dlblFieldTable>
                  <c15:showDataLabelsRange val="0"/>
                </c:ext>
                <c:ext xmlns:c16="http://schemas.microsoft.com/office/drawing/2014/chart" uri="{C3380CC4-5D6E-409C-BE32-E72D297353CC}">
                  <c16:uniqueId val="{0000004D-5CEA-4188-9DEA-4A19A43B2669}"/>
                </c:ext>
              </c:extLst>
            </c:dLbl>
            <c:dLbl>
              <c:idx val="22"/>
              <c:tx>
                <c:strRef>
                  <c:f>calculs!$AA$104</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{CD622B15-66E3-4750-897C-73D9F91BCEAB}</c15:txfldGUID>
                      <c15:f>calculs!$AA$104</c15:f>
                      <c15:dlblFieldTableCache>
                        <c:ptCount val="1"/>
                        <c:pt idx="0">
                          <c:v>MER</c:v>
                        </c:pt>
                      </c15:dlblFieldTableCache>
                    </c15:dlblFTEntry>
                  </c15:dlblFieldTable>
                  <c15:showDataLabelsRange val="0"/>
                </c:ext>
                <c:ext xmlns:c16="http://schemas.microsoft.com/office/drawing/2014/chart" uri="{C3380CC4-5D6E-409C-BE32-E72D297353CC}">
                  <c16:uniqueId val="{0000004E-5CEA-4188-9DEA-4A19A43B2669}"/>
                </c:ext>
              </c:extLst>
            </c:dLbl>
            <c:dLbl>
              <c:idx val="23"/>
              <c:tx>
                <c:strRef>
                  <c:f>calculs!$AB$104</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{CCE878E8-0501-4EA7-8307-94C02BEC1B7E}</c15:txfldGUID>
                      <c15:f>calculs!$AB$104</c15:f>
                      <c15:dlblFieldTableCache>
                        <c:ptCount val="1"/>
                        <c:pt idx="0">
                          <c:v>JEU</c:v>
                        </c:pt>
                      </c15:dlblFieldTableCache>
                    </c15:dlblFTEntry>
                  </c15:dlblFieldTable>
                  <c15:showDataLabelsRange val="0"/>
                </c:ext>
                <c:ext xmlns:c16="http://schemas.microsoft.com/office/drawing/2014/chart" uri="{C3380CC4-5D6E-409C-BE32-E72D297353CC}">
                  <c16:uniqueId val="{0000004F-5CEA-4188-9DEA-4A19A43B2669}"/>
                </c:ext>
              </c:extLst>
            </c:dLbl>
            <c:dLbl>
              <c:idx val="24"/>
              <c:tx>
                <c:strRef>
                  <c:f>calculs!$AC$104</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{02B1BAFB-C59F-40F4-BC03-A091F423FFC2}</c15:txfldGUID>
                      <c15:f>calculs!$AC$104</c15:f>
                      <c15:dlblFieldTableCache>
                        <c:ptCount val="1"/>
                        <c:pt idx="0">
                          <c:v>VEN</c:v>
                        </c:pt>
                      </c15:dlblFieldTableCache>
                    </c15:dlblFTEntry>
                  </c15:dlblFieldTable>
                  <c15:showDataLabelsRange val="0"/>
                </c:ext>
                <c:ext xmlns:c16="http://schemas.microsoft.com/office/drawing/2014/chart" uri="{C3380CC4-5D6E-409C-BE32-E72D297353CC}">
                  <c16:uniqueId val="{00000050-5CEA-4188-9DEA-4A19A43B2669}"/>
                </c:ext>
              </c:extLst>
            </c:dLbl>
            <c:dLbl>
              <c:idx val="25"/>
              <c:tx>
                <c:strRef>
                  <c:f>calculs!$AD$104</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{4C24C38C-3A8E-4D2D-8A46-BB8F0787D4F9}</c15:txfldGUID>
                      <c15:f>calculs!$AD$104</c15:f>
                      <c15:dlblFieldTableCache>
                        <c:ptCount val="1"/>
                        <c:pt idx="0">
                          <c:v>SAM</c:v>
                        </c:pt>
                      </c15:dlblFieldTableCache>
                    </c15:dlblFTEntry>
                  </c15:dlblFieldTable>
                  <c15:showDataLabelsRange val="0"/>
                </c:ext>
                <c:ext xmlns:c16="http://schemas.microsoft.com/office/drawing/2014/chart" uri="{C3380CC4-5D6E-409C-BE32-E72D297353CC}">
                  <c16:uniqueId val="{00000051-5CEA-4188-9DEA-4A19A43B2669}"/>
                </c:ext>
              </c:extLst>
            </c:dLbl>
            <c:dLbl>
              <c:idx val="26"/>
              <c:tx>
                <c:strRef>
                  <c:f>calculs!$AE$104</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{63F5A938-14E5-4C5F-8B62-1C1D77CCD12D}</c15:txfldGUID>
                      <c15:f>calculs!$AE$104</c15:f>
                      <c15:dlblFieldTableCache>
                        <c:ptCount val="1"/>
                        <c:pt idx="0">
                          <c:v>DIM</c:v>
                        </c:pt>
                      </c15:dlblFieldTableCache>
                    </c15:dlblFTEntry>
                  </c15:dlblFieldTable>
                  <c15:showDataLabelsRange val="0"/>
                </c:ext>
                <c:ext xmlns:c16="http://schemas.microsoft.com/office/drawing/2014/chart" uri="{C3380CC4-5D6E-409C-BE32-E72D297353CC}">
                  <c16:uniqueId val="{00000052-5CEA-4188-9DEA-4A19A43B2669}"/>
                </c:ext>
              </c:extLst>
            </c:dLbl>
            <c:dLbl>
              <c:idx val="27"/>
              <c:tx>
                <c:strRef>
                  <c:f>calculs!$AF$104</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{DFA74235-5564-4514-93D4-7702F2475377}</c15:txfldGUID>
                      <c15:f>calculs!$AF$104</c15:f>
                      <c15:dlblFieldTableCache>
                        <c:ptCount val="1"/>
                        <c:pt idx="0">
                          <c:v>LUN</c:v>
                        </c:pt>
                      </c15:dlblFieldTableCache>
                    </c15:dlblFTEntry>
                  </c15:dlblFieldTable>
                  <c15:showDataLabelsRange val="0"/>
                </c:ext>
                <c:ext xmlns:c16="http://schemas.microsoft.com/office/drawing/2014/chart" uri="{C3380CC4-5D6E-409C-BE32-E72D297353CC}">
                  <c16:uniqueId val="{00000053-5CEA-4188-9DEA-4A19A43B2669}"/>
                </c:ext>
              </c:extLst>
            </c:dLbl>
            <c:dLbl>
              <c:idx val="28"/>
              <c:tx>
                <c:strRef>
                  <c:f>calculs!$AG$104</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{A52BDA93-AB51-4AFE-85AE-06F513554993}</c15:txfldGUID>
                      <c15:f>calculs!$AG$104</c15:f>
                      <c15:dlblFieldTableCache>
                        <c:ptCount val="1"/>
                        <c:pt idx="0">
                          <c:v>MAR</c:v>
                        </c:pt>
                      </c15:dlblFieldTableCache>
                    </c15:dlblFTEntry>
                  </c15:dlblFieldTable>
                  <c15:showDataLabelsRange val="0"/>
                </c:ext>
                <c:ext xmlns:c16="http://schemas.microsoft.com/office/drawing/2014/chart" uri="{C3380CC4-5D6E-409C-BE32-E72D297353CC}">
                  <c16:uniqueId val="{00000054-5CEA-4188-9DEA-4A19A43B2669}"/>
                </c:ext>
              </c:extLst>
            </c:dLbl>
            <c:dLbl>
              <c:idx val="29"/>
              <c:tx>
                <c:strRef>
                  <c:f>calculs!$AH$104</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dlblFieldTable>
                    <c15:dlblFTEntry>
                      <c15:txfldGUID>{59796945-D37E-44BD-9996-08503A5B3712}</c15:txfldGUID>
                      <c15:f>calculs!$AH$104</c15:f>
                      <c15:dlblFieldTableCache>
                        <c:ptCount val="1"/>
                        <c:pt idx="0">
                          <c:v>MER</c:v>
                        </c:pt>
                      </c15:dlblFieldTableCache>
                    </c15:dlblFTEntry>
                  </c15:dlblFieldTable>
                  <c15:showDataLabelsRange val="0"/>
                </c:ext>
                <c:ext xmlns:c16="http://schemas.microsoft.com/office/drawing/2014/chart" uri="{C3380CC4-5D6E-409C-BE32-E72D297353CC}">
                  <c16:uniqueId val="{00000055-5CEA-4188-9DEA-4A19A43B2669}"/>
                </c:ext>
              </c:extLst>
            </c:dLbl>
            <c:spPr>
              <a:noFill/>
              <a:ln>
                <a:noFill/>
              </a:ln>
              <a:effectLst/>
            </c:spPr>
            <c:txPr>
              <a:bodyPr/>
              <a:lstStyle/>
              <a:p>
                <a:pPr>
                  <a:defRPr sz="750"/>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calculs!$E$103:$AH$103</c:f>
              <c:numCache>
                <c:formatCode>General</c:formatCode>
                <c:ptCount val="30"/>
                <c:pt idx="0">
                  <c:v>2.2999999999999998</c:v>
                </c:pt>
                <c:pt idx="1">
                  <c:v>2.2999999999999998</c:v>
                </c:pt>
                <c:pt idx="2">
                  <c:v>2.2999999999999998</c:v>
                </c:pt>
                <c:pt idx="3">
                  <c:v>2.2999999999999998</c:v>
                </c:pt>
                <c:pt idx="4">
                  <c:v>2.2999999999999998</c:v>
                </c:pt>
                <c:pt idx="5">
                  <c:v>2.2999999999999998</c:v>
                </c:pt>
                <c:pt idx="6">
                  <c:v>2.2999999999999998</c:v>
                </c:pt>
                <c:pt idx="7">
                  <c:v>2.2999999999999998</c:v>
                </c:pt>
                <c:pt idx="8">
                  <c:v>2.2999999999999998</c:v>
                </c:pt>
                <c:pt idx="9">
                  <c:v>2.2999999999999998</c:v>
                </c:pt>
                <c:pt idx="10">
                  <c:v>2.2999999999999998</c:v>
                </c:pt>
                <c:pt idx="11">
                  <c:v>2.2999999999999998</c:v>
                </c:pt>
                <c:pt idx="12">
                  <c:v>2.2999999999999998</c:v>
                </c:pt>
                <c:pt idx="13">
                  <c:v>2.2999999999999998</c:v>
                </c:pt>
                <c:pt idx="14">
                  <c:v>2.2999999999999998</c:v>
                </c:pt>
                <c:pt idx="15">
                  <c:v>2.2999999999999998</c:v>
                </c:pt>
                <c:pt idx="16">
                  <c:v>2.2999999999999998</c:v>
                </c:pt>
                <c:pt idx="17">
                  <c:v>2.2999999999999998</c:v>
                </c:pt>
                <c:pt idx="18">
                  <c:v>2.2999999999999998</c:v>
                </c:pt>
                <c:pt idx="19">
                  <c:v>2.2999999999999998</c:v>
                </c:pt>
                <c:pt idx="20">
                  <c:v>2.2999999999999998</c:v>
                </c:pt>
                <c:pt idx="21">
                  <c:v>2.2999999999999998</c:v>
                </c:pt>
                <c:pt idx="22">
                  <c:v>2.2999999999999998</c:v>
                </c:pt>
                <c:pt idx="23">
                  <c:v>2.2999999999999998</c:v>
                </c:pt>
                <c:pt idx="24">
                  <c:v>2.2999999999999998</c:v>
                </c:pt>
                <c:pt idx="25">
                  <c:v>2.2999999999999998</c:v>
                </c:pt>
                <c:pt idx="26">
                  <c:v>2.2999999999999998</c:v>
                </c:pt>
                <c:pt idx="27">
                  <c:v>2.2999999999999998</c:v>
                </c:pt>
                <c:pt idx="28">
                  <c:v>2.2999999999999998</c:v>
                </c:pt>
                <c:pt idx="29">
                  <c:v>2.2999999999999998</c:v>
                </c:pt>
              </c:numCache>
            </c:numRef>
          </c:val>
          <c:smooth val="0"/>
          <c:extLst>
            <c:ext xmlns:c16="http://schemas.microsoft.com/office/drawing/2014/chart" uri="{C3380CC4-5D6E-409C-BE32-E72D297353CC}">
              <c16:uniqueId val="{00000056-5CEA-4188-9DEA-4A19A43B2669}"/>
            </c:ext>
          </c:extLst>
        </c:ser>
        <c:ser>
          <c:idx val="25"/>
          <c:order val="25"/>
          <c:tx>
            <c:strRef>
              <c:f>calculs!$D$93</c:f>
              <c:strCache>
                <c:ptCount val="1"/>
                <c:pt idx="0">
                  <c:v>juin 2016 -Bande supérieure</c:v>
                </c:pt>
              </c:strCache>
            </c:strRef>
          </c:tx>
          <c:spPr>
            <a:ln w="228600" cap="sq">
              <a:solidFill>
                <a:schemeClr val="accent3"/>
              </a:solidFill>
            </a:ln>
          </c:spPr>
          <c:marker>
            <c:symbol val="none"/>
          </c:marker>
          <c:val>
            <c:numRef>
              <c:f>calculs!$E$93:$AH$93</c:f>
              <c:numCache>
                <c:formatCode>General</c:formatCode>
                <c:ptCount val="30"/>
                <c:pt idx="0">
                  <c:v>13</c:v>
                </c:pt>
                <c:pt idx="1">
                  <c:v>13</c:v>
                </c:pt>
                <c:pt idx="2">
                  <c:v>13</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57-5CEA-4188-9DEA-4A19A43B2669}"/>
            </c:ext>
          </c:extLst>
        </c:ser>
        <c:ser>
          <c:idx val="26"/>
          <c:order val="26"/>
          <c:tx>
            <c:strRef>
              <c:f>calculs!$D$96</c:f>
              <c:strCache>
                <c:ptCount val="1"/>
                <c:pt idx="0">
                  <c:v>juil 2016 -Bande supérieure</c:v>
                </c:pt>
              </c:strCache>
            </c:strRef>
          </c:tx>
          <c:spPr>
            <a:ln w="228600" cap="sq">
              <a:solidFill>
                <a:schemeClr val="accent2"/>
              </a:solidFill>
            </a:ln>
          </c:spPr>
          <c:marker>
            <c:symbol val="none"/>
          </c:marker>
          <c:val>
            <c:numRef>
              <c:f>calculs!$E$96:$AH$96</c:f>
              <c:numCache>
                <c:formatCode>General</c:formatCode>
                <c:ptCount val="30"/>
                <c:pt idx="0">
                  <c:v>#N/A</c:v>
                </c:pt>
                <c:pt idx="1">
                  <c:v>#N/A</c:v>
                </c:pt>
                <c:pt idx="2">
                  <c:v>#N/A</c:v>
                </c:pt>
                <c:pt idx="3">
                  <c:v>13</c:v>
                </c:pt>
                <c:pt idx="4">
                  <c:v>13</c:v>
                </c:pt>
                <c:pt idx="5">
                  <c:v>13</c:v>
                </c:pt>
                <c:pt idx="6">
                  <c:v>13</c:v>
                </c:pt>
                <c:pt idx="7">
                  <c:v>13</c:v>
                </c:pt>
                <c:pt idx="8">
                  <c:v>13</c:v>
                </c:pt>
                <c:pt idx="9">
                  <c:v>13</c:v>
                </c:pt>
                <c:pt idx="10">
                  <c:v>13</c:v>
                </c:pt>
                <c:pt idx="11">
                  <c:v>13</c:v>
                </c:pt>
                <c:pt idx="12">
                  <c:v>13</c:v>
                </c:pt>
                <c:pt idx="13">
                  <c:v>13</c:v>
                </c:pt>
                <c:pt idx="14">
                  <c:v>13</c:v>
                </c:pt>
                <c:pt idx="15">
                  <c:v>13</c:v>
                </c:pt>
                <c:pt idx="16">
                  <c:v>13</c:v>
                </c:pt>
                <c:pt idx="17">
                  <c:v>13</c:v>
                </c:pt>
                <c:pt idx="18">
                  <c:v>13</c:v>
                </c:pt>
                <c:pt idx="19">
                  <c:v>13</c:v>
                </c:pt>
                <c:pt idx="20">
                  <c:v>13</c:v>
                </c:pt>
                <c:pt idx="21">
                  <c:v>13</c:v>
                </c:pt>
                <c:pt idx="22">
                  <c:v>13</c:v>
                </c:pt>
                <c:pt idx="23">
                  <c:v>13</c:v>
                </c:pt>
                <c:pt idx="24">
                  <c:v>13</c:v>
                </c:pt>
                <c:pt idx="25">
                  <c:v>13</c:v>
                </c:pt>
                <c:pt idx="26">
                  <c:v>13</c:v>
                </c:pt>
                <c:pt idx="27">
                  <c:v>13</c:v>
                </c:pt>
                <c:pt idx="28">
                  <c:v>13</c:v>
                </c:pt>
                <c:pt idx="29">
                  <c:v>13</c:v>
                </c:pt>
              </c:numCache>
            </c:numRef>
          </c:val>
          <c:smooth val="0"/>
          <c:extLst>
            <c:ext xmlns:c16="http://schemas.microsoft.com/office/drawing/2014/chart" uri="{C3380CC4-5D6E-409C-BE32-E72D297353CC}">
              <c16:uniqueId val="{00000058-5CEA-4188-9DEA-4A19A43B2669}"/>
            </c:ext>
          </c:extLst>
        </c:ser>
        <c:ser>
          <c:idx val="27"/>
          <c:order val="27"/>
          <c:tx>
            <c:strRef>
              <c:f>calculs!$B$52</c:f>
              <c:strCache>
                <c:ptCount val="1"/>
                <c:pt idx="0">
                  <c:v>10</c:v>
                </c:pt>
              </c:strCache>
            </c:strRef>
          </c:tx>
          <c:spPr>
            <a:ln w="193675">
              <a:solidFill>
                <a:schemeClr val="accent5">
                  <a:lumMod val="60000"/>
                  <a:lumOff val="40000"/>
                </a:schemeClr>
              </a:solidFill>
            </a:ln>
          </c:spPr>
          <c:marker>
            <c:symbol val="square"/>
            <c:size val="14"/>
            <c:spPr>
              <a:solidFill>
                <a:schemeClr val="accent5">
                  <a:lumMod val="60000"/>
                  <a:lumOff val="40000"/>
                </a:schemeClr>
              </a:solidFill>
              <a:ln>
                <a:no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calculs!$E$52:$AI$52</c:f>
              <c:numCache>
                <c:formatCode>General</c:formatCode>
                <c:ptCount val="31"/>
                <c:pt idx="0">
                  <c:v>#N/A</c:v>
                </c:pt>
                <c:pt idx="1">
                  <c:v>#N/A</c:v>
                </c:pt>
                <c:pt idx="2">
                  <c:v>#N/A</c:v>
                </c:pt>
                <c:pt idx="3">
                  <c:v>2.3000000000000007</c:v>
                </c:pt>
                <c:pt idx="4">
                  <c:v>2.3000000000000007</c:v>
                </c:pt>
                <c:pt idx="5">
                  <c:v>2.3000000000000007</c:v>
                </c:pt>
                <c:pt idx="6">
                  <c:v>2.3000000000000007</c:v>
                </c:pt>
                <c:pt idx="7">
                  <c:v>2.3000000000000007</c:v>
                </c:pt>
                <c:pt idx="8">
                  <c:v>2.3000000000000007</c:v>
                </c:pt>
                <c:pt idx="9">
                  <c:v>2.3000000000000007</c:v>
                </c:pt>
                <c:pt idx="10">
                  <c:v>2.3000000000000007</c:v>
                </c:pt>
                <c:pt idx="11">
                  <c:v>2.3000000000000007</c:v>
                </c:pt>
                <c:pt idx="12">
                  <c:v>2.3000000000000007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2-4F91-4185-B637-4327C8E54CF0}"/>
            </c:ext>
          </c:extLst>
        </c:ser>
        <c:ser>
          <c:idx val="28"/>
          <c:order val="28"/>
          <c:tx>
            <c:strRef>
              <c:f>calculs!$D$74</c:f>
              <c:strCache>
                <c:ptCount val="1"/>
                <c:pt idx="0">
                  <c:v>JALON 9</c:v>
                </c:pt>
              </c:strCache>
            </c:strRef>
          </c:tx>
          <c:val>
            <c:numRef>
              <c:f>calculs!$E$74:$AH$74</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2.3000000000000007</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extLst>
            <c:ext xmlns:c16="http://schemas.microsoft.com/office/drawing/2014/chart" uri="{C3380CC4-5D6E-409C-BE32-E72D297353CC}">
              <c16:uniqueId val="{00000003-4F91-4185-B637-4327C8E54CF0}"/>
            </c:ext>
          </c:extLst>
        </c:ser>
        <c:dLbls>
          <c:showLegendKey val="0"/>
          <c:showVal val="0"/>
          <c:showCatName val="0"/>
          <c:showSerName val="0"/>
          <c:showPercent val="0"/>
          <c:showBubbleSize val="0"/>
        </c:dLbls>
        <c:marker val="1"/>
        <c:smooth val="0"/>
        <c:axId val="214810184"/>
        <c:axId val="115520360"/>
      </c:lineChart>
      <c:dateAx>
        <c:axId val="214810184"/>
        <c:scaling>
          <c:orientation val="minMax"/>
        </c:scaling>
        <c:delete val="1"/>
        <c:axPos val="b"/>
        <c:majorGridlines>
          <c:spPr>
            <a:ln w="3175">
              <a:solidFill>
                <a:schemeClr val="tx2">
                  <a:lumMod val="20000"/>
                  <a:lumOff val="80000"/>
                  <a:alpha val="85000"/>
                </a:schemeClr>
              </a:solidFill>
            </a:ln>
          </c:spPr>
        </c:majorGridlines>
        <c:numFmt formatCode="d" sourceLinked="0"/>
        <c:majorTickMark val="out"/>
        <c:minorTickMark val="none"/>
        <c:tickLblPos val="nextTo"/>
        <c:crossAx val="115520360"/>
        <c:crosses val="autoZero"/>
        <c:auto val="1"/>
        <c:lblOffset val="100"/>
        <c:baseTimeUnit val="days"/>
      </c:dateAx>
      <c:valAx>
        <c:axId val="115520360"/>
        <c:scaling>
          <c:orientation val="minMax"/>
          <c:max val="13.5"/>
          <c:min val="0"/>
        </c:scaling>
        <c:delete val="1"/>
        <c:axPos val="l"/>
        <c:numFmt formatCode="General" sourceLinked="1"/>
        <c:majorTickMark val="out"/>
        <c:minorTickMark val="none"/>
        <c:tickLblPos val="nextTo"/>
        <c:crossAx val="214810184"/>
        <c:crosses val="autoZero"/>
        <c:crossBetween val="between"/>
        <c:majorUnit val="1"/>
      </c:valAx>
      <c:spPr>
        <a:effectLst>
          <a:outerShdw blurRad="50800" dist="50800" dir="5400000" sx="1000" sy="1000" algn="ctr" rotWithShape="0">
            <a:srgbClr val="000000">
              <a:alpha val="43137"/>
            </a:srgbClr>
          </a:outerShdw>
        </a:effectLst>
      </c:spPr>
    </c:plotArea>
    <c:plotVisOnly val="1"/>
    <c:dispBlanksAs val="gap"/>
    <c:showDLblsOverMax val="0"/>
  </c:chart>
  <c:spPr>
    <a:noFill/>
    <a:ln>
      <a:noFill/>
    </a:ln>
  </c:spPr>
  <c:txPr>
    <a:bodyPr/>
    <a:lstStyle/>
    <a:p>
      <a:pPr>
        <a:defRPr sz="1000"/>
      </a:pPr>
      <a:endParaRPr lang="fr-FR"/>
    </a:p>
  </c:txPr>
  <c:printSettings>
    <c:headerFooter/>
    <c:pageMargins b="0.75" l="0.7" r="0.7" t="1" header="0.3" footer="0.3"/>
    <c:pageSetup orientation="landscape"/>
  </c:printSettings>
</c:chartSpace>
</file>

<file path=xl/ctrlProps/ctrlProp1.xml><?xml version="1.0" encoding="utf-8"?>
<formControlPr xmlns="http://schemas.microsoft.com/office/spreadsheetml/2009/9/main" objectType="Scroll" dx="16" fmlaLink="FenêtreDécalage" horiz="1" max="100" noThreeD="1" page="7" val="0"/>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absolute">
    <xdr:from>
      <xdr:col>0</xdr:col>
      <xdr:colOff>323850</xdr:colOff>
      <xdr:row>1</xdr:row>
      <xdr:rowOff>190500</xdr:rowOff>
    </xdr:from>
    <xdr:to>
      <xdr:col>5</xdr:col>
      <xdr:colOff>3213354</xdr:colOff>
      <xdr:row>16</xdr:row>
      <xdr:rowOff>161925</xdr:rowOff>
    </xdr:to>
    <xdr:graphicFrame macro="">
      <xdr:nvGraphicFramePr>
        <xdr:cNvPr id="7" name="GraphiqueChronologie" descr="Chronologie déroulante des activités du projet" title="GraphiqueChronologie"/>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editAs="oneCell">
        <xdr:from>
          <xdr:col>4</xdr:col>
          <xdr:colOff>47625</xdr:colOff>
          <xdr:row>18</xdr:row>
          <xdr:rowOff>209550</xdr:rowOff>
        </xdr:from>
        <xdr:to>
          <xdr:col>6</xdr:col>
          <xdr:colOff>0</xdr:colOff>
          <xdr:row>20</xdr:row>
          <xdr:rowOff>0</xdr:rowOff>
        </xdr:to>
        <xdr:sp macro="" textlink="">
          <xdr:nvSpPr>
            <xdr:cNvPr id="1025" name="Barre de défilement" descr="Cliquez sur la barre de défilement pour modifier la période du projet affichée dans le graphique chronologique ou entrez la date de début pour afficher les activités de projet dans la cellule D20."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tables/table1.xml><?xml version="1.0" encoding="utf-8"?>
<table xmlns="http://schemas.openxmlformats.org/spreadsheetml/2006/main" id="1" name="Activités" displayName="Activités" ref="B22:F42" totalsRowShown="0" headerRowDxfId="6" dataDxfId="5">
  <autoFilter ref="B22:F42"/>
  <sortState ref="C20:F25">
    <sortCondition ref="D19:D25"/>
  </sortState>
  <tableColumns count="5">
    <tableColumn id="5" name="ID" dataDxfId="4">
      <calculatedColumnFormula>N(B22)+1</calculatedColumnFormula>
    </tableColumn>
    <tableColumn id="1" name="ACTIVITÉ" dataDxfId="3"/>
    <tableColumn id="2" name="DÉBUT" dataDxfId="2">
      <calculatedColumnFormula>D22+10</calculatedColumnFormula>
    </tableColumn>
    <tableColumn id="3" name="FIN" dataDxfId="1">
      <calculatedColumnFormula>Activités[[#This Row],[DÉBUT]]+2</calculatedColumnFormula>
    </tableColumn>
    <tableColumn id="4" name="REMARQUES" dataDxfId="0"/>
  </tableColumns>
  <tableStyleInfo name="Project Timeline" showFirstColumn="0" showLastColumn="0" showRowStripes="1" showColumnStripes="0"/>
  <extLst>
    <ext xmlns:x14="http://schemas.microsoft.com/office/spreadsheetml/2009/9/main" uri="{504A1905-F514-4f6f-8877-14C23A59335A}">
      <x14:table altText="Activities Table" altTextSummary="This table is for the user to enter and manage academic activities.  The columns are Activity, Start, End, and Notes.  All activities entered in the table will be rendered in the Timeline Chart."/>
    </ext>
  </extLst>
</table>
</file>

<file path=xl/theme/theme1.xml><?xml version="1.0" encoding="utf-8"?>
<a:theme xmlns:a="http://schemas.openxmlformats.org/drawingml/2006/main" name="Office Theme">
  <a:themeElements>
    <a:clrScheme name="Project Timeline">
      <a:dk1>
        <a:sysClr val="windowText" lastClr="000000"/>
      </a:dk1>
      <a:lt1>
        <a:sysClr val="window" lastClr="FFFFFF"/>
      </a:lt1>
      <a:dk2>
        <a:srgbClr val="37464D"/>
      </a:dk2>
      <a:lt2>
        <a:srgbClr val="F0ECEB"/>
      </a:lt2>
      <a:accent1>
        <a:srgbClr val="FE713B"/>
      </a:accent1>
      <a:accent2>
        <a:srgbClr val="0CA8C7"/>
      </a:accent2>
      <a:accent3>
        <a:srgbClr val="9BD174"/>
      </a:accent3>
      <a:accent4>
        <a:srgbClr val="8F6BA2"/>
      </a:accent4>
      <a:accent5>
        <a:srgbClr val="FFED56"/>
      </a:accent5>
      <a:accent6>
        <a:srgbClr val="E95877"/>
      </a:accent6>
      <a:hlink>
        <a:srgbClr val="47C2D9"/>
      </a:hlink>
      <a:folHlink>
        <a:srgbClr val="8F6BA2"/>
      </a:folHlink>
    </a:clrScheme>
    <a:fontScheme name="Project Timelin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tabColor theme="5"/>
    <pageSetUpPr autoPageBreaks="0"/>
  </sheetPr>
  <dimension ref="A1:G42"/>
  <sheetViews>
    <sheetView showGridLines="0" tabSelected="1" zoomScaleNormal="100" workbookViewId="0">
      <selection activeCell="H13" sqref="H13"/>
    </sheetView>
  </sheetViews>
  <sheetFormatPr baseColWidth="10" defaultColWidth="9.140625" defaultRowHeight="17.25" customHeight="1" x14ac:dyDescent="0.2"/>
  <cols>
    <col min="1" max="1" width="5.42578125" style="8" customWidth="1"/>
    <col min="2" max="2" width="9" style="8" customWidth="1"/>
    <col min="3" max="3" width="31" style="8" customWidth="1"/>
    <col min="4" max="5" width="18.42578125" style="8" customWidth="1"/>
    <col min="6" max="6" width="56.85546875" style="8" customWidth="1"/>
    <col min="7" max="7" width="5.5703125" style="8" customWidth="1"/>
    <col min="8" max="16384" width="9.140625" style="8"/>
  </cols>
  <sheetData>
    <row r="1" spans="1:7" s="7" customFormat="1" ht="47.25" customHeight="1" thickBot="1" x14ac:dyDescent="0.25">
      <c r="A1" s="4"/>
      <c r="B1" s="5"/>
      <c r="C1" s="19" t="s">
        <v>15</v>
      </c>
      <c r="D1" s="4"/>
      <c r="E1" s="4"/>
      <c r="F1" s="4"/>
      <c r="G1" s="6"/>
    </row>
    <row r="2" spans="1:7" ht="17.25" customHeight="1" thickTop="1" x14ac:dyDescent="0.2">
      <c r="C2" s="9"/>
    </row>
    <row r="18" spans="2:6" ht="17.25" customHeight="1" thickBot="1" x14ac:dyDescent="0.25">
      <c r="C18" s="10"/>
      <c r="D18" s="10"/>
      <c r="E18" s="10"/>
      <c r="F18" s="10"/>
    </row>
    <row r="19" spans="2:6" ht="17.25" customHeight="1" thickTop="1" x14ac:dyDescent="0.2">
      <c r="C19" s="11"/>
      <c r="D19" s="11"/>
      <c r="E19" s="11"/>
      <c r="F19" s="11"/>
    </row>
    <row r="20" spans="2:6" ht="17.25" customHeight="1" x14ac:dyDescent="0.3">
      <c r="C20" s="17" t="s">
        <v>16</v>
      </c>
      <c r="D20" s="18">
        <f ca="1">TODAY()-3</f>
        <v>42549</v>
      </c>
      <c r="E20" s="11"/>
      <c r="F20" s="11"/>
    </row>
    <row r="21" spans="2:6" ht="17.25" customHeight="1" x14ac:dyDescent="0.2">
      <c r="C21" s="11"/>
      <c r="D21" s="11"/>
      <c r="E21" s="11"/>
      <c r="F21" s="11"/>
    </row>
    <row r="22" spans="2:6" ht="17.25" customHeight="1" x14ac:dyDescent="0.2">
      <c r="B22" s="12" t="s">
        <v>29</v>
      </c>
      <c r="C22" s="13" t="s">
        <v>17</v>
      </c>
      <c r="D22" s="13" t="s">
        <v>18</v>
      </c>
      <c r="E22" s="13" t="s">
        <v>19</v>
      </c>
      <c r="F22" s="13" t="s">
        <v>20</v>
      </c>
    </row>
    <row r="23" spans="2:6" ht="17.25" customHeight="1" x14ac:dyDescent="0.2">
      <c r="B23" s="12">
        <f t="shared" ref="B23:B28" si="0">N(B22)+1</f>
        <v>1</v>
      </c>
      <c r="C23" s="14" t="s">
        <v>3</v>
      </c>
      <c r="D23" s="15">
        <f ca="1">D20+3</f>
        <v>42552</v>
      </c>
      <c r="E23" s="15">
        <v>43100</v>
      </c>
      <c r="F23" s="14"/>
    </row>
    <row r="24" spans="2:6" ht="17.25" customHeight="1" x14ac:dyDescent="0.2">
      <c r="B24" s="12">
        <f t="shared" si="0"/>
        <v>2</v>
      </c>
      <c r="C24" s="14" t="s">
        <v>4</v>
      </c>
      <c r="D24" s="15">
        <v>42552</v>
      </c>
      <c r="E24" s="15">
        <v>42561</v>
      </c>
      <c r="F24" s="14"/>
    </row>
    <row r="25" spans="2:6" ht="17.25" customHeight="1" x14ac:dyDescent="0.2">
      <c r="B25" s="12">
        <f t="shared" si="0"/>
        <v>3</v>
      </c>
      <c r="C25" s="14" t="s">
        <v>6</v>
      </c>
      <c r="D25" s="15">
        <v>42552</v>
      </c>
      <c r="E25" s="15">
        <v>42561</v>
      </c>
      <c r="F25" s="14"/>
    </row>
    <row r="26" spans="2:6" ht="17.25" customHeight="1" x14ac:dyDescent="0.2">
      <c r="B26" s="12">
        <f t="shared" si="0"/>
        <v>4</v>
      </c>
      <c r="C26" s="14" t="s">
        <v>7</v>
      </c>
      <c r="D26" s="15">
        <v>42552</v>
      </c>
      <c r="E26" s="15">
        <v>42561</v>
      </c>
      <c r="F26" s="14"/>
    </row>
    <row r="27" spans="2:6" ht="17.25" customHeight="1" x14ac:dyDescent="0.2">
      <c r="B27" s="12">
        <f t="shared" si="0"/>
        <v>5</v>
      </c>
      <c r="C27" s="14" t="s">
        <v>8</v>
      </c>
      <c r="D27" s="15">
        <v>42552</v>
      </c>
      <c r="E27" s="15">
        <v>42561</v>
      </c>
      <c r="F27" s="14"/>
    </row>
    <row r="28" spans="2:6" ht="17.25" customHeight="1" x14ac:dyDescent="0.2">
      <c r="B28" s="12">
        <f t="shared" si="0"/>
        <v>6</v>
      </c>
      <c r="C28" s="14" t="s">
        <v>9</v>
      </c>
      <c r="D28" s="15">
        <v>42552</v>
      </c>
      <c r="E28" s="15">
        <v>42561</v>
      </c>
      <c r="F28" s="14"/>
    </row>
    <row r="29" spans="2:6" ht="17.25" customHeight="1" x14ac:dyDescent="0.2">
      <c r="B29" s="16">
        <f t="shared" ref="B29:B33" si="1">N(B28)+1</f>
        <v>7</v>
      </c>
      <c r="C29" s="14" t="s">
        <v>10</v>
      </c>
      <c r="D29" s="15">
        <v>42552</v>
      </c>
      <c r="E29" s="15">
        <v>42561</v>
      </c>
      <c r="F29" s="14"/>
    </row>
    <row r="30" spans="2:6" ht="17.25" customHeight="1" x14ac:dyDescent="0.2">
      <c r="B30" s="16">
        <f t="shared" si="1"/>
        <v>8</v>
      </c>
      <c r="C30" s="14" t="s">
        <v>11</v>
      </c>
      <c r="D30" s="15">
        <v>42552</v>
      </c>
      <c r="E30" s="15">
        <v>42561</v>
      </c>
      <c r="F30" s="14"/>
    </row>
    <row r="31" spans="2:6" ht="17.25" customHeight="1" x14ac:dyDescent="0.2">
      <c r="B31" s="16">
        <f t="shared" si="1"/>
        <v>9</v>
      </c>
      <c r="C31" s="14" t="s">
        <v>12</v>
      </c>
      <c r="D31" s="15">
        <v>42552</v>
      </c>
      <c r="E31" s="15">
        <v>42561</v>
      </c>
      <c r="F31" s="14"/>
    </row>
    <row r="32" spans="2:6" ht="17.25" customHeight="1" x14ac:dyDescent="0.2">
      <c r="B32" s="16">
        <f t="shared" si="1"/>
        <v>10</v>
      </c>
      <c r="C32" s="14" t="s">
        <v>13</v>
      </c>
      <c r="D32" s="15">
        <v>42552</v>
      </c>
      <c r="E32" s="15">
        <v>42561</v>
      </c>
      <c r="F32" s="14"/>
    </row>
    <row r="33" spans="2:6" ht="17.25" customHeight="1" x14ac:dyDescent="0.2">
      <c r="B33" s="16">
        <f t="shared" si="1"/>
        <v>11</v>
      </c>
      <c r="C33" s="14" t="s">
        <v>14</v>
      </c>
      <c r="D33" s="15">
        <v>42553</v>
      </c>
      <c r="E33" s="15">
        <v>42566</v>
      </c>
      <c r="F33" s="14"/>
    </row>
    <row r="34" spans="2:6" ht="17.25" customHeight="1" x14ac:dyDescent="0.2">
      <c r="B34" s="16">
        <f>N(B33)+1</f>
        <v>12</v>
      </c>
      <c r="C34" s="14" t="s">
        <v>30</v>
      </c>
      <c r="D34" s="15">
        <v>42554</v>
      </c>
      <c r="E34" s="15">
        <v>42566</v>
      </c>
      <c r="F34" s="14"/>
    </row>
    <row r="35" spans="2:6" ht="17.25" customHeight="1" x14ac:dyDescent="0.2">
      <c r="B35" s="16">
        <f t="shared" ref="B35:B42" si="2">N(B34)+1</f>
        <v>13</v>
      </c>
      <c r="C35" s="14" t="s">
        <v>31</v>
      </c>
      <c r="D35" s="15">
        <v>42555</v>
      </c>
      <c r="E35" s="15">
        <v>42566</v>
      </c>
      <c r="F35" s="14"/>
    </row>
    <row r="36" spans="2:6" ht="17.25" customHeight="1" x14ac:dyDescent="0.2">
      <c r="B36" s="16">
        <f t="shared" si="2"/>
        <v>14</v>
      </c>
      <c r="C36" s="14" t="s">
        <v>32</v>
      </c>
      <c r="D36" s="15">
        <f>D35+10</f>
        <v>42565</v>
      </c>
      <c r="E36" s="15">
        <v>42567</v>
      </c>
      <c r="F36" s="14"/>
    </row>
    <row r="37" spans="2:6" ht="17.25" customHeight="1" x14ac:dyDescent="0.2">
      <c r="B37" s="16">
        <f t="shared" si="2"/>
        <v>15</v>
      </c>
      <c r="C37" s="14" t="s">
        <v>33</v>
      </c>
      <c r="D37" s="15">
        <f>D35+10</f>
        <v>42565</v>
      </c>
      <c r="E37" s="15">
        <v>42568</v>
      </c>
      <c r="F37" s="14"/>
    </row>
    <row r="38" spans="2:6" ht="17.25" customHeight="1" x14ac:dyDescent="0.2">
      <c r="B38" s="16">
        <f t="shared" si="2"/>
        <v>16</v>
      </c>
      <c r="C38" s="14" t="s">
        <v>34</v>
      </c>
      <c r="D38" s="15">
        <f>D35+10</f>
        <v>42565</v>
      </c>
      <c r="E38" s="15">
        <v>42569</v>
      </c>
      <c r="F38" s="14"/>
    </row>
    <row r="39" spans="2:6" ht="17.25" customHeight="1" x14ac:dyDescent="0.2">
      <c r="B39" s="16">
        <f t="shared" si="2"/>
        <v>17</v>
      </c>
      <c r="C39" s="14" t="s">
        <v>35</v>
      </c>
      <c r="D39" s="15">
        <f>D35+10</f>
        <v>42565</v>
      </c>
      <c r="E39" s="15">
        <v>42570</v>
      </c>
      <c r="F39" s="14"/>
    </row>
    <row r="40" spans="2:6" ht="17.25" customHeight="1" x14ac:dyDescent="0.2">
      <c r="B40" s="16">
        <f t="shared" si="2"/>
        <v>18</v>
      </c>
      <c r="C40" s="14" t="s">
        <v>36</v>
      </c>
      <c r="D40" s="15">
        <f>D35+10</f>
        <v>42565</v>
      </c>
      <c r="E40" s="15">
        <v>42571</v>
      </c>
      <c r="F40" s="14"/>
    </row>
    <row r="41" spans="2:6" ht="17.25" customHeight="1" x14ac:dyDescent="0.2">
      <c r="B41" s="16">
        <f t="shared" si="2"/>
        <v>19</v>
      </c>
      <c r="C41" s="14" t="s">
        <v>37</v>
      </c>
      <c r="D41" s="15">
        <f>D35+10</f>
        <v>42565</v>
      </c>
      <c r="E41" s="15">
        <v>42572</v>
      </c>
      <c r="F41" s="14"/>
    </row>
    <row r="42" spans="2:6" ht="17.25" customHeight="1" x14ac:dyDescent="0.2">
      <c r="B42" s="16">
        <f t="shared" si="2"/>
        <v>20</v>
      </c>
      <c r="C42" s="14" t="s">
        <v>38</v>
      </c>
      <c r="D42" s="15">
        <f>D35+10</f>
        <v>42565</v>
      </c>
      <c r="E42" s="15">
        <v>42573</v>
      </c>
      <c r="F42" s="14"/>
    </row>
  </sheetData>
  <sheetProtection selectLockedCells="1"/>
  <printOptions horizontalCentered="1"/>
  <pageMargins left="0.25" right="0.25" top="0.5" bottom="0.5" header="0.3" footer="0.3"/>
  <pageSetup fitToHeight="0" orientation="landscape" r:id="rId1"/>
  <rowBreaks count="2" manualBreakCount="2">
    <brk id="18" max="16383" man="1"/>
    <brk id="20"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1025" r:id="rId4" name="Barre de défilement">
              <controlPr defaultSize="0" autoPict="0" altText="Cliquez sur la barre de défilement pour modifier la période du projet affichée dans le graphique chronologique ou entrez la date de début pour afficher les activités de projet dans la cellule D20.">
                <anchor moveWithCells="1">
                  <from>
                    <xdr:col>4</xdr:col>
                    <xdr:colOff>47625</xdr:colOff>
                    <xdr:row>18</xdr:row>
                    <xdr:rowOff>209550</xdr:rowOff>
                  </from>
                  <to>
                    <xdr:col>6</xdr:col>
                    <xdr:colOff>0</xdr:colOff>
                    <xdr:row>20</xdr:row>
                    <xdr:rowOff>0</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baseColWidth="10" defaultRowHeight="12.75" x14ac:dyDescent="0.2"/>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AI106"/>
  <sheetViews>
    <sheetView workbookViewId="0">
      <selection activeCell="E6" sqref="E6"/>
    </sheetView>
  </sheetViews>
  <sheetFormatPr baseColWidth="10" defaultColWidth="9.140625" defaultRowHeight="12.75" x14ac:dyDescent="0.2"/>
  <cols>
    <col min="3" max="3" width="19.140625" bestFit="1" customWidth="1"/>
    <col min="4" max="4" width="24" bestFit="1" customWidth="1"/>
    <col min="5" max="34" width="10.85546875" customWidth="1"/>
    <col min="35" max="35" width="17.5703125" customWidth="1"/>
  </cols>
  <sheetData>
    <row r="1" spans="1:6" x14ac:dyDescent="0.2">
      <c r="A1" t="s">
        <v>1</v>
      </c>
    </row>
    <row r="3" spans="1:6" x14ac:dyDescent="0.2">
      <c r="C3" t="s">
        <v>2</v>
      </c>
      <c r="D3" s="1">
        <f ca="1">TODAY()</f>
        <v>42552</v>
      </c>
      <c r="E3" s="1"/>
    </row>
    <row r="4" spans="1:6" x14ac:dyDescent="0.2">
      <c r="D4">
        <v>5</v>
      </c>
    </row>
    <row r="6" spans="1:6" x14ac:dyDescent="0.2">
      <c r="E6" t="e">
        <f>NA()</f>
        <v>#N/A</v>
      </c>
    </row>
    <row r="7" spans="1:6" x14ac:dyDescent="0.2">
      <c r="E7" t="e">
        <f>NA()</f>
        <v>#N/A</v>
      </c>
    </row>
    <row r="8" spans="1:6" x14ac:dyDescent="0.2">
      <c r="E8" t="e">
        <f>NA()</f>
        <v>#N/A</v>
      </c>
    </row>
    <row r="9" spans="1:6" x14ac:dyDescent="0.2">
      <c r="C9" s="2" t="s">
        <v>28</v>
      </c>
      <c r="D9">
        <f ca="1">SUMPRODUCT( ((Activités[DÉBUT]&gt;=FenêtreDateDébut)+(Activités[FIN]&gt;=FenêtreDateDébut)&gt;0)*(Activités[DÉBUT]&lt;=(FenêtreDateDébut+FenêtreJours-1)) )</f>
        <v>20</v>
      </c>
      <c r="E9" t="e">
        <f>NA()</f>
        <v>#N/A</v>
      </c>
    </row>
    <row r="10" spans="1:6" x14ac:dyDescent="0.2">
      <c r="D10">
        <v>9</v>
      </c>
      <c r="E10" t="e">
        <f>NA()</f>
        <v>#N/A</v>
      </c>
    </row>
    <row r="11" spans="1:6" x14ac:dyDescent="0.2">
      <c r="D11">
        <f ca="1">D10-MIN(D10,D9)</f>
        <v>0</v>
      </c>
      <c r="E11" t="e">
        <f>NA()</f>
        <v>#N/A</v>
      </c>
    </row>
    <row r="12" spans="1:6" x14ac:dyDescent="0.2">
      <c r="E12" t="e">
        <f>NA()</f>
        <v>#N/A</v>
      </c>
    </row>
    <row r="13" spans="1:6" x14ac:dyDescent="0.2">
      <c r="C13" s="2"/>
      <c r="E13" t="e">
        <f>NA()</f>
        <v>#N/A</v>
      </c>
    </row>
    <row r="14" spans="1:6" x14ac:dyDescent="0.2">
      <c r="C14" s="2"/>
      <c r="E14" t="e">
        <f>NA()</f>
        <v>#N/A</v>
      </c>
    </row>
    <row r="15" spans="1:6" x14ac:dyDescent="0.2">
      <c r="C15" s="2"/>
      <c r="E15">
        <f t="array" aca="1" ref="E15" ca="1">INDEX(Activités[ID],MATCH(1, ((Activités[DÉBUT]&gt;=FenêtreDateDébut)+(Activités[FIN]&gt;=FenêtreDateDébut)&gt;0)*(Activités[DÉBUT]&lt;=(FenêtreDateDébut+FenêtreJours-1)), 0))</f>
        <v>1</v>
      </c>
      <c r="F15">
        <f t="shared" ref="F15:F34" ca="1" si="0">OFFSET(E15,-$D$11,)</f>
        <v>1</v>
      </c>
    </row>
    <row r="16" spans="1:6" x14ac:dyDescent="0.2">
      <c r="C16" s="2"/>
      <c r="E16">
        <f t="array" aca="1" ref="E16" ca="1">INDEX(Activités[ID],MATCH(1, (Activités[ID]&gt;E15)*((Activités[DÉBUT]&gt;=FenêtreDateDébut)+(Activités[FIN]&gt;=FenêtreDateDébut)&gt;0)*(Activités[DÉBUT]&lt;=(FenêtreDateDébut+FenêtreJours-1)), 0))</f>
        <v>2</v>
      </c>
      <c r="F16">
        <f t="shared" ca="1" si="0"/>
        <v>2</v>
      </c>
    </row>
    <row r="17" spans="3:6" x14ac:dyDescent="0.2">
      <c r="C17" s="2"/>
      <c r="E17">
        <f t="array" aca="1" ref="E17" ca="1">INDEX(Activités[ID],MATCH(1, (Activités[ID]&gt;E16)*((Activités[DÉBUT]&gt;=FenêtreDateDébut)+(Activités[FIN]&gt;=FenêtreDateDébut)&gt;0)*(Activités[DÉBUT]&lt;=(FenêtreDateDébut+FenêtreJours-1)), 0))</f>
        <v>3</v>
      </c>
      <c r="F17">
        <f t="shared" ca="1" si="0"/>
        <v>3</v>
      </c>
    </row>
    <row r="18" spans="3:6" x14ac:dyDescent="0.2">
      <c r="E18">
        <f t="array" aca="1" ref="E18" ca="1">INDEX(Activités[ID],MATCH(1, (Activités[ID]&gt;E17)*((Activités[DÉBUT]&gt;=FenêtreDateDébut)+(Activités[FIN]&gt;=FenêtreDateDébut)&gt;0)*(Activités[DÉBUT]&lt;=(FenêtreDateDébut+FenêtreJours-1)), 0))</f>
        <v>4</v>
      </c>
      <c r="F18">
        <f t="shared" ca="1" si="0"/>
        <v>4</v>
      </c>
    </row>
    <row r="19" spans="3:6" x14ac:dyDescent="0.2">
      <c r="E19">
        <f t="array" aca="1" ref="E19" ca="1">INDEX(Activités[ID],MATCH(1, (Activités[ID]&gt;E18)*((Activités[DÉBUT]&gt;=FenêtreDateDébut)+(Activités[FIN]&gt;=FenêtreDateDébut)&gt;0)*(Activités[DÉBUT]&lt;=(FenêtreDateDébut+FenêtreJours-1)), 0))</f>
        <v>5</v>
      </c>
      <c r="F19">
        <f t="shared" ca="1" si="0"/>
        <v>5</v>
      </c>
    </row>
    <row r="20" spans="3:6" x14ac:dyDescent="0.2">
      <c r="E20">
        <f t="array" aca="1" ref="E20" ca="1">INDEX(Activités[ID],MATCH(1, (Activités[ID]&gt;E19)*((Activités[DÉBUT]&gt;=FenêtreDateDébut)+(Activités[FIN]&gt;=FenêtreDateDébut)&gt;0)*(Activités[DÉBUT]&lt;=(FenêtreDateDébut+FenêtreJours-1)), 0))</f>
        <v>6</v>
      </c>
      <c r="F20">
        <f t="shared" ca="1" si="0"/>
        <v>6</v>
      </c>
    </row>
    <row r="21" spans="3:6" x14ac:dyDescent="0.2">
      <c r="E21">
        <f t="array" aca="1" ref="E21" ca="1">INDEX(Activités[ID],MATCH(1, (Activités[ID]&gt;E20)*((Activités[DÉBUT]&gt;=FenêtreDateDébut)+(Activités[FIN]&gt;=FenêtreDateDébut)&gt;0)*(Activités[DÉBUT]&lt;=(FenêtreDateDébut+FenêtreJours-1)), 0))</f>
        <v>7</v>
      </c>
      <c r="F21">
        <f t="shared" ca="1" si="0"/>
        <v>7</v>
      </c>
    </row>
    <row r="22" spans="3:6" x14ac:dyDescent="0.2">
      <c r="E22">
        <f t="array" aca="1" ref="E22" ca="1">INDEX(Activités[ID],MATCH(1, (Activités[ID]&gt;E21)*((Activités[DÉBUT]&gt;=FenêtreDateDébut)+(Activités[FIN]&gt;=FenêtreDateDébut)&gt;0)*(Activités[DÉBUT]&lt;=(FenêtreDateDébut+FenêtreJours-1)), 0))</f>
        <v>8</v>
      </c>
      <c r="F22">
        <f t="shared" ca="1" si="0"/>
        <v>8</v>
      </c>
    </row>
    <row r="23" spans="3:6" x14ac:dyDescent="0.2">
      <c r="E23">
        <f t="array" aca="1" ref="E23" ca="1">INDEX(Activités[ID],MATCH(1, (Activités[ID]&gt;E22)*((Activités[DÉBUT]&gt;=FenêtreDateDébut)+(Activités[FIN]&gt;=FenêtreDateDébut)&gt;0)*(Activités[DÉBUT]&lt;=(FenêtreDateDébut+FenêtreJours-1)), 0))</f>
        <v>9</v>
      </c>
      <c r="F23">
        <f t="shared" ca="1" si="0"/>
        <v>9</v>
      </c>
    </row>
    <row r="24" spans="3:6" x14ac:dyDescent="0.2">
      <c r="E24">
        <f t="array" aca="1" ref="E24" ca="1">INDEX(Activités[ID],MATCH(1, (Activités[ID]&gt;E23)*((Activités[DÉBUT]&gt;=FenêtreDateDébut)+(Activités[FIN]&gt;=FenêtreDateDébut)&gt;0)*(Activités[DÉBUT]&lt;=(FenêtreDateDébut+FenêtreJours-1)), 0))</f>
        <v>10</v>
      </c>
      <c r="F24">
        <f t="shared" ca="1" si="0"/>
        <v>10</v>
      </c>
    </row>
    <row r="25" spans="3:6" x14ac:dyDescent="0.2">
      <c r="E25">
        <f t="array" aca="1" ref="E25" ca="1">INDEX(Activités[ID],MATCH(1, (Activités[ID]&gt;E24)*((Activités[DÉBUT]&gt;=FenêtreDateDébut)+(Activités[FIN]&gt;=FenêtreDateDébut)&gt;0)*(Activités[DÉBUT]&lt;=(FenêtreDateDébut+FenêtreJours-1)), 0))</f>
        <v>11</v>
      </c>
      <c r="F25">
        <f t="shared" ca="1" si="0"/>
        <v>11</v>
      </c>
    </row>
    <row r="26" spans="3:6" x14ac:dyDescent="0.2">
      <c r="E26">
        <f t="array" aca="1" ref="E26" ca="1">INDEX(Activités[ID],MATCH(1, (Activités[ID]&gt;E25)*((Activités[DÉBUT]&gt;=FenêtreDateDébut)+(Activités[FIN]&gt;=FenêtreDateDébut)&gt;0)*(Activités[DÉBUT]&lt;=(FenêtreDateDébut+FenêtreJours-1)), 0))</f>
        <v>12</v>
      </c>
      <c r="F26">
        <f t="shared" ca="1" si="0"/>
        <v>12</v>
      </c>
    </row>
    <row r="27" spans="3:6" x14ac:dyDescent="0.2">
      <c r="E27">
        <f t="array" aca="1" ref="E27" ca="1">INDEX(Activités[ID],MATCH(1, (Activités[ID]&gt;E26)*((Activités[DÉBUT]&gt;=FenêtreDateDébut)+(Activités[FIN]&gt;=FenêtreDateDébut)&gt;0)*(Activités[DÉBUT]&lt;=(FenêtreDateDébut+FenêtreJours-1)), 0))</f>
        <v>13</v>
      </c>
      <c r="F27">
        <f t="shared" ca="1" si="0"/>
        <v>13</v>
      </c>
    </row>
    <row r="28" spans="3:6" x14ac:dyDescent="0.2">
      <c r="E28">
        <f t="array" aca="1" ref="E28" ca="1">INDEX(Activités[ID],MATCH(1, (Activités[ID]&gt;E27)*((Activités[DÉBUT]&gt;=FenêtreDateDébut)+(Activités[FIN]&gt;=FenêtreDateDébut)&gt;0)*(Activités[DÉBUT]&lt;=(FenêtreDateDébut+FenêtreJours-1)), 0))</f>
        <v>14</v>
      </c>
      <c r="F28">
        <f t="shared" ca="1" si="0"/>
        <v>14</v>
      </c>
    </row>
    <row r="29" spans="3:6" x14ac:dyDescent="0.2">
      <c r="E29">
        <f t="array" aca="1" ref="E29" ca="1">INDEX(Activités[ID],MATCH(1, (Activités[ID]&gt;E28)*((Activités[DÉBUT]&gt;=FenêtreDateDébut)+(Activités[FIN]&gt;=FenêtreDateDébut)&gt;0)*(Activités[DÉBUT]&lt;=(FenêtreDateDébut+FenêtreJours-1)), 0))</f>
        <v>15</v>
      </c>
      <c r="F29">
        <f t="shared" ca="1" si="0"/>
        <v>15</v>
      </c>
    </row>
    <row r="30" spans="3:6" x14ac:dyDescent="0.2">
      <c r="E30">
        <f t="array" aca="1" ref="E30" ca="1">INDEX(Activités[ID],MATCH(1, (Activités[ID]&gt;E29)*((Activités[DÉBUT]&gt;=FenêtreDateDébut)+(Activités[FIN]&gt;=FenêtreDateDébut)&gt;0)*(Activités[DÉBUT]&lt;=(FenêtreDateDébut+FenêtreJours-1)), 0))</f>
        <v>16</v>
      </c>
      <c r="F30">
        <f t="shared" ca="1" si="0"/>
        <v>16</v>
      </c>
    </row>
    <row r="31" spans="3:6" x14ac:dyDescent="0.2">
      <c r="E31">
        <f t="array" aca="1" ref="E31" ca="1">INDEX(Activités[ID],MATCH(1, (Activités[ID]&gt;E30)*((Activités[DÉBUT]&gt;=FenêtreDateDébut)+(Activités[FIN]&gt;=FenêtreDateDébut)&gt;0)*(Activités[DÉBUT]&lt;=(FenêtreDateDébut+FenêtreJours-1)), 0))</f>
        <v>17</v>
      </c>
      <c r="F31">
        <f t="shared" ca="1" si="0"/>
        <v>17</v>
      </c>
    </row>
    <row r="32" spans="3:6" x14ac:dyDescent="0.2">
      <c r="E32">
        <f t="array" aca="1" ref="E32" ca="1">INDEX(Activités[ID],MATCH(1, (Activités[ID]&gt;E31)*((Activités[DÉBUT]&gt;=FenêtreDateDébut)+(Activités[FIN]&gt;=FenêtreDateDébut)&gt;0)*(Activités[DÉBUT]&lt;=(FenêtreDateDébut+FenêtreJours-1)), 0))</f>
        <v>18</v>
      </c>
      <c r="F32">
        <f t="shared" ca="1" si="0"/>
        <v>18</v>
      </c>
    </row>
    <row r="33" spans="1:35" x14ac:dyDescent="0.2">
      <c r="E33">
        <f t="array" aca="1" ref="E33" ca="1">INDEX(Activités[ID],MATCH(1, (Activités[ID]&gt;E32)*((Activités[DÉBUT]&gt;=FenêtreDateDébut)+(Activités[FIN]&gt;=FenêtreDateDébut)&gt;0)*(Activités[DÉBUT]&lt;=(FenêtreDateDébut+FenêtreJours-1)), 0))</f>
        <v>19</v>
      </c>
      <c r="F33">
        <f t="shared" ca="1" si="0"/>
        <v>19</v>
      </c>
    </row>
    <row r="34" spans="1:35" x14ac:dyDescent="0.2">
      <c r="E34">
        <f t="array" aca="1" ref="E34" ca="1">INDEX(Activités[ID],MATCH(1, (Activités[ID]&gt;E33)*((Activités[DÉBUT]&gt;=FenêtreDateDébut)+(Activités[FIN]&gt;=FenêtreDateDébut)&gt;0)*(Activités[DÉBUT]&lt;=(FenêtreDateDébut+FenêtreJours-1)), 0))</f>
        <v>20</v>
      </c>
      <c r="F34">
        <f t="shared" ca="1" si="0"/>
        <v>20</v>
      </c>
    </row>
    <row r="36" spans="1:35" x14ac:dyDescent="0.2">
      <c r="C36" t="s">
        <v>21</v>
      </c>
      <c r="D36" s="1">
        <f ca="1">DateDébut+FenêtreDécalage</f>
        <v>42549</v>
      </c>
    </row>
    <row r="37" spans="1:35" x14ac:dyDescent="0.2">
      <c r="C37" t="s">
        <v>22</v>
      </c>
      <c r="D37">
        <v>0</v>
      </c>
    </row>
    <row r="39" spans="1:35" x14ac:dyDescent="0.2">
      <c r="C39" t="s">
        <v>23</v>
      </c>
      <c r="D39" s="2">
        <f ca="1">'Chronologie du projet'!D20</f>
        <v>42549</v>
      </c>
    </row>
    <row r="40" spans="1:35" x14ac:dyDescent="0.2">
      <c r="C40" t="s">
        <v>24</v>
      </c>
      <c r="D40">
        <v>30</v>
      </c>
    </row>
    <row r="42" spans="1:35" x14ac:dyDescent="0.2">
      <c r="A42" t="s">
        <v>0</v>
      </c>
      <c r="B42" t="s">
        <v>25</v>
      </c>
      <c r="C42" t="s">
        <v>26</v>
      </c>
      <c r="D42" t="s">
        <v>27</v>
      </c>
      <c r="E42" s="1">
        <f ca="1">FenêtreDateDébut</f>
        <v>42549</v>
      </c>
      <c r="F42" s="1">
        <f t="shared" ref="F42:AI42" ca="1" si="1">E42+1</f>
        <v>42550</v>
      </c>
      <c r="G42" s="1">
        <f t="shared" ca="1" si="1"/>
        <v>42551</v>
      </c>
      <c r="H42" s="1">
        <f t="shared" ca="1" si="1"/>
        <v>42552</v>
      </c>
      <c r="I42" s="1">
        <f t="shared" ca="1" si="1"/>
        <v>42553</v>
      </c>
      <c r="J42" s="1">
        <f t="shared" ca="1" si="1"/>
        <v>42554</v>
      </c>
      <c r="K42" s="1">
        <f t="shared" ca="1" si="1"/>
        <v>42555</v>
      </c>
      <c r="L42" s="1">
        <f t="shared" ca="1" si="1"/>
        <v>42556</v>
      </c>
      <c r="M42" s="1">
        <f t="shared" ca="1" si="1"/>
        <v>42557</v>
      </c>
      <c r="N42" s="1">
        <f t="shared" ca="1" si="1"/>
        <v>42558</v>
      </c>
      <c r="O42" s="1">
        <f t="shared" ca="1" si="1"/>
        <v>42559</v>
      </c>
      <c r="P42" s="1">
        <f t="shared" ca="1" si="1"/>
        <v>42560</v>
      </c>
      <c r="Q42" s="1">
        <f t="shared" ca="1" si="1"/>
        <v>42561</v>
      </c>
      <c r="R42" s="1">
        <f t="shared" ca="1" si="1"/>
        <v>42562</v>
      </c>
      <c r="S42" s="1">
        <f t="shared" ca="1" si="1"/>
        <v>42563</v>
      </c>
      <c r="T42" s="1">
        <f t="shared" ca="1" si="1"/>
        <v>42564</v>
      </c>
      <c r="U42" s="1">
        <f t="shared" ca="1" si="1"/>
        <v>42565</v>
      </c>
      <c r="V42" s="1">
        <f t="shared" ca="1" si="1"/>
        <v>42566</v>
      </c>
      <c r="W42" s="1">
        <f t="shared" ca="1" si="1"/>
        <v>42567</v>
      </c>
      <c r="X42" s="1">
        <f t="shared" ca="1" si="1"/>
        <v>42568</v>
      </c>
      <c r="Y42" s="1">
        <f t="shared" ca="1" si="1"/>
        <v>42569</v>
      </c>
      <c r="Z42" s="1">
        <f t="shared" ca="1" si="1"/>
        <v>42570</v>
      </c>
      <c r="AA42" s="1">
        <f t="shared" ca="1" si="1"/>
        <v>42571</v>
      </c>
      <c r="AB42" s="1">
        <f t="shared" ca="1" si="1"/>
        <v>42572</v>
      </c>
      <c r="AC42" s="1">
        <f t="shared" ca="1" si="1"/>
        <v>42573</v>
      </c>
      <c r="AD42" s="1">
        <f t="shared" ca="1" si="1"/>
        <v>42574</v>
      </c>
      <c r="AE42" s="1">
        <f t="shared" ca="1" si="1"/>
        <v>42575</v>
      </c>
      <c r="AF42" s="1">
        <f t="shared" ca="1" si="1"/>
        <v>42576</v>
      </c>
      <c r="AG42" s="1">
        <f t="shared" ca="1" si="1"/>
        <v>42577</v>
      </c>
      <c r="AH42" s="1">
        <f t="shared" ca="1" si="1"/>
        <v>42578</v>
      </c>
      <c r="AI42" s="1">
        <f t="shared" ca="1" si="1"/>
        <v>42579</v>
      </c>
    </row>
    <row r="43" spans="1:35" x14ac:dyDescent="0.2">
      <c r="A43">
        <v>11.3</v>
      </c>
      <c r="B43">
        <v>1</v>
      </c>
      <c r="C43">
        <f t="shared" ref="C43:C44" ca="1" si="2">F15</f>
        <v>1</v>
      </c>
      <c r="D43" t="str">
        <f ca="1">INDEX(Activités[ACTIVITÉ],MATCH($C43,Activités[ID],0))</f>
        <v>Début du projet</v>
      </c>
      <c r="E43" t="e">
        <f ca="1">CalcGrille</f>
        <v>#N/A</v>
      </c>
      <c r="F43" t="e">
        <f ca="1">CalcGrille</f>
        <v>#N/A</v>
      </c>
      <c r="G43" t="e">
        <f ca="1">CalcGrille</f>
        <v>#N/A</v>
      </c>
      <c r="H43">
        <f ca="1">CalcGrille</f>
        <v>11.3</v>
      </c>
      <c r="I43">
        <f ca="1">CalcGrille</f>
        <v>11.3</v>
      </c>
      <c r="J43">
        <f ca="1">CalcGrille</f>
        <v>11.3</v>
      </c>
      <c r="K43">
        <f ca="1">CalcGrille</f>
        <v>11.3</v>
      </c>
      <c r="L43">
        <f ca="1">CalcGrille</f>
        <v>11.3</v>
      </c>
      <c r="M43">
        <f ca="1">CalcGrille</f>
        <v>11.3</v>
      </c>
      <c r="N43">
        <f ca="1">CalcGrille</f>
        <v>11.3</v>
      </c>
      <c r="O43">
        <f ca="1">CalcGrille</f>
        <v>11.3</v>
      </c>
      <c r="P43">
        <f ca="1">CalcGrille</f>
        <v>11.3</v>
      </c>
      <c r="Q43">
        <f ca="1">CalcGrille</f>
        <v>11.3</v>
      </c>
      <c r="R43">
        <f ca="1">CalcGrille</f>
        <v>11.3</v>
      </c>
      <c r="S43">
        <f ca="1">CalcGrille</f>
        <v>11.3</v>
      </c>
      <c r="T43">
        <f ca="1">CalcGrille</f>
        <v>11.3</v>
      </c>
      <c r="U43">
        <f ca="1">CalcGrille</f>
        <v>11.3</v>
      </c>
      <c r="V43">
        <f ca="1">CalcGrille</f>
        <v>11.3</v>
      </c>
      <c r="W43">
        <f ca="1">CalcGrille</f>
        <v>11.3</v>
      </c>
      <c r="X43">
        <f ca="1">CalcGrille</f>
        <v>11.3</v>
      </c>
      <c r="Y43">
        <f ca="1">CalcGrille</f>
        <v>11.3</v>
      </c>
      <c r="Z43">
        <f ca="1">CalcGrille</f>
        <v>11.3</v>
      </c>
      <c r="AA43">
        <f ca="1">CalcGrille</f>
        <v>11.3</v>
      </c>
      <c r="AB43">
        <f ca="1">CalcGrille</f>
        <v>11.3</v>
      </c>
      <c r="AC43">
        <f ca="1">CalcGrille</f>
        <v>11.3</v>
      </c>
      <c r="AD43">
        <f ca="1">CalcGrille</f>
        <v>11.3</v>
      </c>
      <c r="AE43">
        <f ca="1">CalcGrille</f>
        <v>11.3</v>
      </c>
      <c r="AF43">
        <f ca="1">CalcGrille</f>
        <v>11.3</v>
      </c>
      <c r="AG43">
        <f ca="1">CalcGrille</f>
        <v>11.3</v>
      </c>
      <c r="AH43">
        <f ca="1">CalcGrille</f>
        <v>11.3</v>
      </c>
      <c r="AI43">
        <f ca="1">CalcGrille</f>
        <v>11.3</v>
      </c>
    </row>
    <row r="44" spans="1:35" x14ac:dyDescent="0.2">
      <c r="A44">
        <f>A43-1</f>
        <v>10.3</v>
      </c>
      <c r="B44">
        <v>2</v>
      </c>
      <c r="C44">
        <f t="shared" ca="1" si="2"/>
        <v>2</v>
      </c>
      <c r="D44" t="str">
        <f ca="1">INDEX(Activités[ACTIVITÉ],MATCH($C44,Activités[ID],0))</f>
        <v>Jalon 1</v>
      </c>
      <c r="E44" t="e">
        <f ca="1">CalcGrille</f>
        <v>#N/A</v>
      </c>
      <c r="F44" t="e">
        <f ca="1">CalcGrille</f>
        <v>#N/A</v>
      </c>
      <c r="G44" t="e">
        <f ca="1">CalcGrille</f>
        <v>#N/A</v>
      </c>
      <c r="H44">
        <f ca="1">CalcGrille</f>
        <v>10.3</v>
      </c>
      <c r="I44">
        <f ca="1">CalcGrille</f>
        <v>10.3</v>
      </c>
      <c r="J44">
        <f ca="1">CalcGrille</f>
        <v>10.3</v>
      </c>
      <c r="K44">
        <f ca="1">CalcGrille</f>
        <v>10.3</v>
      </c>
      <c r="L44">
        <f ca="1">CalcGrille</f>
        <v>10.3</v>
      </c>
      <c r="M44">
        <f ca="1">CalcGrille</f>
        <v>10.3</v>
      </c>
      <c r="N44">
        <f ca="1">CalcGrille</f>
        <v>10.3</v>
      </c>
      <c r="O44">
        <f ca="1">CalcGrille</f>
        <v>10.3</v>
      </c>
      <c r="P44">
        <f ca="1">CalcGrille</f>
        <v>10.3</v>
      </c>
      <c r="Q44">
        <f ca="1">CalcGrille</f>
        <v>10.3</v>
      </c>
      <c r="R44" t="e">
        <f ca="1">CalcGrille</f>
        <v>#N/A</v>
      </c>
      <c r="S44" t="e">
        <f ca="1">CalcGrille</f>
        <v>#N/A</v>
      </c>
      <c r="T44" t="e">
        <f ca="1">CalcGrille</f>
        <v>#N/A</v>
      </c>
      <c r="U44" t="e">
        <f ca="1">CalcGrille</f>
        <v>#N/A</v>
      </c>
      <c r="V44" t="e">
        <f ca="1">CalcGrille</f>
        <v>#N/A</v>
      </c>
      <c r="W44" t="e">
        <f ca="1">CalcGrille</f>
        <v>#N/A</v>
      </c>
      <c r="X44" t="e">
        <f ca="1">CalcGrille</f>
        <v>#N/A</v>
      </c>
      <c r="Y44" t="e">
        <f ca="1">CalcGrille</f>
        <v>#N/A</v>
      </c>
      <c r="Z44" t="e">
        <f ca="1">CalcGrille</f>
        <v>#N/A</v>
      </c>
      <c r="AA44" t="e">
        <f ca="1">CalcGrille</f>
        <v>#N/A</v>
      </c>
      <c r="AB44" t="e">
        <f ca="1">CalcGrille</f>
        <v>#N/A</v>
      </c>
      <c r="AC44" t="e">
        <f ca="1">CalcGrille</f>
        <v>#N/A</v>
      </c>
      <c r="AD44" t="e">
        <f ca="1">CalcGrille</f>
        <v>#N/A</v>
      </c>
      <c r="AE44" t="e">
        <f ca="1">CalcGrille</f>
        <v>#N/A</v>
      </c>
      <c r="AF44" t="e">
        <f ca="1">CalcGrille</f>
        <v>#N/A</v>
      </c>
      <c r="AG44" t="e">
        <f ca="1">CalcGrille</f>
        <v>#N/A</v>
      </c>
      <c r="AH44" t="e">
        <f ca="1">CalcGrille</f>
        <v>#N/A</v>
      </c>
      <c r="AI44" t="e">
        <f ca="1">CalcGrille</f>
        <v>#N/A</v>
      </c>
    </row>
    <row r="45" spans="1:35" x14ac:dyDescent="0.2">
      <c r="A45">
        <f t="shared" ref="A45:A62" si="3">A44-1</f>
        <v>9.3000000000000007</v>
      </c>
      <c r="B45">
        <v>3</v>
      </c>
      <c r="C45">
        <f t="shared" ref="C45:C51" ca="1" si="4">F17</f>
        <v>3</v>
      </c>
      <c r="D45" t="str">
        <f ca="1">INDEX(Activités[ACTIVITÉ],MATCH($C45,Activités[ID],0))</f>
        <v>Jalon 2</v>
      </c>
      <c r="E45" t="e">
        <f ca="1">CalcGrille</f>
        <v>#N/A</v>
      </c>
      <c r="F45" t="e">
        <f ca="1">CalcGrille</f>
        <v>#N/A</v>
      </c>
      <c r="G45" t="e">
        <f ca="1">CalcGrille</f>
        <v>#N/A</v>
      </c>
      <c r="H45">
        <f ca="1">CalcGrille</f>
        <v>9.3000000000000007</v>
      </c>
      <c r="I45">
        <f ca="1">CalcGrille</f>
        <v>9.3000000000000007</v>
      </c>
      <c r="J45">
        <f ca="1">CalcGrille</f>
        <v>9.3000000000000007</v>
      </c>
      <c r="K45">
        <f ca="1">CalcGrille</f>
        <v>9.3000000000000007</v>
      </c>
      <c r="L45">
        <f ca="1">CalcGrille</f>
        <v>9.3000000000000007</v>
      </c>
      <c r="M45">
        <f ca="1">CalcGrille</f>
        <v>9.3000000000000007</v>
      </c>
      <c r="N45">
        <f ca="1">CalcGrille</f>
        <v>9.3000000000000007</v>
      </c>
      <c r="O45">
        <f ca="1">CalcGrille</f>
        <v>9.3000000000000007</v>
      </c>
      <c r="P45">
        <f ca="1">CalcGrille</f>
        <v>9.3000000000000007</v>
      </c>
      <c r="Q45">
        <f ca="1">CalcGrille</f>
        <v>9.3000000000000007</v>
      </c>
      <c r="R45" t="e">
        <f ca="1">CalcGrille</f>
        <v>#N/A</v>
      </c>
      <c r="S45" t="e">
        <f ca="1">CalcGrille</f>
        <v>#N/A</v>
      </c>
      <c r="T45" t="e">
        <f ca="1">CalcGrille</f>
        <v>#N/A</v>
      </c>
      <c r="U45" t="e">
        <f ca="1">CalcGrille</f>
        <v>#N/A</v>
      </c>
      <c r="V45" t="e">
        <f ca="1">CalcGrille</f>
        <v>#N/A</v>
      </c>
      <c r="W45" t="e">
        <f ca="1">CalcGrille</f>
        <v>#N/A</v>
      </c>
      <c r="X45" t="e">
        <f ca="1">CalcGrille</f>
        <v>#N/A</v>
      </c>
      <c r="Y45" t="e">
        <f ca="1">CalcGrille</f>
        <v>#N/A</v>
      </c>
      <c r="Z45" t="e">
        <f ca="1">CalcGrille</f>
        <v>#N/A</v>
      </c>
      <c r="AA45" t="e">
        <f ca="1">CalcGrille</f>
        <v>#N/A</v>
      </c>
      <c r="AB45" t="e">
        <f ca="1">CalcGrille</f>
        <v>#N/A</v>
      </c>
      <c r="AC45" t="e">
        <f ca="1">CalcGrille</f>
        <v>#N/A</v>
      </c>
      <c r="AD45" t="e">
        <f ca="1">CalcGrille</f>
        <v>#N/A</v>
      </c>
      <c r="AE45" t="e">
        <f ca="1">CalcGrille</f>
        <v>#N/A</v>
      </c>
      <c r="AF45" t="e">
        <f ca="1">CalcGrille</f>
        <v>#N/A</v>
      </c>
      <c r="AG45" t="e">
        <f ca="1">CalcGrille</f>
        <v>#N/A</v>
      </c>
      <c r="AH45" t="e">
        <f ca="1">CalcGrille</f>
        <v>#N/A</v>
      </c>
      <c r="AI45" t="e">
        <f ca="1">CalcGrille</f>
        <v>#N/A</v>
      </c>
    </row>
    <row r="46" spans="1:35" x14ac:dyDescent="0.2">
      <c r="A46">
        <f t="shared" si="3"/>
        <v>8.3000000000000007</v>
      </c>
      <c r="B46">
        <v>4</v>
      </c>
      <c r="C46">
        <f t="shared" ca="1" si="4"/>
        <v>4</v>
      </c>
      <c r="D46" t="str">
        <f ca="1">INDEX(Activités[ACTIVITÉ],MATCH($C46,Activités[ID],0))</f>
        <v>Jalon 3</v>
      </c>
      <c r="E46" t="e">
        <f ca="1">CalcGrille</f>
        <v>#N/A</v>
      </c>
      <c r="F46" t="e">
        <f ca="1">CalcGrille</f>
        <v>#N/A</v>
      </c>
      <c r="G46" t="e">
        <f ca="1">CalcGrille</f>
        <v>#N/A</v>
      </c>
      <c r="H46">
        <f ca="1">CalcGrille</f>
        <v>8.3000000000000007</v>
      </c>
      <c r="I46">
        <f ca="1">CalcGrille</f>
        <v>8.3000000000000007</v>
      </c>
      <c r="J46">
        <f ca="1">CalcGrille</f>
        <v>8.3000000000000007</v>
      </c>
      <c r="K46">
        <f ca="1">CalcGrille</f>
        <v>8.3000000000000007</v>
      </c>
      <c r="L46">
        <f ca="1">CalcGrille</f>
        <v>8.3000000000000007</v>
      </c>
      <c r="M46">
        <f ca="1">CalcGrille</f>
        <v>8.3000000000000007</v>
      </c>
      <c r="N46">
        <f ca="1">CalcGrille</f>
        <v>8.3000000000000007</v>
      </c>
      <c r="O46">
        <f ca="1">CalcGrille</f>
        <v>8.3000000000000007</v>
      </c>
      <c r="P46">
        <f ca="1">CalcGrille</f>
        <v>8.3000000000000007</v>
      </c>
      <c r="Q46">
        <f ca="1">CalcGrille</f>
        <v>8.3000000000000007</v>
      </c>
      <c r="R46" t="e">
        <f ca="1">CalcGrille</f>
        <v>#N/A</v>
      </c>
      <c r="S46" t="e">
        <f ca="1">CalcGrille</f>
        <v>#N/A</v>
      </c>
      <c r="T46" t="e">
        <f ca="1">CalcGrille</f>
        <v>#N/A</v>
      </c>
      <c r="U46" t="e">
        <f ca="1">CalcGrille</f>
        <v>#N/A</v>
      </c>
      <c r="V46" t="e">
        <f ca="1">CalcGrille</f>
        <v>#N/A</v>
      </c>
      <c r="W46" t="e">
        <f ca="1">CalcGrille</f>
        <v>#N/A</v>
      </c>
      <c r="X46" t="e">
        <f ca="1">CalcGrille</f>
        <v>#N/A</v>
      </c>
      <c r="Y46" t="e">
        <f ca="1">CalcGrille</f>
        <v>#N/A</v>
      </c>
      <c r="Z46" t="e">
        <f ca="1">CalcGrille</f>
        <v>#N/A</v>
      </c>
      <c r="AA46" t="e">
        <f ca="1">CalcGrille</f>
        <v>#N/A</v>
      </c>
      <c r="AB46" t="e">
        <f ca="1">CalcGrille</f>
        <v>#N/A</v>
      </c>
      <c r="AC46" t="e">
        <f ca="1">CalcGrille</f>
        <v>#N/A</v>
      </c>
      <c r="AD46" t="e">
        <f ca="1">CalcGrille</f>
        <v>#N/A</v>
      </c>
      <c r="AE46" t="e">
        <f ca="1">CalcGrille</f>
        <v>#N/A</v>
      </c>
      <c r="AF46" t="e">
        <f ca="1">CalcGrille</f>
        <v>#N/A</v>
      </c>
      <c r="AG46" t="e">
        <f ca="1">CalcGrille</f>
        <v>#N/A</v>
      </c>
      <c r="AH46" t="e">
        <f ca="1">CalcGrille</f>
        <v>#N/A</v>
      </c>
      <c r="AI46" t="e">
        <f ca="1">CalcGrille</f>
        <v>#N/A</v>
      </c>
    </row>
    <row r="47" spans="1:35" x14ac:dyDescent="0.2">
      <c r="A47">
        <f t="shared" si="3"/>
        <v>7.3000000000000007</v>
      </c>
      <c r="B47">
        <v>5</v>
      </c>
      <c r="C47">
        <f t="shared" ca="1" si="4"/>
        <v>5</v>
      </c>
      <c r="D47" t="str">
        <f ca="1">INDEX(Activités[ACTIVITÉ],MATCH($C47,Activités[ID],0))</f>
        <v>Jalon 4</v>
      </c>
      <c r="E47" t="e">
        <f ca="1">CalcGrille</f>
        <v>#N/A</v>
      </c>
      <c r="F47" t="e">
        <f ca="1">CalcGrille</f>
        <v>#N/A</v>
      </c>
      <c r="G47" t="e">
        <f ca="1">CalcGrille</f>
        <v>#N/A</v>
      </c>
      <c r="H47">
        <f ca="1">CalcGrille</f>
        <v>7.3000000000000007</v>
      </c>
      <c r="I47">
        <f ca="1">CalcGrille</f>
        <v>7.3000000000000007</v>
      </c>
      <c r="J47">
        <f ca="1">CalcGrille</f>
        <v>7.3000000000000007</v>
      </c>
      <c r="K47">
        <f ca="1">CalcGrille</f>
        <v>7.3000000000000007</v>
      </c>
      <c r="L47">
        <f ca="1">CalcGrille</f>
        <v>7.3000000000000007</v>
      </c>
      <c r="M47">
        <f ca="1">CalcGrille</f>
        <v>7.3000000000000007</v>
      </c>
      <c r="N47">
        <f ca="1">CalcGrille</f>
        <v>7.3000000000000007</v>
      </c>
      <c r="O47">
        <f ca="1">CalcGrille</f>
        <v>7.3000000000000007</v>
      </c>
      <c r="P47">
        <f ca="1">CalcGrille</f>
        <v>7.3000000000000007</v>
      </c>
      <c r="Q47">
        <f ca="1">CalcGrille</f>
        <v>7.3000000000000007</v>
      </c>
      <c r="R47" t="e">
        <f ca="1">CalcGrille</f>
        <v>#N/A</v>
      </c>
      <c r="S47" t="e">
        <f ca="1">CalcGrille</f>
        <v>#N/A</v>
      </c>
      <c r="T47" t="e">
        <f ca="1">CalcGrille</f>
        <v>#N/A</v>
      </c>
      <c r="U47" t="e">
        <f ca="1">CalcGrille</f>
        <v>#N/A</v>
      </c>
      <c r="V47" t="e">
        <f ca="1">CalcGrille</f>
        <v>#N/A</v>
      </c>
      <c r="W47" t="e">
        <f ca="1">CalcGrille</f>
        <v>#N/A</v>
      </c>
      <c r="X47" t="e">
        <f ca="1">CalcGrille</f>
        <v>#N/A</v>
      </c>
      <c r="Y47" t="e">
        <f ca="1">CalcGrille</f>
        <v>#N/A</v>
      </c>
      <c r="Z47" t="e">
        <f ca="1">CalcGrille</f>
        <v>#N/A</v>
      </c>
      <c r="AA47" t="e">
        <f ca="1">CalcGrille</f>
        <v>#N/A</v>
      </c>
      <c r="AB47" t="e">
        <f ca="1">CalcGrille</f>
        <v>#N/A</v>
      </c>
      <c r="AC47" t="e">
        <f ca="1">CalcGrille</f>
        <v>#N/A</v>
      </c>
      <c r="AD47" t="e">
        <f ca="1">CalcGrille</f>
        <v>#N/A</v>
      </c>
      <c r="AE47" t="e">
        <f ca="1">CalcGrille</f>
        <v>#N/A</v>
      </c>
      <c r="AF47" t="e">
        <f ca="1">CalcGrille</f>
        <v>#N/A</v>
      </c>
      <c r="AG47" t="e">
        <f ca="1">CalcGrille</f>
        <v>#N/A</v>
      </c>
      <c r="AH47" t="e">
        <f ca="1">CalcGrille</f>
        <v>#N/A</v>
      </c>
      <c r="AI47" t="e">
        <f ca="1">CalcGrille</f>
        <v>#N/A</v>
      </c>
    </row>
    <row r="48" spans="1:35" x14ac:dyDescent="0.2">
      <c r="A48">
        <f t="shared" si="3"/>
        <v>6.3000000000000007</v>
      </c>
      <c r="B48">
        <v>6</v>
      </c>
      <c r="C48">
        <f t="shared" ca="1" si="4"/>
        <v>6</v>
      </c>
      <c r="D48" t="str">
        <f ca="1">INDEX(Activités[ACTIVITÉ],MATCH($C48,Activités[ID],0))</f>
        <v>Jalon 5</v>
      </c>
      <c r="E48" t="e">
        <f ca="1">CalcGrille</f>
        <v>#N/A</v>
      </c>
      <c r="F48" t="e">
        <f ca="1">CalcGrille</f>
        <v>#N/A</v>
      </c>
      <c r="G48" t="e">
        <f ca="1">CalcGrille</f>
        <v>#N/A</v>
      </c>
      <c r="H48">
        <f ca="1">CalcGrille</f>
        <v>6.3000000000000007</v>
      </c>
      <c r="I48">
        <f ca="1">CalcGrille</f>
        <v>6.3000000000000007</v>
      </c>
      <c r="J48">
        <f ca="1">CalcGrille</f>
        <v>6.3000000000000007</v>
      </c>
      <c r="K48">
        <f ca="1">CalcGrille</f>
        <v>6.3000000000000007</v>
      </c>
      <c r="L48">
        <f ca="1">CalcGrille</f>
        <v>6.3000000000000007</v>
      </c>
      <c r="M48">
        <f ca="1">CalcGrille</f>
        <v>6.3000000000000007</v>
      </c>
      <c r="N48">
        <f ca="1">CalcGrille</f>
        <v>6.3000000000000007</v>
      </c>
      <c r="O48">
        <f ca="1">CalcGrille</f>
        <v>6.3000000000000007</v>
      </c>
      <c r="P48">
        <f ca="1">CalcGrille</f>
        <v>6.3000000000000007</v>
      </c>
      <c r="Q48">
        <f ca="1">CalcGrille</f>
        <v>6.3000000000000007</v>
      </c>
      <c r="R48" t="e">
        <f ca="1">CalcGrille</f>
        <v>#N/A</v>
      </c>
      <c r="S48" t="e">
        <f ca="1">CalcGrille</f>
        <v>#N/A</v>
      </c>
      <c r="T48" t="e">
        <f ca="1">CalcGrille</f>
        <v>#N/A</v>
      </c>
      <c r="U48" t="e">
        <f ca="1">CalcGrille</f>
        <v>#N/A</v>
      </c>
      <c r="V48" t="e">
        <f ca="1">CalcGrille</f>
        <v>#N/A</v>
      </c>
      <c r="W48" t="e">
        <f ca="1">CalcGrille</f>
        <v>#N/A</v>
      </c>
      <c r="X48" t="e">
        <f ca="1">CalcGrille</f>
        <v>#N/A</v>
      </c>
      <c r="Y48" t="e">
        <f ca="1">CalcGrille</f>
        <v>#N/A</v>
      </c>
      <c r="Z48" t="e">
        <f ca="1">CalcGrille</f>
        <v>#N/A</v>
      </c>
      <c r="AA48" t="e">
        <f ca="1">CalcGrille</f>
        <v>#N/A</v>
      </c>
      <c r="AB48" t="e">
        <f ca="1">CalcGrille</f>
        <v>#N/A</v>
      </c>
      <c r="AC48" t="e">
        <f ca="1">CalcGrille</f>
        <v>#N/A</v>
      </c>
      <c r="AD48" t="e">
        <f ca="1">CalcGrille</f>
        <v>#N/A</v>
      </c>
      <c r="AE48" t="e">
        <f ca="1">CalcGrille</f>
        <v>#N/A</v>
      </c>
      <c r="AF48" t="e">
        <f ca="1">CalcGrille</f>
        <v>#N/A</v>
      </c>
      <c r="AG48" t="e">
        <f ca="1">CalcGrille</f>
        <v>#N/A</v>
      </c>
      <c r="AH48" t="e">
        <f ca="1">CalcGrille</f>
        <v>#N/A</v>
      </c>
      <c r="AI48" t="e">
        <f ca="1">CalcGrille</f>
        <v>#N/A</v>
      </c>
    </row>
    <row r="49" spans="1:35" x14ac:dyDescent="0.2">
      <c r="A49">
        <f t="shared" si="3"/>
        <v>5.3000000000000007</v>
      </c>
      <c r="B49">
        <v>7</v>
      </c>
      <c r="C49">
        <f t="shared" ca="1" si="4"/>
        <v>7</v>
      </c>
      <c r="D49" t="str">
        <f ca="1">INDEX(Activités[ACTIVITÉ],MATCH($C49,Activités[ID],0))</f>
        <v>Jalon 6</v>
      </c>
      <c r="E49" t="e">
        <f ca="1">CalcGrille</f>
        <v>#N/A</v>
      </c>
      <c r="F49" t="e">
        <f ca="1">CalcGrille</f>
        <v>#N/A</v>
      </c>
      <c r="G49" t="e">
        <f ca="1">CalcGrille</f>
        <v>#N/A</v>
      </c>
      <c r="H49">
        <f ca="1">CalcGrille</f>
        <v>5.3000000000000007</v>
      </c>
      <c r="I49">
        <f ca="1">CalcGrille</f>
        <v>5.3000000000000007</v>
      </c>
      <c r="J49">
        <f ca="1">CalcGrille</f>
        <v>5.3000000000000007</v>
      </c>
      <c r="K49">
        <f ca="1">CalcGrille</f>
        <v>5.3000000000000007</v>
      </c>
      <c r="L49">
        <f ca="1">CalcGrille</f>
        <v>5.3000000000000007</v>
      </c>
      <c r="M49">
        <f ca="1">CalcGrille</f>
        <v>5.3000000000000007</v>
      </c>
      <c r="N49">
        <f ca="1">CalcGrille</f>
        <v>5.3000000000000007</v>
      </c>
      <c r="O49">
        <f ca="1">CalcGrille</f>
        <v>5.3000000000000007</v>
      </c>
      <c r="P49">
        <f ca="1">CalcGrille</f>
        <v>5.3000000000000007</v>
      </c>
      <c r="Q49">
        <f ca="1">CalcGrille</f>
        <v>5.3000000000000007</v>
      </c>
      <c r="R49" t="e">
        <f ca="1">CalcGrille</f>
        <v>#N/A</v>
      </c>
      <c r="S49" t="e">
        <f ca="1">CalcGrille</f>
        <v>#N/A</v>
      </c>
      <c r="T49" t="e">
        <f ca="1">CalcGrille</f>
        <v>#N/A</v>
      </c>
      <c r="U49" t="e">
        <f ca="1">CalcGrille</f>
        <v>#N/A</v>
      </c>
      <c r="V49" t="e">
        <f ca="1">CalcGrille</f>
        <v>#N/A</v>
      </c>
      <c r="W49" t="e">
        <f ca="1">CalcGrille</f>
        <v>#N/A</v>
      </c>
      <c r="X49" t="e">
        <f ca="1">CalcGrille</f>
        <v>#N/A</v>
      </c>
      <c r="Y49" t="e">
        <f ca="1">CalcGrille</f>
        <v>#N/A</v>
      </c>
      <c r="Z49" t="e">
        <f ca="1">CalcGrille</f>
        <v>#N/A</v>
      </c>
      <c r="AA49" t="e">
        <f ca="1">CalcGrille</f>
        <v>#N/A</v>
      </c>
      <c r="AB49" t="e">
        <f ca="1">CalcGrille</f>
        <v>#N/A</v>
      </c>
      <c r="AC49" t="e">
        <f ca="1">CalcGrille</f>
        <v>#N/A</v>
      </c>
      <c r="AD49" t="e">
        <f ca="1">CalcGrille</f>
        <v>#N/A</v>
      </c>
      <c r="AE49" t="e">
        <f ca="1">CalcGrille</f>
        <v>#N/A</v>
      </c>
      <c r="AF49" t="e">
        <f ca="1">CalcGrille</f>
        <v>#N/A</v>
      </c>
      <c r="AG49" t="e">
        <f ca="1">CalcGrille</f>
        <v>#N/A</v>
      </c>
      <c r="AH49" t="e">
        <f ca="1">CalcGrille</f>
        <v>#N/A</v>
      </c>
      <c r="AI49" t="e">
        <f ca="1">CalcGrille</f>
        <v>#N/A</v>
      </c>
    </row>
    <row r="50" spans="1:35" x14ac:dyDescent="0.2">
      <c r="A50">
        <f t="shared" si="3"/>
        <v>4.3000000000000007</v>
      </c>
      <c r="B50">
        <v>8</v>
      </c>
      <c r="C50">
        <f t="shared" ca="1" si="4"/>
        <v>8</v>
      </c>
      <c r="D50" t="str">
        <f ca="1">INDEX(Activités[ACTIVITÉ],MATCH($C50,Activités[ID],0))</f>
        <v>Jalon 7</v>
      </c>
      <c r="E50" t="e">
        <f ca="1">CalcGrille</f>
        <v>#N/A</v>
      </c>
      <c r="F50" t="e">
        <f ca="1">CalcGrille</f>
        <v>#N/A</v>
      </c>
      <c r="G50" t="e">
        <f ca="1">CalcGrille</f>
        <v>#N/A</v>
      </c>
      <c r="H50">
        <f ca="1">CalcGrille</f>
        <v>4.3000000000000007</v>
      </c>
      <c r="I50">
        <f ca="1">CalcGrille</f>
        <v>4.3000000000000007</v>
      </c>
      <c r="J50">
        <f ca="1">CalcGrille</f>
        <v>4.3000000000000007</v>
      </c>
      <c r="K50">
        <f ca="1">CalcGrille</f>
        <v>4.3000000000000007</v>
      </c>
      <c r="L50">
        <f ca="1">CalcGrille</f>
        <v>4.3000000000000007</v>
      </c>
      <c r="M50">
        <f ca="1">CalcGrille</f>
        <v>4.3000000000000007</v>
      </c>
      <c r="N50">
        <f ca="1">CalcGrille</f>
        <v>4.3000000000000007</v>
      </c>
      <c r="O50">
        <f ca="1">CalcGrille</f>
        <v>4.3000000000000007</v>
      </c>
      <c r="P50">
        <f ca="1">CalcGrille</f>
        <v>4.3000000000000007</v>
      </c>
      <c r="Q50">
        <f ca="1">CalcGrille</f>
        <v>4.3000000000000007</v>
      </c>
      <c r="R50" t="e">
        <f ca="1">CalcGrille</f>
        <v>#N/A</v>
      </c>
      <c r="S50" t="e">
        <f ca="1">CalcGrille</f>
        <v>#N/A</v>
      </c>
      <c r="T50" t="e">
        <f ca="1">CalcGrille</f>
        <v>#N/A</v>
      </c>
      <c r="U50" t="e">
        <f ca="1">CalcGrille</f>
        <v>#N/A</v>
      </c>
      <c r="V50" t="e">
        <f ca="1">CalcGrille</f>
        <v>#N/A</v>
      </c>
      <c r="W50" t="e">
        <f ca="1">CalcGrille</f>
        <v>#N/A</v>
      </c>
      <c r="X50" t="e">
        <f ca="1">CalcGrille</f>
        <v>#N/A</v>
      </c>
      <c r="Y50" t="e">
        <f ca="1">CalcGrille</f>
        <v>#N/A</v>
      </c>
      <c r="Z50" t="e">
        <f ca="1">CalcGrille</f>
        <v>#N/A</v>
      </c>
      <c r="AA50" t="e">
        <f ca="1">CalcGrille</f>
        <v>#N/A</v>
      </c>
      <c r="AB50" t="e">
        <f ca="1">CalcGrille</f>
        <v>#N/A</v>
      </c>
      <c r="AC50" t="e">
        <f ca="1">CalcGrille</f>
        <v>#N/A</v>
      </c>
      <c r="AD50" t="e">
        <f ca="1">CalcGrille</f>
        <v>#N/A</v>
      </c>
      <c r="AE50" t="e">
        <f ca="1">CalcGrille</f>
        <v>#N/A</v>
      </c>
      <c r="AF50" t="e">
        <f ca="1">CalcGrille</f>
        <v>#N/A</v>
      </c>
      <c r="AG50" t="e">
        <f ca="1">CalcGrille</f>
        <v>#N/A</v>
      </c>
      <c r="AH50" t="e">
        <f ca="1">CalcGrille</f>
        <v>#N/A</v>
      </c>
      <c r="AI50" t="e">
        <f ca="1">CalcGrille</f>
        <v>#N/A</v>
      </c>
    </row>
    <row r="51" spans="1:35" x14ac:dyDescent="0.2">
      <c r="A51">
        <f t="shared" si="3"/>
        <v>3.3000000000000007</v>
      </c>
      <c r="B51">
        <v>9</v>
      </c>
      <c r="C51">
        <f t="shared" ca="1" si="4"/>
        <v>9</v>
      </c>
      <c r="D51" t="str">
        <f ca="1">INDEX(Activités[ACTIVITÉ],MATCH($C51,Activités[ID],0))</f>
        <v>Jalon 8</v>
      </c>
      <c r="E51" t="e">
        <f ca="1">CalcGrille</f>
        <v>#N/A</v>
      </c>
      <c r="F51" t="e">
        <f ca="1">CalcGrille</f>
        <v>#N/A</v>
      </c>
      <c r="G51" t="e">
        <f ca="1">CalcGrille</f>
        <v>#N/A</v>
      </c>
      <c r="H51">
        <f ca="1">CalcGrille</f>
        <v>3.3000000000000007</v>
      </c>
      <c r="I51">
        <f ca="1">CalcGrille</f>
        <v>3.3000000000000007</v>
      </c>
      <c r="J51">
        <f ca="1">CalcGrille</f>
        <v>3.3000000000000007</v>
      </c>
      <c r="K51">
        <f ca="1">CalcGrille</f>
        <v>3.3000000000000007</v>
      </c>
      <c r="L51">
        <f ca="1">CalcGrille</f>
        <v>3.3000000000000007</v>
      </c>
      <c r="M51">
        <f ca="1">CalcGrille</f>
        <v>3.3000000000000007</v>
      </c>
      <c r="N51">
        <f ca="1">CalcGrille</f>
        <v>3.3000000000000007</v>
      </c>
      <c r="O51">
        <f ca="1">CalcGrille</f>
        <v>3.3000000000000007</v>
      </c>
      <c r="P51">
        <f ca="1">CalcGrille</f>
        <v>3.3000000000000007</v>
      </c>
      <c r="Q51">
        <f ca="1">CalcGrille</f>
        <v>3.3000000000000007</v>
      </c>
      <c r="R51" t="e">
        <f ca="1">CalcGrille</f>
        <v>#N/A</v>
      </c>
      <c r="S51" t="e">
        <f ca="1">CalcGrille</f>
        <v>#N/A</v>
      </c>
      <c r="T51" t="e">
        <f ca="1">CalcGrille</f>
        <v>#N/A</v>
      </c>
      <c r="U51" t="e">
        <f ca="1">CalcGrille</f>
        <v>#N/A</v>
      </c>
      <c r="V51" t="e">
        <f ca="1">CalcGrille</f>
        <v>#N/A</v>
      </c>
      <c r="W51" t="e">
        <f ca="1">CalcGrille</f>
        <v>#N/A</v>
      </c>
      <c r="X51" t="e">
        <f ca="1">CalcGrille</f>
        <v>#N/A</v>
      </c>
      <c r="Y51" t="e">
        <f ca="1">CalcGrille</f>
        <v>#N/A</v>
      </c>
      <c r="Z51" t="e">
        <f ca="1">CalcGrille</f>
        <v>#N/A</v>
      </c>
      <c r="AA51" t="e">
        <f ca="1">CalcGrille</f>
        <v>#N/A</v>
      </c>
      <c r="AB51" t="e">
        <f ca="1">CalcGrille</f>
        <v>#N/A</v>
      </c>
      <c r="AC51" t="e">
        <f ca="1">CalcGrille</f>
        <v>#N/A</v>
      </c>
      <c r="AD51" t="e">
        <f ca="1">CalcGrille</f>
        <v>#N/A</v>
      </c>
      <c r="AE51" t="e">
        <f ca="1">CalcGrille</f>
        <v>#N/A</v>
      </c>
      <c r="AF51" t="e">
        <f ca="1">CalcGrille</f>
        <v>#N/A</v>
      </c>
      <c r="AG51" t="e">
        <f ca="1">CalcGrille</f>
        <v>#N/A</v>
      </c>
      <c r="AH51" t="e">
        <f ca="1">CalcGrille</f>
        <v>#N/A</v>
      </c>
      <c r="AI51" t="e">
        <f ca="1">CalcGrille</f>
        <v>#N/A</v>
      </c>
    </row>
    <row r="52" spans="1:35" x14ac:dyDescent="0.2">
      <c r="A52">
        <f t="shared" si="3"/>
        <v>2.3000000000000007</v>
      </c>
      <c r="B52">
        <v>10</v>
      </c>
      <c r="C52">
        <f t="shared" ref="C52:C62" ca="1" si="5">F24</f>
        <v>10</v>
      </c>
      <c r="D52" t="str">
        <f ca="1">INDEX(Activités[ACTIVITÉ],MATCH($C52,Activités[ID],0))</f>
        <v>Jalon 9</v>
      </c>
      <c r="E52" t="e">
        <f ca="1">CalcGrille</f>
        <v>#N/A</v>
      </c>
      <c r="F52" t="e">
        <f ca="1">CalcGrille</f>
        <v>#N/A</v>
      </c>
      <c r="G52" t="e">
        <f ca="1">CalcGrille</f>
        <v>#N/A</v>
      </c>
      <c r="H52">
        <f ca="1">CalcGrille</f>
        <v>2.3000000000000007</v>
      </c>
      <c r="I52">
        <f ca="1">CalcGrille</f>
        <v>2.3000000000000007</v>
      </c>
      <c r="J52">
        <f ca="1">CalcGrille</f>
        <v>2.3000000000000007</v>
      </c>
      <c r="K52">
        <f ca="1">CalcGrille</f>
        <v>2.3000000000000007</v>
      </c>
      <c r="L52">
        <f ca="1">CalcGrille</f>
        <v>2.3000000000000007</v>
      </c>
      <c r="M52">
        <f ca="1">CalcGrille</f>
        <v>2.3000000000000007</v>
      </c>
      <c r="N52">
        <f ca="1">CalcGrille</f>
        <v>2.3000000000000007</v>
      </c>
      <c r="O52">
        <f ca="1">CalcGrille</f>
        <v>2.3000000000000007</v>
      </c>
      <c r="P52">
        <f ca="1">CalcGrille</f>
        <v>2.3000000000000007</v>
      </c>
      <c r="Q52">
        <f ca="1">CalcGrille</f>
        <v>2.3000000000000007</v>
      </c>
      <c r="R52" t="e">
        <f ca="1">CalcGrille</f>
        <v>#N/A</v>
      </c>
      <c r="S52" t="e">
        <f ca="1">CalcGrille</f>
        <v>#N/A</v>
      </c>
      <c r="T52" t="e">
        <f ca="1">CalcGrille</f>
        <v>#N/A</v>
      </c>
      <c r="U52" t="e">
        <f ca="1">CalcGrille</f>
        <v>#N/A</v>
      </c>
      <c r="V52" t="e">
        <f ca="1">CalcGrille</f>
        <v>#N/A</v>
      </c>
      <c r="W52" t="e">
        <f ca="1">CalcGrille</f>
        <v>#N/A</v>
      </c>
      <c r="X52" t="e">
        <f ca="1">CalcGrille</f>
        <v>#N/A</v>
      </c>
      <c r="Y52" t="e">
        <f ca="1">CalcGrille</f>
        <v>#N/A</v>
      </c>
      <c r="Z52" t="e">
        <f ca="1">CalcGrille</f>
        <v>#N/A</v>
      </c>
      <c r="AA52" t="e">
        <f ca="1">CalcGrille</f>
        <v>#N/A</v>
      </c>
      <c r="AB52" t="e">
        <f ca="1">CalcGrille</f>
        <v>#N/A</v>
      </c>
      <c r="AC52" t="e">
        <f ca="1">CalcGrille</f>
        <v>#N/A</v>
      </c>
      <c r="AD52" t="e">
        <f ca="1">CalcGrille</f>
        <v>#N/A</v>
      </c>
      <c r="AE52" t="e">
        <f ca="1">CalcGrille</f>
        <v>#N/A</v>
      </c>
      <c r="AF52" t="e">
        <f ca="1">CalcGrille</f>
        <v>#N/A</v>
      </c>
      <c r="AG52" t="e">
        <f ca="1">CalcGrille</f>
        <v>#N/A</v>
      </c>
      <c r="AH52" t="e">
        <f ca="1">CalcGrille</f>
        <v>#N/A</v>
      </c>
    </row>
    <row r="53" spans="1:35" x14ac:dyDescent="0.2">
      <c r="A53">
        <f t="shared" si="3"/>
        <v>1.3000000000000007</v>
      </c>
      <c r="B53">
        <v>11</v>
      </c>
      <c r="C53">
        <f t="shared" ca="1" si="5"/>
        <v>11</v>
      </c>
      <c r="D53" t="str">
        <f ca="1">INDEX(Activités[ACTIVITÉ],MATCH($C53,Activités[ID],0))</f>
        <v>Jalon 10</v>
      </c>
      <c r="E53" t="e">
        <f ca="1">CalcGrille</f>
        <v>#N/A</v>
      </c>
      <c r="F53" t="e">
        <f ca="1">CalcGrille</f>
        <v>#N/A</v>
      </c>
      <c r="G53" t="e">
        <f ca="1">CalcGrille</f>
        <v>#N/A</v>
      </c>
      <c r="H53" t="e">
        <f ca="1">CalcGrille</f>
        <v>#N/A</v>
      </c>
      <c r="I53">
        <f ca="1">CalcGrille</f>
        <v>1.3000000000000007</v>
      </c>
      <c r="J53">
        <f ca="1">CalcGrille</f>
        <v>1.3000000000000007</v>
      </c>
      <c r="K53">
        <f ca="1">CalcGrille</f>
        <v>1.3000000000000007</v>
      </c>
      <c r="L53">
        <f ca="1">CalcGrille</f>
        <v>1.3000000000000007</v>
      </c>
      <c r="M53">
        <f ca="1">CalcGrille</f>
        <v>1.3000000000000007</v>
      </c>
      <c r="N53">
        <f ca="1">CalcGrille</f>
        <v>1.3000000000000007</v>
      </c>
      <c r="O53">
        <f ca="1">CalcGrille</f>
        <v>1.3000000000000007</v>
      </c>
      <c r="P53">
        <f ca="1">CalcGrille</f>
        <v>1.3000000000000007</v>
      </c>
      <c r="Q53">
        <f ca="1">CalcGrille</f>
        <v>1.3000000000000007</v>
      </c>
      <c r="R53">
        <f ca="1">CalcGrille</f>
        <v>1.3000000000000007</v>
      </c>
      <c r="S53">
        <f ca="1">CalcGrille</f>
        <v>1.3000000000000007</v>
      </c>
      <c r="T53">
        <f ca="1">CalcGrille</f>
        <v>1.3000000000000007</v>
      </c>
      <c r="U53">
        <f ca="1">CalcGrille</f>
        <v>1.3000000000000007</v>
      </c>
      <c r="V53">
        <f ca="1">CalcGrille</f>
        <v>1.3000000000000007</v>
      </c>
      <c r="W53" t="e">
        <f ca="1">CalcGrille</f>
        <v>#N/A</v>
      </c>
      <c r="X53" t="e">
        <f ca="1">CalcGrille</f>
        <v>#N/A</v>
      </c>
      <c r="Y53" t="e">
        <f ca="1">CalcGrille</f>
        <v>#N/A</v>
      </c>
      <c r="Z53" t="e">
        <f ca="1">CalcGrille</f>
        <v>#N/A</v>
      </c>
      <c r="AA53" t="e">
        <f ca="1">CalcGrille</f>
        <v>#N/A</v>
      </c>
      <c r="AB53" t="e">
        <f ca="1">CalcGrille</f>
        <v>#N/A</v>
      </c>
      <c r="AC53" t="e">
        <f ca="1">CalcGrille</f>
        <v>#N/A</v>
      </c>
      <c r="AD53" t="e">
        <f ca="1">CalcGrille</f>
        <v>#N/A</v>
      </c>
      <c r="AE53" t="e">
        <f ca="1">CalcGrille</f>
        <v>#N/A</v>
      </c>
      <c r="AF53" t="e">
        <f ca="1">CalcGrille</f>
        <v>#N/A</v>
      </c>
      <c r="AG53" t="e">
        <f ca="1">CalcGrille</f>
        <v>#N/A</v>
      </c>
      <c r="AH53" t="e">
        <f ca="1">CalcGrille</f>
        <v>#N/A</v>
      </c>
    </row>
    <row r="54" spans="1:35" x14ac:dyDescent="0.2">
      <c r="A54">
        <f t="shared" si="3"/>
        <v>0.30000000000000071</v>
      </c>
      <c r="B54">
        <v>12</v>
      </c>
      <c r="C54">
        <f t="shared" ca="1" si="5"/>
        <v>12</v>
      </c>
      <c r="D54" t="str">
        <f ca="1">INDEX(Activités[ACTIVITÉ],MATCH($C54,Activités[ID],0))</f>
        <v>Jalon 11</v>
      </c>
      <c r="E54" t="e">
        <f ca="1">CalcGrille</f>
        <v>#N/A</v>
      </c>
      <c r="F54" t="e">
        <f ca="1">CalcGrille</f>
        <v>#N/A</v>
      </c>
      <c r="G54" t="e">
        <f ca="1">CalcGrille</f>
        <v>#N/A</v>
      </c>
      <c r="H54" t="e">
        <f ca="1">CalcGrille</f>
        <v>#N/A</v>
      </c>
      <c r="I54" t="e">
        <f ca="1">CalcGrille</f>
        <v>#N/A</v>
      </c>
      <c r="J54">
        <f ca="1">CalcGrille</f>
        <v>0.30000000000000071</v>
      </c>
      <c r="K54">
        <f ca="1">CalcGrille</f>
        <v>0.30000000000000071</v>
      </c>
      <c r="L54">
        <f ca="1">CalcGrille</f>
        <v>0.30000000000000071</v>
      </c>
      <c r="M54">
        <f ca="1">CalcGrille</f>
        <v>0.30000000000000071</v>
      </c>
      <c r="N54">
        <f ca="1">CalcGrille</f>
        <v>0.30000000000000071</v>
      </c>
      <c r="O54">
        <f ca="1">CalcGrille</f>
        <v>0.30000000000000071</v>
      </c>
      <c r="P54">
        <f ca="1">CalcGrille</f>
        <v>0.30000000000000071</v>
      </c>
      <c r="Q54">
        <f ca="1">CalcGrille</f>
        <v>0.30000000000000071</v>
      </c>
      <c r="R54">
        <f ca="1">CalcGrille</f>
        <v>0.30000000000000071</v>
      </c>
      <c r="S54">
        <f ca="1">CalcGrille</f>
        <v>0.30000000000000071</v>
      </c>
      <c r="T54">
        <f ca="1">CalcGrille</f>
        <v>0.30000000000000071</v>
      </c>
      <c r="U54">
        <f ca="1">CalcGrille</f>
        <v>0.30000000000000071</v>
      </c>
      <c r="V54">
        <f ca="1">CalcGrille</f>
        <v>0.30000000000000071</v>
      </c>
      <c r="W54" t="e">
        <f ca="1">CalcGrille</f>
        <v>#N/A</v>
      </c>
      <c r="X54" t="e">
        <f ca="1">CalcGrille</f>
        <v>#N/A</v>
      </c>
      <c r="Y54" t="e">
        <f ca="1">CalcGrille</f>
        <v>#N/A</v>
      </c>
      <c r="Z54" t="e">
        <f ca="1">CalcGrille</f>
        <v>#N/A</v>
      </c>
      <c r="AA54" t="e">
        <f ca="1">CalcGrille</f>
        <v>#N/A</v>
      </c>
      <c r="AB54" t="e">
        <f ca="1">CalcGrille</f>
        <v>#N/A</v>
      </c>
      <c r="AC54" t="e">
        <f ca="1">CalcGrille</f>
        <v>#N/A</v>
      </c>
      <c r="AD54" t="e">
        <f ca="1">CalcGrille</f>
        <v>#N/A</v>
      </c>
      <c r="AE54" t="e">
        <f ca="1">CalcGrille</f>
        <v>#N/A</v>
      </c>
      <c r="AF54" t="e">
        <f ca="1">CalcGrille</f>
        <v>#N/A</v>
      </c>
      <c r="AG54" t="e">
        <f ca="1">CalcGrille</f>
        <v>#N/A</v>
      </c>
      <c r="AH54" t="e">
        <f ca="1">CalcGrille</f>
        <v>#N/A</v>
      </c>
    </row>
    <row r="55" spans="1:35" x14ac:dyDescent="0.2">
      <c r="A55">
        <f t="shared" si="3"/>
        <v>-0.69999999999999929</v>
      </c>
      <c r="B55">
        <v>13</v>
      </c>
      <c r="C55">
        <f t="shared" ca="1" si="5"/>
        <v>13</v>
      </c>
      <c r="D55" t="str">
        <f ca="1">INDEX(Activités[ACTIVITÉ],MATCH($C55,Activités[ID],0))</f>
        <v>Jalon 12</v>
      </c>
      <c r="E55" t="e">
        <f ca="1">CalcGrille</f>
        <v>#N/A</v>
      </c>
      <c r="F55" t="e">
        <f ca="1">CalcGrille</f>
        <v>#N/A</v>
      </c>
      <c r="G55" t="e">
        <f ca="1">CalcGrille</f>
        <v>#N/A</v>
      </c>
      <c r="H55" t="e">
        <f ca="1">CalcGrille</f>
        <v>#N/A</v>
      </c>
      <c r="I55" t="e">
        <f ca="1">CalcGrille</f>
        <v>#N/A</v>
      </c>
      <c r="J55" t="e">
        <f ca="1">CalcGrille</f>
        <v>#N/A</v>
      </c>
      <c r="K55">
        <f ca="1">CalcGrille</f>
        <v>-0.69999999999999929</v>
      </c>
      <c r="L55">
        <f ca="1">CalcGrille</f>
        <v>-0.69999999999999929</v>
      </c>
      <c r="M55">
        <f ca="1">CalcGrille</f>
        <v>-0.69999999999999929</v>
      </c>
      <c r="N55">
        <f ca="1">CalcGrille</f>
        <v>-0.69999999999999929</v>
      </c>
      <c r="O55">
        <f ca="1">CalcGrille</f>
        <v>-0.69999999999999929</v>
      </c>
      <c r="P55">
        <f ca="1">CalcGrille</f>
        <v>-0.69999999999999929</v>
      </c>
      <c r="Q55">
        <f ca="1">CalcGrille</f>
        <v>-0.69999999999999929</v>
      </c>
      <c r="R55">
        <f ca="1">CalcGrille</f>
        <v>-0.69999999999999929</v>
      </c>
      <c r="S55">
        <f ca="1">CalcGrille</f>
        <v>-0.69999999999999929</v>
      </c>
      <c r="T55">
        <f ca="1">CalcGrille</f>
        <v>-0.69999999999999929</v>
      </c>
      <c r="U55">
        <f ca="1">CalcGrille</f>
        <v>-0.69999999999999929</v>
      </c>
      <c r="V55">
        <f ca="1">CalcGrille</f>
        <v>-0.69999999999999929</v>
      </c>
      <c r="W55" t="e">
        <f ca="1">CalcGrille</f>
        <v>#N/A</v>
      </c>
      <c r="X55" t="e">
        <f ca="1">CalcGrille</f>
        <v>#N/A</v>
      </c>
      <c r="Y55" t="e">
        <f ca="1">CalcGrille</f>
        <v>#N/A</v>
      </c>
      <c r="Z55" t="e">
        <f ca="1">CalcGrille</f>
        <v>#N/A</v>
      </c>
      <c r="AA55" t="e">
        <f ca="1">CalcGrille</f>
        <v>#N/A</v>
      </c>
      <c r="AB55" t="e">
        <f ca="1">CalcGrille</f>
        <v>#N/A</v>
      </c>
      <c r="AC55" t="e">
        <f ca="1">CalcGrille</f>
        <v>#N/A</v>
      </c>
      <c r="AD55" t="e">
        <f ca="1">CalcGrille</f>
        <v>#N/A</v>
      </c>
      <c r="AE55" t="e">
        <f ca="1">CalcGrille</f>
        <v>#N/A</v>
      </c>
      <c r="AF55" t="e">
        <f ca="1">CalcGrille</f>
        <v>#N/A</v>
      </c>
      <c r="AG55" t="e">
        <f ca="1">CalcGrille</f>
        <v>#N/A</v>
      </c>
      <c r="AH55" t="e">
        <f ca="1">CalcGrille</f>
        <v>#N/A</v>
      </c>
    </row>
    <row r="56" spans="1:35" x14ac:dyDescent="0.2">
      <c r="A56">
        <f t="shared" si="3"/>
        <v>-1.6999999999999993</v>
      </c>
      <c r="B56">
        <v>14</v>
      </c>
      <c r="C56">
        <f t="shared" ca="1" si="5"/>
        <v>14</v>
      </c>
      <c r="D56" t="str">
        <f ca="1">INDEX(Activités[ACTIVITÉ],MATCH($C56,Activités[ID],0))</f>
        <v>Jalon 13</v>
      </c>
      <c r="E56" t="e">
        <f ca="1">CalcGrille</f>
        <v>#N/A</v>
      </c>
      <c r="F56" t="e">
        <f ca="1">CalcGrille</f>
        <v>#N/A</v>
      </c>
      <c r="G56" t="e">
        <f ca="1">CalcGrille</f>
        <v>#N/A</v>
      </c>
      <c r="H56" t="e">
        <f ca="1">CalcGrille</f>
        <v>#N/A</v>
      </c>
      <c r="I56" t="e">
        <f ca="1">CalcGrille</f>
        <v>#N/A</v>
      </c>
      <c r="J56" t="e">
        <f ca="1">CalcGrille</f>
        <v>#N/A</v>
      </c>
      <c r="K56" t="e">
        <f ca="1">CalcGrille</f>
        <v>#N/A</v>
      </c>
      <c r="L56" t="e">
        <f ca="1">CalcGrille</f>
        <v>#N/A</v>
      </c>
      <c r="M56" t="e">
        <f ca="1">CalcGrille</f>
        <v>#N/A</v>
      </c>
      <c r="N56" t="e">
        <f ca="1">CalcGrille</f>
        <v>#N/A</v>
      </c>
      <c r="O56" t="e">
        <f ca="1">CalcGrille</f>
        <v>#N/A</v>
      </c>
      <c r="P56" t="e">
        <f ca="1">CalcGrille</f>
        <v>#N/A</v>
      </c>
      <c r="Q56" t="e">
        <f ca="1">CalcGrille</f>
        <v>#N/A</v>
      </c>
      <c r="R56" t="e">
        <f ca="1">CalcGrille</f>
        <v>#N/A</v>
      </c>
      <c r="S56" t="e">
        <f ca="1">CalcGrille</f>
        <v>#N/A</v>
      </c>
      <c r="T56" t="e">
        <f ca="1">CalcGrille</f>
        <v>#N/A</v>
      </c>
      <c r="U56">
        <f ca="1">CalcGrille</f>
        <v>-1.6999999999999993</v>
      </c>
      <c r="V56">
        <f ca="1">CalcGrille</f>
        <v>-1.6999999999999993</v>
      </c>
      <c r="W56">
        <f ca="1">CalcGrille</f>
        <v>-1.6999999999999993</v>
      </c>
      <c r="X56" t="e">
        <f ca="1">CalcGrille</f>
        <v>#N/A</v>
      </c>
      <c r="Y56" t="e">
        <f ca="1">CalcGrille</f>
        <v>#N/A</v>
      </c>
      <c r="Z56" t="e">
        <f ca="1">CalcGrille</f>
        <v>#N/A</v>
      </c>
      <c r="AA56" t="e">
        <f ca="1">CalcGrille</f>
        <v>#N/A</v>
      </c>
      <c r="AB56" t="e">
        <f ca="1">CalcGrille</f>
        <v>#N/A</v>
      </c>
      <c r="AC56" t="e">
        <f ca="1">CalcGrille</f>
        <v>#N/A</v>
      </c>
      <c r="AD56" t="e">
        <f ca="1">CalcGrille</f>
        <v>#N/A</v>
      </c>
      <c r="AE56" t="e">
        <f ca="1">CalcGrille</f>
        <v>#N/A</v>
      </c>
      <c r="AF56" t="e">
        <f ca="1">CalcGrille</f>
        <v>#N/A</v>
      </c>
      <c r="AG56" t="e">
        <f ca="1">CalcGrille</f>
        <v>#N/A</v>
      </c>
      <c r="AH56" t="e">
        <f ca="1">CalcGrille</f>
        <v>#N/A</v>
      </c>
    </row>
    <row r="57" spans="1:35" x14ac:dyDescent="0.2">
      <c r="A57">
        <f t="shared" si="3"/>
        <v>-2.6999999999999993</v>
      </c>
      <c r="B57">
        <v>15</v>
      </c>
      <c r="C57">
        <f t="shared" ca="1" si="5"/>
        <v>15</v>
      </c>
      <c r="D57" t="str">
        <f ca="1">INDEX(Activités[ACTIVITÉ],MATCH($C57,Activités[ID],0))</f>
        <v>Jalon 14</v>
      </c>
      <c r="E57" t="e">
        <f ca="1">CalcGrille</f>
        <v>#N/A</v>
      </c>
      <c r="F57" t="e">
        <f ca="1">CalcGrille</f>
        <v>#N/A</v>
      </c>
      <c r="G57" t="e">
        <f ca="1">CalcGrille</f>
        <v>#N/A</v>
      </c>
      <c r="H57" t="e">
        <f ca="1">CalcGrille</f>
        <v>#N/A</v>
      </c>
      <c r="I57" t="e">
        <f ca="1">CalcGrille</f>
        <v>#N/A</v>
      </c>
      <c r="J57" t="e">
        <f ca="1">CalcGrille</f>
        <v>#N/A</v>
      </c>
      <c r="K57" t="e">
        <f ca="1">CalcGrille</f>
        <v>#N/A</v>
      </c>
      <c r="L57" t="e">
        <f ca="1">CalcGrille</f>
        <v>#N/A</v>
      </c>
      <c r="M57" t="e">
        <f ca="1">CalcGrille</f>
        <v>#N/A</v>
      </c>
      <c r="N57" t="e">
        <f ca="1">CalcGrille</f>
        <v>#N/A</v>
      </c>
      <c r="O57" t="e">
        <f ca="1">CalcGrille</f>
        <v>#N/A</v>
      </c>
      <c r="P57" t="e">
        <f ca="1">CalcGrille</f>
        <v>#N/A</v>
      </c>
      <c r="Q57" t="e">
        <f ca="1">CalcGrille</f>
        <v>#N/A</v>
      </c>
      <c r="R57" t="e">
        <f ca="1">CalcGrille</f>
        <v>#N/A</v>
      </c>
      <c r="S57" t="e">
        <f ca="1">CalcGrille</f>
        <v>#N/A</v>
      </c>
      <c r="T57" t="e">
        <f ca="1">CalcGrille</f>
        <v>#N/A</v>
      </c>
      <c r="U57">
        <f ca="1">CalcGrille</f>
        <v>-2.6999999999999993</v>
      </c>
      <c r="V57">
        <f ca="1">CalcGrille</f>
        <v>-2.6999999999999993</v>
      </c>
      <c r="W57">
        <f ca="1">CalcGrille</f>
        <v>-2.6999999999999993</v>
      </c>
      <c r="X57">
        <f ca="1">CalcGrille</f>
        <v>-2.6999999999999993</v>
      </c>
      <c r="Y57" t="e">
        <f ca="1">CalcGrille</f>
        <v>#N/A</v>
      </c>
      <c r="Z57" t="e">
        <f ca="1">CalcGrille</f>
        <v>#N/A</v>
      </c>
      <c r="AA57" t="e">
        <f ca="1">CalcGrille</f>
        <v>#N/A</v>
      </c>
      <c r="AB57" t="e">
        <f ca="1">CalcGrille</f>
        <v>#N/A</v>
      </c>
      <c r="AC57" t="e">
        <f ca="1">CalcGrille</f>
        <v>#N/A</v>
      </c>
      <c r="AD57" t="e">
        <f ca="1">CalcGrille</f>
        <v>#N/A</v>
      </c>
      <c r="AE57" t="e">
        <f ca="1">CalcGrille</f>
        <v>#N/A</v>
      </c>
      <c r="AF57" t="e">
        <f ca="1">CalcGrille</f>
        <v>#N/A</v>
      </c>
      <c r="AG57" t="e">
        <f ca="1">CalcGrille</f>
        <v>#N/A</v>
      </c>
      <c r="AH57" t="e">
        <f ca="1">CalcGrille</f>
        <v>#N/A</v>
      </c>
    </row>
    <row r="58" spans="1:35" x14ac:dyDescent="0.2">
      <c r="A58">
        <f t="shared" si="3"/>
        <v>-3.6999999999999993</v>
      </c>
      <c r="B58">
        <v>16</v>
      </c>
      <c r="C58">
        <f t="shared" ca="1" si="5"/>
        <v>16</v>
      </c>
      <c r="D58" t="str">
        <f ca="1">INDEX(Activités[ACTIVITÉ],MATCH($C58,Activités[ID],0))</f>
        <v>Jalon 15</v>
      </c>
      <c r="E58" t="e">
        <f ca="1">CalcGrille</f>
        <v>#N/A</v>
      </c>
      <c r="F58" t="e">
        <f ca="1">CalcGrille</f>
        <v>#N/A</v>
      </c>
      <c r="G58" t="e">
        <f ca="1">CalcGrille</f>
        <v>#N/A</v>
      </c>
      <c r="H58" t="e">
        <f ca="1">CalcGrille</f>
        <v>#N/A</v>
      </c>
      <c r="I58" t="e">
        <f ca="1">CalcGrille</f>
        <v>#N/A</v>
      </c>
      <c r="J58" t="e">
        <f ca="1">CalcGrille</f>
        <v>#N/A</v>
      </c>
      <c r="K58" t="e">
        <f ca="1">CalcGrille</f>
        <v>#N/A</v>
      </c>
      <c r="L58" t="e">
        <f ca="1">CalcGrille</f>
        <v>#N/A</v>
      </c>
      <c r="M58" t="e">
        <f ca="1">CalcGrille</f>
        <v>#N/A</v>
      </c>
      <c r="N58" t="e">
        <f ca="1">CalcGrille</f>
        <v>#N/A</v>
      </c>
      <c r="O58" t="e">
        <f ca="1">CalcGrille</f>
        <v>#N/A</v>
      </c>
      <c r="P58" t="e">
        <f ca="1">CalcGrille</f>
        <v>#N/A</v>
      </c>
      <c r="Q58" t="e">
        <f ca="1">CalcGrille</f>
        <v>#N/A</v>
      </c>
      <c r="R58" t="e">
        <f ca="1">CalcGrille</f>
        <v>#N/A</v>
      </c>
      <c r="S58" t="e">
        <f ca="1">CalcGrille</f>
        <v>#N/A</v>
      </c>
      <c r="T58" t="e">
        <f ca="1">CalcGrille</f>
        <v>#N/A</v>
      </c>
      <c r="U58">
        <f ca="1">CalcGrille</f>
        <v>-3.6999999999999993</v>
      </c>
      <c r="V58">
        <f ca="1">CalcGrille</f>
        <v>-3.6999999999999993</v>
      </c>
      <c r="W58">
        <f ca="1">CalcGrille</f>
        <v>-3.6999999999999993</v>
      </c>
      <c r="X58">
        <f ca="1">CalcGrille</f>
        <v>-3.6999999999999993</v>
      </c>
      <c r="Y58">
        <f ca="1">CalcGrille</f>
        <v>-3.6999999999999993</v>
      </c>
      <c r="Z58" t="e">
        <f ca="1">CalcGrille</f>
        <v>#N/A</v>
      </c>
      <c r="AA58" t="e">
        <f ca="1">CalcGrille</f>
        <v>#N/A</v>
      </c>
      <c r="AB58" t="e">
        <f ca="1">CalcGrille</f>
        <v>#N/A</v>
      </c>
      <c r="AC58" t="e">
        <f ca="1">CalcGrille</f>
        <v>#N/A</v>
      </c>
      <c r="AD58" t="e">
        <f ca="1">CalcGrille</f>
        <v>#N/A</v>
      </c>
      <c r="AE58" t="e">
        <f ca="1">CalcGrille</f>
        <v>#N/A</v>
      </c>
      <c r="AF58" t="e">
        <f ca="1">CalcGrille</f>
        <v>#N/A</v>
      </c>
      <c r="AG58" t="e">
        <f ca="1">CalcGrille</f>
        <v>#N/A</v>
      </c>
      <c r="AH58" t="e">
        <f ca="1">CalcGrille</f>
        <v>#N/A</v>
      </c>
    </row>
    <row r="59" spans="1:35" x14ac:dyDescent="0.2">
      <c r="A59">
        <f t="shared" si="3"/>
        <v>-4.6999999999999993</v>
      </c>
      <c r="B59">
        <v>17</v>
      </c>
      <c r="C59">
        <f t="shared" ca="1" si="5"/>
        <v>17</v>
      </c>
      <c r="D59" t="str">
        <f ca="1">INDEX(Activités[ACTIVITÉ],MATCH($C59,Activités[ID],0))</f>
        <v>Jalon 16</v>
      </c>
      <c r="E59" t="e">
        <f ca="1">CalcGrille</f>
        <v>#N/A</v>
      </c>
      <c r="F59" t="e">
        <f ca="1">CalcGrille</f>
        <v>#N/A</v>
      </c>
      <c r="G59" t="e">
        <f ca="1">CalcGrille</f>
        <v>#N/A</v>
      </c>
      <c r="H59" t="e">
        <f ca="1">CalcGrille</f>
        <v>#N/A</v>
      </c>
      <c r="I59" t="e">
        <f ca="1">CalcGrille</f>
        <v>#N/A</v>
      </c>
      <c r="J59" t="e">
        <f ca="1">CalcGrille</f>
        <v>#N/A</v>
      </c>
      <c r="K59" t="e">
        <f ca="1">CalcGrille</f>
        <v>#N/A</v>
      </c>
      <c r="L59" t="e">
        <f ca="1">CalcGrille</f>
        <v>#N/A</v>
      </c>
      <c r="M59" t="e">
        <f ca="1">CalcGrille</f>
        <v>#N/A</v>
      </c>
      <c r="N59" t="e">
        <f ca="1">CalcGrille</f>
        <v>#N/A</v>
      </c>
      <c r="O59" t="e">
        <f ca="1">CalcGrille</f>
        <v>#N/A</v>
      </c>
      <c r="P59" t="e">
        <f ca="1">CalcGrille</f>
        <v>#N/A</v>
      </c>
      <c r="Q59" t="e">
        <f ca="1">CalcGrille</f>
        <v>#N/A</v>
      </c>
      <c r="R59" t="e">
        <f ca="1">CalcGrille</f>
        <v>#N/A</v>
      </c>
      <c r="S59" t="e">
        <f ca="1">CalcGrille</f>
        <v>#N/A</v>
      </c>
      <c r="T59" t="e">
        <f ca="1">CalcGrille</f>
        <v>#N/A</v>
      </c>
      <c r="U59">
        <f ca="1">CalcGrille</f>
        <v>-4.6999999999999993</v>
      </c>
      <c r="V59">
        <f ca="1">CalcGrille</f>
        <v>-4.6999999999999993</v>
      </c>
      <c r="W59">
        <f ca="1">CalcGrille</f>
        <v>-4.6999999999999993</v>
      </c>
      <c r="X59">
        <f ca="1">CalcGrille</f>
        <v>-4.6999999999999993</v>
      </c>
      <c r="Y59">
        <f ca="1">CalcGrille</f>
        <v>-4.6999999999999993</v>
      </c>
      <c r="Z59">
        <f ca="1">CalcGrille</f>
        <v>-4.6999999999999993</v>
      </c>
      <c r="AA59" t="e">
        <f ca="1">CalcGrille</f>
        <v>#N/A</v>
      </c>
      <c r="AB59" t="e">
        <f ca="1">CalcGrille</f>
        <v>#N/A</v>
      </c>
      <c r="AC59" t="e">
        <f ca="1">CalcGrille</f>
        <v>#N/A</v>
      </c>
      <c r="AD59" t="e">
        <f ca="1">CalcGrille</f>
        <v>#N/A</v>
      </c>
      <c r="AE59" t="e">
        <f ca="1">CalcGrille</f>
        <v>#N/A</v>
      </c>
      <c r="AF59" t="e">
        <f ca="1">CalcGrille</f>
        <v>#N/A</v>
      </c>
      <c r="AG59" t="e">
        <f ca="1">CalcGrille</f>
        <v>#N/A</v>
      </c>
      <c r="AH59" t="e">
        <f ca="1">CalcGrille</f>
        <v>#N/A</v>
      </c>
    </row>
    <row r="60" spans="1:35" x14ac:dyDescent="0.2">
      <c r="A60">
        <f t="shared" si="3"/>
        <v>-5.6999999999999993</v>
      </c>
      <c r="B60">
        <v>18</v>
      </c>
      <c r="C60">
        <f t="shared" ca="1" si="5"/>
        <v>18</v>
      </c>
      <c r="D60" t="str">
        <f ca="1">INDEX(Activités[ACTIVITÉ],MATCH($C60,Activités[ID],0))</f>
        <v>Jalon 17</v>
      </c>
      <c r="E60" t="e">
        <f ca="1">CalcGrille</f>
        <v>#N/A</v>
      </c>
      <c r="F60" t="e">
        <f ca="1">CalcGrille</f>
        <v>#N/A</v>
      </c>
      <c r="G60" t="e">
        <f ca="1">CalcGrille</f>
        <v>#N/A</v>
      </c>
      <c r="H60" t="e">
        <f ca="1">CalcGrille</f>
        <v>#N/A</v>
      </c>
      <c r="I60" t="e">
        <f ca="1">CalcGrille</f>
        <v>#N/A</v>
      </c>
      <c r="J60" t="e">
        <f ca="1">CalcGrille</f>
        <v>#N/A</v>
      </c>
      <c r="K60" t="e">
        <f ca="1">CalcGrille</f>
        <v>#N/A</v>
      </c>
      <c r="L60" t="e">
        <f ca="1">CalcGrille</f>
        <v>#N/A</v>
      </c>
      <c r="M60" t="e">
        <f ca="1">CalcGrille</f>
        <v>#N/A</v>
      </c>
      <c r="N60" t="e">
        <f ca="1">CalcGrille</f>
        <v>#N/A</v>
      </c>
      <c r="O60" t="e">
        <f ca="1">CalcGrille</f>
        <v>#N/A</v>
      </c>
      <c r="P60" t="e">
        <f ca="1">CalcGrille</f>
        <v>#N/A</v>
      </c>
      <c r="Q60" t="e">
        <f ca="1">CalcGrille</f>
        <v>#N/A</v>
      </c>
      <c r="R60" t="e">
        <f ca="1">CalcGrille</f>
        <v>#N/A</v>
      </c>
      <c r="S60" t="e">
        <f ca="1">CalcGrille</f>
        <v>#N/A</v>
      </c>
      <c r="T60" t="e">
        <f ca="1">CalcGrille</f>
        <v>#N/A</v>
      </c>
      <c r="U60">
        <f ca="1">CalcGrille</f>
        <v>-5.6999999999999993</v>
      </c>
      <c r="V60">
        <f ca="1">CalcGrille</f>
        <v>-5.6999999999999993</v>
      </c>
      <c r="W60">
        <f ca="1">CalcGrille</f>
        <v>-5.6999999999999993</v>
      </c>
      <c r="X60">
        <f ca="1">CalcGrille</f>
        <v>-5.6999999999999993</v>
      </c>
      <c r="Y60">
        <f ca="1">CalcGrille</f>
        <v>-5.6999999999999993</v>
      </c>
      <c r="Z60">
        <f ca="1">CalcGrille</f>
        <v>-5.6999999999999993</v>
      </c>
      <c r="AA60">
        <f ca="1">CalcGrille</f>
        <v>-5.6999999999999993</v>
      </c>
      <c r="AB60" t="e">
        <f ca="1">CalcGrille</f>
        <v>#N/A</v>
      </c>
      <c r="AC60" t="e">
        <f ca="1">CalcGrille</f>
        <v>#N/A</v>
      </c>
      <c r="AD60" t="e">
        <f ca="1">CalcGrille</f>
        <v>#N/A</v>
      </c>
      <c r="AE60" t="e">
        <f ca="1">CalcGrille</f>
        <v>#N/A</v>
      </c>
      <c r="AF60" t="e">
        <f ca="1">CalcGrille</f>
        <v>#N/A</v>
      </c>
      <c r="AG60" t="e">
        <f ca="1">CalcGrille</f>
        <v>#N/A</v>
      </c>
      <c r="AH60" t="e">
        <f ca="1">CalcGrille</f>
        <v>#N/A</v>
      </c>
    </row>
    <row r="61" spans="1:35" x14ac:dyDescent="0.2">
      <c r="A61">
        <f t="shared" si="3"/>
        <v>-6.6999999999999993</v>
      </c>
      <c r="B61">
        <v>19</v>
      </c>
      <c r="C61">
        <f t="shared" ca="1" si="5"/>
        <v>19</v>
      </c>
      <c r="D61" t="str">
        <f ca="1">INDEX(Activités[ACTIVITÉ],MATCH($C61,Activités[ID],0))</f>
        <v>Jalon 18</v>
      </c>
      <c r="E61" t="e">
        <f ca="1">CalcGrille</f>
        <v>#N/A</v>
      </c>
      <c r="F61" t="e">
        <f ca="1">CalcGrille</f>
        <v>#N/A</v>
      </c>
      <c r="G61" t="e">
        <f ca="1">CalcGrille</f>
        <v>#N/A</v>
      </c>
      <c r="H61" t="e">
        <f ca="1">CalcGrille</f>
        <v>#N/A</v>
      </c>
      <c r="I61" t="e">
        <f ca="1">CalcGrille</f>
        <v>#N/A</v>
      </c>
      <c r="J61" t="e">
        <f ca="1">CalcGrille</f>
        <v>#N/A</v>
      </c>
      <c r="K61" t="e">
        <f ca="1">CalcGrille</f>
        <v>#N/A</v>
      </c>
      <c r="L61" t="e">
        <f ca="1">CalcGrille</f>
        <v>#N/A</v>
      </c>
      <c r="M61" t="e">
        <f ca="1">CalcGrille</f>
        <v>#N/A</v>
      </c>
      <c r="N61" t="e">
        <f ca="1">CalcGrille</f>
        <v>#N/A</v>
      </c>
      <c r="O61" t="e">
        <f ca="1">CalcGrille</f>
        <v>#N/A</v>
      </c>
      <c r="P61" t="e">
        <f ca="1">CalcGrille</f>
        <v>#N/A</v>
      </c>
      <c r="Q61" t="e">
        <f ca="1">CalcGrille</f>
        <v>#N/A</v>
      </c>
      <c r="R61" t="e">
        <f ca="1">CalcGrille</f>
        <v>#N/A</v>
      </c>
      <c r="S61" t="e">
        <f ca="1">CalcGrille</f>
        <v>#N/A</v>
      </c>
      <c r="T61" t="e">
        <f ca="1">CalcGrille</f>
        <v>#N/A</v>
      </c>
      <c r="U61">
        <f ca="1">CalcGrille</f>
        <v>-6.6999999999999993</v>
      </c>
      <c r="V61">
        <f ca="1">CalcGrille</f>
        <v>-6.6999999999999993</v>
      </c>
      <c r="W61">
        <f ca="1">CalcGrille</f>
        <v>-6.6999999999999993</v>
      </c>
      <c r="X61">
        <f ca="1">CalcGrille</f>
        <v>-6.6999999999999993</v>
      </c>
      <c r="Y61">
        <f ca="1">CalcGrille</f>
        <v>-6.6999999999999993</v>
      </c>
      <c r="Z61">
        <f ca="1">CalcGrille</f>
        <v>-6.6999999999999993</v>
      </c>
      <c r="AA61">
        <f ca="1">CalcGrille</f>
        <v>-6.6999999999999993</v>
      </c>
      <c r="AB61">
        <f ca="1">CalcGrille</f>
        <v>-6.6999999999999993</v>
      </c>
      <c r="AC61" t="e">
        <f ca="1">CalcGrille</f>
        <v>#N/A</v>
      </c>
      <c r="AD61" t="e">
        <f ca="1">CalcGrille</f>
        <v>#N/A</v>
      </c>
      <c r="AE61" t="e">
        <f ca="1">CalcGrille</f>
        <v>#N/A</v>
      </c>
      <c r="AF61" t="e">
        <f ca="1">CalcGrille</f>
        <v>#N/A</v>
      </c>
      <c r="AG61" t="e">
        <f ca="1">CalcGrille</f>
        <v>#N/A</v>
      </c>
      <c r="AH61" t="e">
        <f ca="1">CalcGrille</f>
        <v>#N/A</v>
      </c>
    </row>
    <row r="62" spans="1:35" x14ac:dyDescent="0.2">
      <c r="A62">
        <f t="shared" si="3"/>
        <v>-7.6999999999999993</v>
      </c>
      <c r="B62">
        <v>20</v>
      </c>
      <c r="C62">
        <f t="shared" ca="1" si="5"/>
        <v>20</v>
      </c>
      <c r="D62" t="str">
        <f ca="1">INDEX(Activités[ACTIVITÉ],MATCH($C62,Activités[ID],0))</f>
        <v>Jalon 19</v>
      </c>
      <c r="E62" t="e">
        <f ca="1">CalcGrille</f>
        <v>#N/A</v>
      </c>
      <c r="F62" t="e">
        <f ca="1">CalcGrille</f>
        <v>#N/A</v>
      </c>
      <c r="G62" t="e">
        <f ca="1">CalcGrille</f>
        <v>#N/A</v>
      </c>
      <c r="H62" t="e">
        <f ca="1">CalcGrille</f>
        <v>#N/A</v>
      </c>
      <c r="I62" t="e">
        <f ca="1">CalcGrille</f>
        <v>#N/A</v>
      </c>
      <c r="J62" t="e">
        <f ca="1">CalcGrille</f>
        <v>#N/A</v>
      </c>
      <c r="K62" t="e">
        <f ca="1">CalcGrille</f>
        <v>#N/A</v>
      </c>
      <c r="L62" t="e">
        <f ca="1">CalcGrille</f>
        <v>#N/A</v>
      </c>
      <c r="M62" t="e">
        <f ca="1">CalcGrille</f>
        <v>#N/A</v>
      </c>
      <c r="N62" t="e">
        <f ca="1">CalcGrille</f>
        <v>#N/A</v>
      </c>
      <c r="O62" t="e">
        <f ca="1">CalcGrille</f>
        <v>#N/A</v>
      </c>
      <c r="P62" t="e">
        <f ca="1">CalcGrille</f>
        <v>#N/A</v>
      </c>
      <c r="Q62" t="e">
        <f ca="1">CalcGrille</f>
        <v>#N/A</v>
      </c>
      <c r="R62" t="e">
        <f ca="1">CalcGrille</f>
        <v>#N/A</v>
      </c>
      <c r="S62" t="e">
        <f ca="1">CalcGrille</f>
        <v>#N/A</v>
      </c>
      <c r="T62" t="e">
        <f ca="1">CalcGrille</f>
        <v>#N/A</v>
      </c>
      <c r="U62">
        <f ca="1">CalcGrille</f>
        <v>-7.6999999999999993</v>
      </c>
      <c r="V62">
        <f ca="1">CalcGrille</f>
        <v>-7.6999999999999993</v>
      </c>
      <c r="W62">
        <f ca="1">CalcGrille</f>
        <v>-7.6999999999999993</v>
      </c>
      <c r="X62">
        <f ca="1">CalcGrille</f>
        <v>-7.6999999999999993</v>
      </c>
      <c r="Y62">
        <f ca="1">CalcGrille</f>
        <v>-7.6999999999999993</v>
      </c>
      <c r="Z62">
        <f ca="1">CalcGrille</f>
        <v>-7.6999999999999993</v>
      </c>
      <c r="AA62">
        <f ca="1">CalcGrille</f>
        <v>-7.6999999999999993</v>
      </c>
      <c r="AB62">
        <f ca="1">CalcGrille</f>
        <v>-7.6999999999999993</v>
      </c>
      <c r="AC62">
        <f ca="1">CalcGrille</f>
        <v>-7.6999999999999993</v>
      </c>
      <c r="AD62" t="e">
        <f ca="1">CalcGrille</f>
        <v>#N/A</v>
      </c>
      <c r="AE62" t="e">
        <f ca="1">CalcGrille</f>
        <v>#N/A</v>
      </c>
      <c r="AF62" t="e">
        <f ca="1">CalcGrille</f>
        <v>#N/A</v>
      </c>
      <c r="AG62" t="e">
        <f ca="1">CalcGrille</f>
        <v>#N/A</v>
      </c>
      <c r="AH62" t="e">
        <f ca="1">CalcGrille</f>
        <v>#N/A</v>
      </c>
    </row>
    <row r="64" spans="1:35" x14ac:dyDescent="0.2">
      <c r="E64" s="1">
        <f t="shared" ref="E64:AH64" ca="1" si="6">E42</f>
        <v>42549</v>
      </c>
      <c r="F64" s="1">
        <f t="shared" ca="1" si="6"/>
        <v>42550</v>
      </c>
      <c r="G64" s="1">
        <f t="shared" ca="1" si="6"/>
        <v>42551</v>
      </c>
      <c r="H64" s="1">
        <f t="shared" ca="1" si="6"/>
        <v>42552</v>
      </c>
      <c r="I64" s="1">
        <f t="shared" ca="1" si="6"/>
        <v>42553</v>
      </c>
      <c r="J64" s="1">
        <f t="shared" ca="1" si="6"/>
        <v>42554</v>
      </c>
      <c r="K64" s="1">
        <f t="shared" ca="1" si="6"/>
        <v>42555</v>
      </c>
      <c r="L64" s="1">
        <f t="shared" ca="1" si="6"/>
        <v>42556</v>
      </c>
      <c r="M64" s="1">
        <f t="shared" ca="1" si="6"/>
        <v>42557</v>
      </c>
      <c r="N64" s="1">
        <f t="shared" ca="1" si="6"/>
        <v>42558</v>
      </c>
      <c r="O64" s="1">
        <f t="shared" ca="1" si="6"/>
        <v>42559</v>
      </c>
      <c r="P64" s="1">
        <f t="shared" ca="1" si="6"/>
        <v>42560</v>
      </c>
      <c r="Q64" s="1">
        <f t="shared" ca="1" si="6"/>
        <v>42561</v>
      </c>
      <c r="R64" s="1">
        <f t="shared" ca="1" si="6"/>
        <v>42562</v>
      </c>
      <c r="S64" s="1">
        <f t="shared" ca="1" si="6"/>
        <v>42563</v>
      </c>
      <c r="T64" s="1">
        <f t="shared" ca="1" si="6"/>
        <v>42564</v>
      </c>
      <c r="U64" s="1">
        <f t="shared" ca="1" si="6"/>
        <v>42565</v>
      </c>
      <c r="V64" s="1">
        <f t="shared" ca="1" si="6"/>
        <v>42566</v>
      </c>
      <c r="W64" s="1">
        <f t="shared" ca="1" si="6"/>
        <v>42567</v>
      </c>
      <c r="X64" s="1">
        <f t="shared" ca="1" si="6"/>
        <v>42568</v>
      </c>
      <c r="Y64" s="1">
        <f t="shared" ca="1" si="6"/>
        <v>42569</v>
      </c>
      <c r="Z64" s="1">
        <f t="shared" ca="1" si="6"/>
        <v>42570</v>
      </c>
      <c r="AA64" s="1">
        <f t="shared" ca="1" si="6"/>
        <v>42571</v>
      </c>
      <c r="AB64" s="1">
        <f t="shared" ca="1" si="6"/>
        <v>42572</v>
      </c>
      <c r="AC64" s="1">
        <f t="shared" ca="1" si="6"/>
        <v>42573</v>
      </c>
      <c r="AD64" s="1">
        <f t="shared" ca="1" si="6"/>
        <v>42574</v>
      </c>
      <c r="AE64" s="1">
        <f t="shared" ca="1" si="6"/>
        <v>42575</v>
      </c>
      <c r="AF64" s="1">
        <f t="shared" ca="1" si="6"/>
        <v>42576</v>
      </c>
      <c r="AG64" s="1">
        <f t="shared" ca="1" si="6"/>
        <v>42577</v>
      </c>
      <c r="AH64" s="1">
        <f t="shared" ca="1" si="6"/>
        <v>42578</v>
      </c>
    </row>
    <row r="65" spans="3:34" x14ac:dyDescent="0.2">
      <c r="C65">
        <f t="shared" ref="C65:C73" ca="1" si="7">C43</f>
        <v>1</v>
      </c>
      <c r="D65" t="str">
        <f ca="1">UPPER(INDEX(Activités[ACTIVITÉ],MATCH($C65,Activités[ID],0)))</f>
        <v>DÉBUT DU PROJET</v>
      </c>
      <c r="E65" t="e">
        <f t="shared" ref="E65:AH65" ca="1" si="8">IF(ISERROR(F43),E43,NA())</f>
        <v>#N/A</v>
      </c>
      <c r="F65" t="e">
        <f t="shared" ca="1" si="8"/>
        <v>#N/A</v>
      </c>
      <c r="G65" t="e">
        <f t="shared" ca="1" si="8"/>
        <v>#N/A</v>
      </c>
      <c r="H65" t="e">
        <f t="shared" ca="1" si="8"/>
        <v>#N/A</v>
      </c>
      <c r="I65" t="e">
        <f t="shared" ca="1" si="8"/>
        <v>#N/A</v>
      </c>
      <c r="J65" t="e">
        <f t="shared" ca="1" si="8"/>
        <v>#N/A</v>
      </c>
      <c r="K65" t="e">
        <f t="shared" ca="1" si="8"/>
        <v>#N/A</v>
      </c>
      <c r="L65" t="e">
        <f t="shared" ca="1" si="8"/>
        <v>#N/A</v>
      </c>
      <c r="M65" t="e">
        <f t="shared" ca="1" si="8"/>
        <v>#N/A</v>
      </c>
      <c r="N65" t="e">
        <f t="shared" ca="1" si="8"/>
        <v>#N/A</v>
      </c>
      <c r="O65" t="e">
        <f t="shared" ca="1" si="8"/>
        <v>#N/A</v>
      </c>
      <c r="P65" t="e">
        <f t="shared" ca="1" si="8"/>
        <v>#N/A</v>
      </c>
      <c r="Q65" t="e">
        <f t="shared" ca="1" si="8"/>
        <v>#N/A</v>
      </c>
      <c r="R65" t="e">
        <f t="shared" ca="1" si="8"/>
        <v>#N/A</v>
      </c>
      <c r="S65" t="e">
        <f t="shared" ca="1" si="8"/>
        <v>#N/A</v>
      </c>
      <c r="T65" t="e">
        <f t="shared" ca="1" si="8"/>
        <v>#N/A</v>
      </c>
      <c r="U65" t="e">
        <f t="shared" ca="1" si="8"/>
        <v>#N/A</v>
      </c>
      <c r="V65" t="e">
        <f t="shared" ca="1" si="8"/>
        <v>#N/A</v>
      </c>
      <c r="W65" t="e">
        <f t="shared" ca="1" si="8"/>
        <v>#N/A</v>
      </c>
      <c r="X65" t="e">
        <f t="shared" ca="1" si="8"/>
        <v>#N/A</v>
      </c>
      <c r="Y65" t="e">
        <f t="shared" ca="1" si="8"/>
        <v>#N/A</v>
      </c>
      <c r="Z65" t="e">
        <f t="shared" ca="1" si="8"/>
        <v>#N/A</v>
      </c>
      <c r="AA65" t="e">
        <f t="shared" ca="1" si="8"/>
        <v>#N/A</v>
      </c>
      <c r="AB65" t="e">
        <f t="shared" ca="1" si="8"/>
        <v>#N/A</v>
      </c>
      <c r="AC65" t="e">
        <f t="shared" ca="1" si="8"/>
        <v>#N/A</v>
      </c>
      <c r="AD65" t="e">
        <f t="shared" ca="1" si="8"/>
        <v>#N/A</v>
      </c>
      <c r="AE65" t="e">
        <f t="shared" ca="1" si="8"/>
        <v>#N/A</v>
      </c>
      <c r="AF65" t="e">
        <f t="shared" ca="1" si="8"/>
        <v>#N/A</v>
      </c>
      <c r="AG65" t="e">
        <f t="shared" ca="1" si="8"/>
        <v>#N/A</v>
      </c>
      <c r="AH65" t="e">
        <f t="shared" ca="1" si="8"/>
        <v>#N/A</v>
      </c>
    </row>
    <row r="66" spans="3:34" x14ac:dyDescent="0.2">
      <c r="C66">
        <f t="shared" ca="1" si="7"/>
        <v>2</v>
      </c>
      <c r="D66" t="str">
        <f ca="1">UPPER(INDEX(Activités[ACTIVITÉ],MATCH($C66,Activités[ID],0)))</f>
        <v>JALON 1</v>
      </c>
      <c r="E66" t="e">
        <f t="shared" ref="E66:AH66" ca="1" si="9">IF(ISERROR(F44),E44,NA())</f>
        <v>#N/A</v>
      </c>
      <c r="F66" t="e">
        <f t="shared" ca="1" si="9"/>
        <v>#N/A</v>
      </c>
      <c r="G66" t="e">
        <f t="shared" ca="1" si="9"/>
        <v>#N/A</v>
      </c>
      <c r="H66" t="e">
        <f t="shared" ca="1" si="9"/>
        <v>#N/A</v>
      </c>
      <c r="I66" t="e">
        <f t="shared" ca="1" si="9"/>
        <v>#N/A</v>
      </c>
      <c r="J66" t="e">
        <f t="shared" ca="1" si="9"/>
        <v>#N/A</v>
      </c>
      <c r="K66" t="e">
        <f t="shared" ca="1" si="9"/>
        <v>#N/A</v>
      </c>
      <c r="L66" t="e">
        <f t="shared" ca="1" si="9"/>
        <v>#N/A</v>
      </c>
      <c r="M66" t="e">
        <f t="shared" ca="1" si="9"/>
        <v>#N/A</v>
      </c>
      <c r="N66" t="e">
        <f t="shared" ca="1" si="9"/>
        <v>#N/A</v>
      </c>
      <c r="O66" t="e">
        <f t="shared" ca="1" si="9"/>
        <v>#N/A</v>
      </c>
      <c r="P66" t="e">
        <f t="shared" ca="1" si="9"/>
        <v>#N/A</v>
      </c>
      <c r="Q66">
        <f t="shared" ca="1" si="9"/>
        <v>10.3</v>
      </c>
      <c r="R66" t="e">
        <f t="shared" ca="1" si="9"/>
        <v>#N/A</v>
      </c>
      <c r="S66" t="e">
        <f t="shared" ca="1" si="9"/>
        <v>#N/A</v>
      </c>
      <c r="T66" t="e">
        <f t="shared" ca="1" si="9"/>
        <v>#N/A</v>
      </c>
      <c r="U66" t="e">
        <f t="shared" ca="1" si="9"/>
        <v>#N/A</v>
      </c>
      <c r="V66" t="e">
        <f t="shared" ca="1" si="9"/>
        <v>#N/A</v>
      </c>
      <c r="W66" t="e">
        <f t="shared" ca="1" si="9"/>
        <v>#N/A</v>
      </c>
      <c r="X66" t="e">
        <f t="shared" ca="1" si="9"/>
        <v>#N/A</v>
      </c>
      <c r="Y66" t="e">
        <f t="shared" ca="1" si="9"/>
        <v>#N/A</v>
      </c>
      <c r="Z66" t="e">
        <f t="shared" ca="1" si="9"/>
        <v>#N/A</v>
      </c>
      <c r="AA66" t="e">
        <f t="shared" ca="1" si="9"/>
        <v>#N/A</v>
      </c>
      <c r="AB66" t="e">
        <f t="shared" ca="1" si="9"/>
        <v>#N/A</v>
      </c>
      <c r="AC66" t="e">
        <f t="shared" ca="1" si="9"/>
        <v>#N/A</v>
      </c>
      <c r="AD66" t="e">
        <f t="shared" ca="1" si="9"/>
        <v>#N/A</v>
      </c>
      <c r="AE66" t="e">
        <f t="shared" ca="1" si="9"/>
        <v>#N/A</v>
      </c>
      <c r="AF66" t="e">
        <f t="shared" ca="1" si="9"/>
        <v>#N/A</v>
      </c>
      <c r="AG66" t="e">
        <f t="shared" ca="1" si="9"/>
        <v>#N/A</v>
      </c>
      <c r="AH66" t="e">
        <f t="shared" ca="1" si="9"/>
        <v>#N/A</v>
      </c>
    </row>
    <row r="67" spans="3:34" x14ac:dyDescent="0.2">
      <c r="C67">
        <f t="shared" ca="1" si="7"/>
        <v>3</v>
      </c>
      <c r="D67" t="str">
        <f ca="1">UPPER(INDEX(Activités[ACTIVITÉ],MATCH($C67,Activités[ID],0)))</f>
        <v>JALON 2</v>
      </c>
      <c r="E67" t="e">
        <f t="shared" ref="E67:AH67" ca="1" si="10">IF(ISERROR(F45),E45,NA())</f>
        <v>#N/A</v>
      </c>
      <c r="F67" t="e">
        <f t="shared" ca="1" si="10"/>
        <v>#N/A</v>
      </c>
      <c r="G67" t="e">
        <f t="shared" ca="1" si="10"/>
        <v>#N/A</v>
      </c>
      <c r="H67" t="e">
        <f t="shared" ca="1" si="10"/>
        <v>#N/A</v>
      </c>
      <c r="I67" t="e">
        <f t="shared" ca="1" si="10"/>
        <v>#N/A</v>
      </c>
      <c r="J67" t="e">
        <f t="shared" ca="1" si="10"/>
        <v>#N/A</v>
      </c>
      <c r="K67" t="e">
        <f t="shared" ca="1" si="10"/>
        <v>#N/A</v>
      </c>
      <c r="L67" t="e">
        <f t="shared" ca="1" si="10"/>
        <v>#N/A</v>
      </c>
      <c r="M67" t="e">
        <f t="shared" ca="1" si="10"/>
        <v>#N/A</v>
      </c>
      <c r="N67" t="e">
        <f t="shared" ca="1" si="10"/>
        <v>#N/A</v>
      </c>
      <c r="O67" t="e">
        <f t="shared" ca="1" si="10"/>
        <v>#N/A</v>
      </c>
      <c r="P67" t="e">
        <f t="shared" ca="1" si="10"/>
        <v>#N/A</v>
      </c>
      <c r="Q67">
        <f t="shared" ca="1" si="10"/>
        <v>9.3000000000000007</v>
      </c>
      <c r="R67" t="e">
        <f t="shared" ca="1" si="10"/>
        <v>#N/A</v>
      </c>
      <c r="S67" t="e">
        <f t="shared" ca="1" si="10"/>
        <v>#N/A</v>
      </c>
      <c r="T67" t="e">
        <f t="shared" ca="1" si="10"/>
        <v>#N/A</v>
      </c>
      <c r="U67" t="e">
        <f t="shared" ca="1" si="10"/>
        <v>#N/A</v>
      </c>
      <c r="V67" t="e">
        <f t="shared" ca="1" si="10"/>
        <v>#N/A</v>
      </c>
      <c r="W67" t="e">
        <f t="shared" ca="1" si="10"/>
        <v>#N/A</v>
      </c>
      <c r="X67" t="e">
        <f t="shared" ca="1" si="10"/>
        <v>#N/A</v>
      </c>
      <c r="Y67" t="e">
        <f t="shared" ca="1" si="10"/>
        <v>#N/A</v>
      </c>
      <c r="Z67" t="e">
        <f t="shared" ca="1" si="10"/>
        <v>#N/A</v>
      </c>
      <c r="AA67" t="e">
        <f t="shared" ca="1" si="10"/>
        <v>#N/A</v>
      </c>
      <c r="AB67" t="e">
        <f t="shared" ca="1" si="10"/>
        <v>#N/A</v>
      </c>
      <c r="AC67" t="e">
        <f t="shared" ca="1" si="10"/>
        <v>#N/A</v>
      </c>
      <c r="AD67" t="e">
        <f t="shared" ca="1" si="10"/>
        <v>#N/A</v>
      </c>
      <c r="AE67" t="e">
        <f t="shared" ca="1" si="10"/>
        <v>#N/A</v>
      </c>
      <c r="AF67" t="e">
        <f t="shared" ca="1" si="10"/>
        <v>#N/A</v>
      </c>
      <c r="AG67" t="e">
        <f t="shared" ca="1" si="10"/>
        <v>#N/A</v>
      </c>
      <c r="AH67" t="e">
        <f t="shared" ca="1" si="10"/>
        <v>#N/A</v>
      </c>
    </row>
    <row r="68" spans="3:34" x14ac:dyDescent="0.2">
      <c r="C68">
        <f t="shared" ca="1" si="7"/>
        <v>4</v>
      </c>
      <c r="D68" t="str">
        <f ca="1">UPPER(INDEX(Activités[ACTIVITÉ],MATCH($C68,Activités[ID],0)))</f>
        <v>JALON 3</v>
      </c>
      <c r="E68" t="e">
        <f t="shared" ref="E68:AH68" ca="1" si="11">IF(ISERROR(F46),E46,NA())</f>
        <v>#N/A</v>
      </c>
      <c r="F68" t="e">
        <f t="shared" ca="1" si="11"/>
        <v>#N/A</v>
      </c>
      <c r="G68" t="e">
        <f t="shared" ca="1" si="11"/>
        <v>#N/A</v>
      </c>
      <c r="H68" t="e">
        <f t="shared" ca="1" si="11"/>
        <v>#N/A</v>
      </c>
      <c r="I68" t="e">
        <f t="shared" ca="1" si="11"/>
        <v>#N/A</v>
      </c>
      <c r="J68" t="e">
        <f t="shared" ca="1" si="11"/>
        <v>#N/A</v>
      </c>
      <c r="K68" t="e">
        <f t="shared" ca="1" si="11"/>
        <v>#N/A</v>
      </c>
      <c r="L68" t="e">
        <f t="shared" ca="1" si="11"/>
        <v>#N/A</v>
      </c>
      <c r="M68" t="e">
        <f t="shared" ca="1" si="11"/>
        <v>#N/A</v>
      </c>
      <c r="N68" t="e">
        <f t="shared" ca="1" si="11"/>
        <v>#N/A</v>
      </c>
      <c r="O68" t="e">
        <f t="shared" ca="1" si="11"/>
        <v>#N/A</v>
      </c>
      <c r="P68" t="e">
        <f t="shared" ca="1" si="11"/>
        <v>#N/A</v>
      </c>
      <c r="Q68">
        <f t="shared" ca="1" si="11"/>
        <v>8.3000000000000007</v>
      </c>
      <c r="R68" t="e">
        <f t="shared" ca="1" si="11"/>
        <v>#N/A</v>
      </c>
      <c r="S68" t="e">
        <f t="shared" ca="1" si="11"/>
        <v>#N/A</v>
      </c>
      <c r="T68" t="e">
        <f t="shared" ca="1" si="11"/>
        <v>#N/A</v>
      </c>
      <c r="U68" t="e">
        <f t="shared" ca="1" si="11"/>
        <v>#N/A</v>
      </c>
      <c r="V68" t="e">
        <f t="shared" ca="1" si="11"/>
        <v>#N/A</v>
      </c>
      <c r="W68" t="e">
        <f t="shared" ca="1" si="11"/>
        <v>#N/A</v>
      </c>
      <c r="X68" t="e">
        <f t="shared" ca="1" si="11"/>
        <v>#N/A</v>
      </c>
      <c r="Y68" t="e">
        <f t="shared" ca="1" si="11"/>
        <v>#N/A</v>
      </c>
      <c r="Z68" t="e">
        <f t="shared" ca="1" si="11"/>
        <v>#N/A</v>
      </c>
      <c r="AA68" t="e">
        <f t="shared" ca="1" si="11"/>
        <v>#N/A</v>
      </c>
      <c r="AB68" t="e">
        <f t="shared" ca="1" si="11"/>
        <v>#N/A</v>
      </c>
      <c r="AC68" t="e">
        <f t="shared" ca="1" si="11"/>
        <v>#N/A</v>
      </c>
      <c r="AD68" t="e">
        <f t="shared" ca="1" si="11"/>
        <v>#N/A</v>
      </c>
      <c r="AE68" t="e">
        <f t="shared" ca="1" si="11"/>
        <v>#N/A</v>
      </c>
      <c r="AF68" t="e">
        <f t="shared" ca="1" si="11"/>
        <v>#N/A</v>
      </c>
      <c r="AG68" t="e">
        <f t="shared" ca="1" si="11"/>
        <v>#N/A</v>
      </c>
      <c r="AH68" t="e">
        <f t="shared" ca="1" si="11"/>
        <v>#N/A</v>
      </c>
    </row>
    <row r="69" spans="3:34" x14ac:dyDescent="0.2">
      <c r="C69">
        <f t="shared" ca="1" si="7"/>
        <v>5</v>
      </c>
      <c r="D69" t="str">
        <f ca="1">UPPER(INDEX(Activités[ACTIVITÉ],MATCH($C69,Activités[ID],0)))</f>
        <v>JALON 4</v>
      </c>
      <c r="E69" t="e">
        <f t="shared" ref="E69:AH69" ca="1" si="12">IF(ISERROR(F47),E47,NA())</f>
        <v>#N/A</v>
      </c>
      <c r="F69" t="e">
        <f t="shared" ca="1" si="12"/>
        <v>#N/A</v>
      </c>
      <c r="G69" t="e">
        <f t="shared" ca="1" si="12"/>
        <v>#N/A</v>
      </c>
      <c r="H69" t="e">
        <f t="shared" ca="1" si="12"/>
        <v>#N/A</v>
      </c>
      <c r="I69" t="e">
        <f t="shared" ca="1" si="12"/>
        <v>#N/A</v>
      </c>
      <c r="J69" t="e">
        <f t="shared" ca="1" si="12"/>
        <v>#N/A</v>
      </c>
      <c r="K69" t="e">
        <f t="shared" ca="1" si="12"/>
        <v>#N/A</v>
      </c>
      <c r="L69" t="e">
        <f t="shared" ca="1" si="12"/>
        <v>#N/A</v>
      </c>
      <c r="M69" t="e">
        <f t="shared" ca="1" si="12"/>
        <v>#N/A</v>
      </c>
      <c r="N69" t="e">
        <f t="shared" ca="1" si="12"/>
        <v>#N/A</v>
      </c>
      <c r="O69" t="e">
        <f t="shared" ca="1" si="12"/>
        <v>#N/A</v>
      </c>
      <c r="P69" t="e">
        <f t="shared" ca="1" si="12"/>
        <v>#N/A</v>
      </c>
      <c r="Q69">
        <f t="shared" ca="1" si="12"/>
        <v>7.3000000000000007</v>
      </c>
      <c r="R69" t="e">
        <f t="shared" ca="1" si="12"/>
        <v>#N/A</v>
      </c>
      <c r="S69" t="e">
        <f t="shared" ca="1" si="12"/>
        <v>#N/A</v>
      </c>
      <c r="T69" t="e">
        <f t="shared" ca="1" si="12"/>
        <v>#N/A</v>
      </c>
      <c r="U69" t="e">
        <f t="shared" ca="1" si="12"/>
        <v>#N/A</v>
      </c>
      <c r="V69" t="e">
        <f t="shared" ca="1" si="12"/>
        <v>#N/A</v>
      </c>
      <c r="W69" t="e">
        <f t="shared" ca="1" si="12"/>
        <v>#N/A</v>
      </c>
      <c r="X69" t="e">
        <f t="shared" ca="1" si="12"/>
        <v>#N/A</v>
      </c>
      <c r="Y69" t="e">
        <f t="shared" ca="1" si="12"/>
        <v>#N/A</v>
      </c>
      <c r="Z69" t="e">
        <f t="shared" ca="1" si="12"/>
        <v>#N/A</v>
      </c>
      <c r="AA69" t="e">
        <f t="shared" ca="1" si="12"/>
        <v>#N/A</v>
      </c>
      <c r="AB69" t="e">
        <f t="shared" ca="1" si="12"/>
        <v>#N/A</v>
      </c>
      <c r="AC69" t="e">
        <f t="shared" ca="1" si="12"/>
        <v>#N/A</v>
      </c>
      <c r="AD69" t="e">
        <f t="shared" ca="1" si="12"/>
        <v>#N/A</v>
      </c>
      <c r="AE69" t="e">
        <f t="shared" ca="1" si="12"/>
        <v>#N/A</v>
      </c>
      <c r="AF69" t="e">
        <f t="shared" ca="1" si="12"/>
        <v>#N/A</v>
      </c>
      <c r="AG69" t="e">
        <f t="shared" ca="1" si="12"/>
        <v>#N/A</v>
      </c>
      <c r="AH69" t="e">
        <f t="shared" ca="1" si="12"/>
        <v>#N/A</v>
      </c>
    </row>
    <row r="70" spans="3:34" x14ac:dyDescent="0.2">
      <c r="C70">
        <f t="shared" ca="1" si="7"/>
        <v>6</v>
      </c>
      <c r="D70" t="str">
        <f ca="1">UPPER(INDEX(Activités[ACTIVITÉ],MATCH($C70,Activités[ID],0)))</f>
        <v>JALON 5</v>
      </c>
      <c r="E70" t="e">
        <f t="shared" ref="E70:AH70" ca="1" si="13">IF(ISERROR(F48),E48,NA())</f>
        <v>#N/A</v>
      </c>
      <c r="F70" t="e">
        <f t="shared" ca="1" si="13"/>
        <v>#N/A</v>
      </c>
      <c r="G70" t="e">
        <f t="shared" ca="1" si="13"/>
        <v>#N/A</v>
      </c>
      <c r="H70" t="e">
        <f t="shared" ca="1" si="13"/>
        <v>#N/A</v>
      </c>
      <c r="I70" t="e">
        <f t="shared" ca="1" si="13"/>
        <v>#N/A</v>
      </c>
      <c r="J70" t="e">
        <f t="shared" ca="1" si="13"/>
        <v>#N/A</v>
      </c>
      <c r="K70" t="e">
        <f t="shared" ca="1" si="13"/>
        <v>#N/A</v>
      </c>
      <c r="L70" t="e">
        <f t="shared" ca="1" si="13"/>
        <v>#N/A</v>
      </c>
      <c r="M70" t="e">
        <f t="shared" ca="1" si="13"/>
        <v>#N/A</v>
      </c>
      <c r="N70" t="e">
        <f t="shared" ca="1" si="13"/>
        <v>#N/A</v>
      </c>
      <c r="O70" t="e">
        <f t="shared" ca="1" si="13"/>
        <v>#N/A</v>
      </c>
      <c r="P70" t="e">
        <f t="shared" ca="1" si="13"/>
        <v>#N/A</v>
      </c>
      <c r="Q70">
        <f t="shared" ca="1" si="13"/>
        <v>6.3000000000000007</v>
      </c>
      <c r="R70" t="e">
        <f t="shared" ca="1" si="13"/>
        <v>#N/A</v>
      </c>
      <c r="S70" t="e">
        <f t="shared" ca="1" si="13"/>
        <v>#N/A</v>
      </c>
      <c r="T70" t="e">
        <f t="shared" ca="1" si="13"/>
        <v>#N/A</v>
      </c>
      <c r="U70" t="e">
        <f t="shared" ca="1" si="13"/>
        <v>#N/A</v>
      </c>
      <c r="V70" t="e">
        <f t="shared" ca="1" si="13"/>
        <v>#N/A</v>
      </c>
      <c r="W70" t="e">
        <f t="shared" ca="1" si="13"/>
        <v>#N/A</v>
      </c>
      <c r="X70" t="e">
        <f t="shared" ca="1" si="13"/>
        <v>#N/A</v>
      </c>
      <c r="Y70" t="e">
        <f t="shared" ca="1" si="13"/>
        <v>#N/A</v>
      </c>
      <c r="Z70" t="e">
        <f t="shared" ca="1" si="13"/>
        <v>#N/A</v>
      </c>
      <c r="AA70" t="e">
        <f t="shared" ca="1" si="13"/>
        <v>#N/A</v>
      </c>
      <c r="AB70" t="e">
        <f t="shared" ca="1" si="13"/>
        <v>#N/A</v>
      </c>
      <c r="AC70" t="e">
        <f t="shared" ca="1" si="13"/>
        <v>#N/A</v>
      </c>
      <c r="AD70" t="e">
        <f t="shared" ca="1" si="13"/>
        <v>#N/A</v>
      </c>
      <c r="AE70" t="e">
        <f t="shared" ca="1" si="13"/>
        <v>#N/A</v>
      </c>
      <c r="AF70" t="e">
        <f t="shared" ca="1" si="13"/>
        <v>#N/A</v>
      </c>
      <c r="AG70" t="e">
        <f t="shared" ca="1" si="13"/>
        <v>#N/A</v>
      </c>
      <c r="AH70" t="e">
        <f t="shared" ca="1" si="13"/>
        <v>#N/A</v>
      </c>
    </row>
    <row r="71" spans="3:34" x14ac:dyDescent="0.2">
      <c r="C71">
        <f t="shared" ca="1" si="7"/>
        <v>7</v>
      </c>
      <c r="D71" t="str">
        <f ca="1">UPPER(INDEX(Activités[ACTIVITÉ],MATCH($C71,Activités[ID],0)))</f>
        <v>JALON 6</v>
      </c>
      <c r="E71" t="e">
        <f t="shared" ref="E71:AH71" ca="1" si="14">IF(ISERROR(F49),E49,NA())</f>
        <v>#N/A</v>
      </c>
      <c r="F71" t="e">
        <f t="shared" ca="1" si="14"/>
        <v>#N/A</v>
      </c>
      <c r="G71" t="e">
        <f t="shared" ca="1" si="14"/>
        <v>#N/A</v>
      </c>
      <c r="H71" t="e">
        <f t="shared" ca="1" si="14"/>
        <v>#N/A</v>
      </c>
      <c r="I71" t="e">
        <f t="shared" ca="1" si="14"/>
        <v>#N/A</v>
      </c>
      <c r="J71" t="e">
        <f t="shared" ca="1" si="14"/>
        <v>#N/A</v>
      </c>
      <c r="K71" t="e">
        <f t="shared" ca="1" si="14"/>
        <v>#N/A</v>
      </c>
      <c r="L71" t="e">
        <f t="shared" ca="1" si="14"/>
        <v>#N/A</v>
      </c>
      <c r="M71" t="e">
        <f t="shared" ca="1" si="14"/>
        <v>#N/A</v>
      </c>
      <c r="N71" t="e">
        <f t="shared" ca="1" si="14"/>
        <v>#N/A</v>
      </c>
      <c r="O71" t="e">
        <f t="shared" ca="1" si="14"/>
        <v>#N/A</v>
      </c>
      <c r="P71" t="e">
        <f t="shared" ca="1" si="14"/>
        <v>#N/A</v>
      </c>
      <c r="Q71">
        <f t="shared" ca="1" si="14"/>
        <v>5.3000000000000007</v>
      </c>
      <c r="R71" t="e">
        <f t="shared" ca="1" si="14"/>
        <v>#N/A</v>
      </c>
      <c r="S71" t="e">
        <f t="shared" ca="1" si="14"/>
        <v>#N/A</v>
      </c>
      <c r="T71" t="e">
        <f t="shared" ca="1" si="14"/>
        <v>#N/A</v>
      </c>
      <c r="U71" t="e">
        <f t="shared" ca="1" si="14"/>
        <v>#N/A</v>
      </c>
      <c r="V71" t="e">
        <f t="shared" ca="1" si="14"/>
        <v>#N/A</v>
      </c>
      <c r="W71" t="e">
        <f t="shared" ca="1" si="14"/>
        <v>#N/A</v>
      </c>
      <c r="X71" t="e">
        <f t="shared" ca="1" si="14"/>
        <v>#N/A</v>
      </c>
      <c r="Y71" t="e">
        <f t="shared" ca="1" si="14"/>
        <v>#N/A</v>
      </c>
      <c r="Z71" t="e">
        <f t="shared" ca="1" si="14"/>
        <v>#N/A</v>
      </c>
      <c r="AA71" t="e">
        <f t="shared" ca="1" si="14"/>
        <v>#N/A</v>
      </c>
      <c r="AB71" t="e">
        <f t="shared" ca="1" si="14"/>
        <v>#N/A</v>
      </c>
      <c r="AC71" t="e">
        <f t="shared" ca="1" si="14"/>
        <v>#N/A</v>
      </c>
      <c r="AD71" t="e">
        <f t="shared" ca="1" si="14"/>
        <v>#N/A</v>
      </c>
      <c r="AE71" t="e">
        <f t="shared" ca="1" si="14"/>
        <v>#N/A</v>
      </c>
      <c r="AF71" t="e">
        <f t="shared" ca="1" si="14"/>
        <v>#N/A</v>
      </c>
      <c r="AG71" t="e">
        <f t="shared" ca="1" si="14"/>
        <v>#N/A</v>
      </c>
      <c r="AH71" t="e">
        <f t="shared" ca="1" si="14"/>
        <v>#N/A</v>
      </c>
    </row>
    <row r="72" spans="3:34" x14ac:dyDescent="0.2">
      <c r="C72">
        <f t="shared" ca="1" si="7"/>
        <v>8</v>
      </c>
      <c r="D72" t="str">
        <f ca="1">UPPER(INDEX(Activités[ACTIVITÉ],MATCH($C72,Activités[ID],0)))</f>
        <v>JALON 7</v>
      </c>
      <c r="E72" t="e">
        <f t="shared" ref="E72:AH72" ca="1" si="15">IF(ISERROR(F50),E50,NA())</f>
        <v>#N/A</v>
      </c>
      <c r="F72" t="e">
        <f t="shared" ca="1" si="15"/>
        <v>#N/A</v>
      </c>
      <c r="G72" t="e">
        <f t="shared" ca="1" si="15"/>
        <v>#N/A</v>
      </c>
      <c r="H72" t="e">
        <f t="shared" ca="1" si="15"/>
        <v>#N/A</v>
      </c>
      <c r="I72" t="e">
        <f t="shared" ca="1" si="15"/>
        <v>#N/A</v>
      </c>
      <c r="J72" t="e">
        <f t="shared" ca="1" si="15"/>
        <v>#N/A</v>
      </c>
      <c r="K72" t="e">
        <f t="shared" ca="1" si="15"/>
        <v>#N/A</v>
      </c>
      <c r="L72" t="e">
        <f t="shared" ca="1" si="15"/>
        <v>#N/A</v>
      </c>
      <c r="M72" t="e">
        <f t="shared" ca="1" si="15"/>
        <v>#N/A</v>
      </c>
      <c r="N72" t="e">
        <f t="shared" ca="1" si="15"/>
        <v>#N/A</v>
      </c>
      <c r="O72" t="e">
        <f t="shared" ca="1" si="15"/>
        <v>#N/A</v>
      </c>
      <c r="P72" t="e">
        <f t="shared" ca="1" si="15"/>
        <v>#N/A</v>
      </c>
      <c r="Q72">
        <f t="shared" ca="1" si="15"/>
        <v>4.3000000000000007</v>
      </c>
      <c r="R72" t="e">
        <f t="shared" ca="1" si="15"/>
        <v>#N/A</v>
      </c>
      <c r="S72" t="e">
        <f t="shared" ca="1" si="15"/>
        <v>#N/A</v>
      </c>
      <c r="T72" t="e">
        <f t="shared" ca="1" si="15"/>
        <v>#N/A</v>
      </c>
      <c r="U72" t="e">
        <f t="shared" ca="1" si="15"/>
        <v>#N/A</v>
      </c>
      <c r="V72" t="e">
        <f t="shared" ca="1" si="15"/>
        <v>#N/A</v>
      </c>
      <c r="W72" t="e">
        <f t="shared" ca="1" si="15"/>
        <v>#N/A</v>
      </c>
      <c r="X72" t="e">
        <f t="shared" ca="1" si="15"/>
        <v>#N/A</v>
      </c>
      <c r="Y72" t="e">
        <f t="shared" ca="1" si="15"/>
        <v>#N/A</v>
      </c>
      <c r="Z72" t="e">
        <f t="shared" ca="1" si="15"/>
        <v>#N/A</v>
      </c>
      <c r="AA72" t="e">
        <f t="shared" ca="1" si="15"/>
        <v>#N/A</v>
      </c>
      <c r="AB72" t="e">
        <f t="shared" ca="1" si="15"/>
        <v>#N/A</v>
      </c>
      <c r="AC72" t="e">
        <f t="shared" ca="1" si="15"/>
        <v>#N/A</v>
      </c>
      <c r="AD72" t="e">
        <f t="shared" ca="1" si="15"/>
        <v>#N/A</v>
      </c>
      <c r="AE72" t="e">
        <f t="shared" ca="1" si="15"/>
        <v>#N/A</v>
      </c>
      <c r="AF72" t="e">
        <f t="shared" ca="1" si="15"/>
        <v>#N/A</v>
      </c>
      <c r="AG72" t="e">
        <f t="shared" ca="1" si="15"/>
        <v>#N/A</v>
      </c>
      <c r="AH72" t="e">
        <f t="shared" ca="1" si="15"/>
        <v>#N/A</v>
      </c>
    </row>
    <row r="73" spans="3:34" x14ac:dyDescent="0.2">
      <c r="C73">
        <f t="shared" ca="1" si="7"/>
        <v>9</v>
      </c>
      <c r="D73" t="str">
        <f ca="1">UPPER(INDEX(Activités[ACTIVITÉ],MATCH($C73,Activités[ID],0)))</f>
        <v>JALON 8</v>
      </c>
      <c r="E73" t="e">
        <f t="shared" ref="E73:AH73" ca="1" si="16">IF(ISERROR(F51),E51,NA())</f>
        <v>#N/A</v>
      </c>
      <c r="F73" t="e">
        <f t="shared" ca="1" si="16"/>
        <v>#N/A</v>
      </c>
      <c r="G73" t="e">
        <f t="shared" ca="1" si="16"/>
        <v>#N/A</v>
      </c>
      <c r="H73" t="e">
        <f t="shared" ca="1" si="16"/>
        <v>#N/A</v>
      </c>
      <c r="I73" t="e">
        <f t="shared" ca="1" si="16"/>
        <v>#N/A</v>
      </c>
      <c r="J73" t="e">
        <f t="shared" ca="1" si="16"/>
        <v>#N/A</v>
      </c>
      <c r="K73" t="e">
        <f t="shared" ca="1" si="16"/>
        <v>#N/A</v>
      </c>
      <c r="L73" t="e">
        <f t="shared" ca="1" si="16"/>
        <v>#N/A</v>
      </c>
      <c r="M73" t="e">
        <f t="shared" ca="1" si="16"/>
        <v>#N/A</v>
      </c>
      <c r="N73" t="e">
        <f t="shared" ca="1" si="16"/>
        <v>#N/A</v>
      </c>
      <c r="O73" t="e">
        <f t="shared" ca="1" si="16"/>
        <v>#N/A</v>
      </c>
      <c r="P73" t="e">
        <f t="shared" ca="1" si="16"/>
        <v>#N/A</v>
      </c>
      <c r="Q73">
        <f t="shared" ca="1" si="16"/>
        <v>3.3000000000000007</v>
      </c>
      <c r="R73" t="e">
        <f t="shared" ca="1" si="16"/>
        <v>#N/A</v>
      </c>
      <c r="S73" t="e">
        <f t="shared" ca="1" si="16"/>
        <v>#N/A</v>
      </c>
      <c r="T73" t="e">
        <f t="shared" ca="1" si="16"/>
        <v>#N/A</v>
      </c>
      <c r="U73" t="e">
        <f t="shared" ca="1" si="16"/>
        <v>#N/A</v>
      </c>
      <c r="V73" t="e">
        <f t="shared" ca="1" si="16"/>
        <v>#N/A</v>
      </c>
      <c r="W73" t="e">
        <f t="shared" ca="1" si="16"/>
        <v>#N/A</v>
      </c>
      <c r="X73" t="e">
        <f t="shared" ca="1" si="16"/>
        <v>#N/A</v>
      </c>
      <c r="Y73" t="e">
        <f t="shared" ca="1" si="16"/>
        <v>#N/A</v>
      </c>
      <c r="Z73" t="e">
        <f t="shared" ca="1" si="16"/>
        <v>#N/A</v>
      </c>
      <c r="AA73" t="e">
        <f t="shared" ca="1" si="16"/>
        <v>#N/A</v>
      </c>
      <c r="AB73" t="e">
        <f t="shared" ca="1" si="16"/>
        <v>#N/A</v>
      </c>
      <c r="AC73" t="e">
        <f t="shared" ca="1" si="16"/>
        <v>#N/A</v>
      </c>
      <c r="AD73" t="e">
        <f t="shared" ca="1" si="16"/>
        <v>#N/A</v>
      </c>
      <c r="AE73" t="e">
        <f t="shared" ca="1" si="16"/>
        <v>#N/A</v>
      </c>
      <c r="AF73" t="e">
        <f t="shared" ca="1" si="16"/>
        <v>#N/A</v>
      </c>
      <c r="AG73" t="e">
        <f t="shared" ca="1" si="16"/>
        <v>#N/A</v>
      </c>
      <c r="AH73" t="e">
        <f t="shared" ca="1" si="16"/>
        <v>#N/A</v>
      </c>
    </row>
    <row r="74" spans="3:34" x14ac:dyDescent="0.2">
      <c r="C74">
        <f t="shared" ref="C74:C83" ca="1" si="17">C52</f>
        <v>10</v>
      </c>
      <c r="D74" t="str">
        <f ca="1">UPPER(INDEX(Activités[ACTIVITÉ],MATCH($C74,Activités[ID],0)))</f>
        <v>JALON 9</v>
      </c>
      <c r="E74" t="e">
        <f t="shared" ref="E74:AH74" ca="1" si="18">IF(ISERROR(F52),E52,NA())</f>
        <v>#N/A</v>
      </c>
      <c r="F74" t="e">
        <f t="shared" ca="1" si="18"/>
        <v>#N/A</v>
      </c>
      <c r="G74" t="e">
        <f t="shared" ca="1" si="18"/>
        <v>#N/A</v>
      </c>
      <c r="H74" t="e">
        <f t="shared" ca="1" si="18"/>
        <v>#N/A</v>
      </c>
      <c r="I74" t="e">
        <f t="shared" ca="1" si="18"/>
        <v>#N/A</v>
      </c>
      <c r="J74" t="e">
        <f t="shared" ca="1" si="18"/>
        <v>#N/A</v>
      </c>
      <c r="K74" t="e">
        <f t="shared" ca="1" si="18"/>
        <v>#N/A</v>
      </c>
      <c r="L74" t="e">
        <f t="shared" ca="1" si="18"/>
        <v>#N/A</v>
      </c>
      <c r="M74" t="e">
        <f t="shared" ca="1" si="18"/>
        <v>#N/A</v>
      </c>
      <c r="N74" t="e">
        <f t="shared" ca="1" si="18"/>
        <v>#N/A</v>
      </c>
      <c r="O74" t="e">
        <f t="shared" ca="1" si="18"/>
        <v>#N/A</v>
      </c>
      <c r="P74" t="e">
        <f t="shared" ca="1" si="18"/>
        <v>#N/A</v>
      </c>
      <c r="Q74">
        <f t="shared" ca="1" si="18"/>
        <v>2.3000000000000007</v>
      </c>
      <c r="R74" t="e">
        <f t="shared" ca="1" si="18"/>
        <v>#N/A</v>
      </c>
      <c r="S74" t="e">
        <f t="shared" ca="1" si="18"/>
        <v>#N/A</v>
      </c>
      <c r="T74" t="e">
        <f t="shared" ca="1" si="18"/>
        <v>#N/A</v>
      </c>
      <c r="U74" t="e">
        <f t="shared" ca="1" si="18"/>
        <v>#N/A</v>
      </c>
      <c r="V74" t="e">
        <f t="shared" ca="1" si="18"/>
        <v>#N/A</v>
      </c>
      <c r="W74" t="e">
        <f t="shared" ca="1" si="18"/>
        <v>#N/A</v>
      </c>
      <c r="X74" t="e">
        <f t="shared" ca="1" si="18"/>
        <v>#N/A</v>
      </c>
      <c r="Y74" t="e">
        <f t="shared" ca="1" si="18"/>
        <v>#N/A</v>
      </c>
      <c r="Z74" t="e">
        <f t="shared" ca="1" si="18"/>
        <v>#N/A</v>
      </c>
      <c r="AA74" t="e">
        <f t="shared" ca="1" si="18"/>
        <v>#N/A</v>
      </c>
      <c r="AB74" t="e">
        <f t="shared" ca="1" si="18"/>
        <v>#N/A</v>
      </c>
      <c r="AC74" t="e">
        <f t="shared" ca="1" si="18"/>
        <v>#N/A</v>
      </c>
      <c r="AD74" t="e">
        <f t="shared" ca="1" si="18"/>
        <v>#N/A</v>
      </c>
      <c r="AE74" t="e">
        <f t="shared" ca="1" si="18"/>
        <v>#N/A</v>
      </c>
      <c r="AF74" t="e">
        <f t="shared" ca="1" si="18"/>
        <v>#N/A</v>
      </c>
      <c r="AG74" t="e">
        <f t="shared" ca="1" si="18"/>
        <v>#N/A</v>
      </c>
      <c r="AH74" t="e">
        <f t="shared" si="18"/>
        <v>#N/A</v>
      </c>
    </row>
    <row r="75" spans="3:34" x14ac:dyDescent="0.2">
      <c r="C75">
        <f t="shared" ca="1" si="17"/>
        <v>11</v>
      </c>
      <c r="D75" t="str">
        <f ca="1">UPPER(INDEX(Activités[ACTIVITÉ],MATCH($C75,Activités[ID],0)))</f>
        <v>JALON 10</v>
      </c>
      <c r="E75" t="e">
        <f t="shared" ref="E75:AH75" ca="1" si="19">IF(ISERROR(F53),E53,NA())</f>
        <v>#N/A</v>
      </c>
      <c r="F75" t="e">
        <f t="shared" ca="1" si="19"/>
        <v>#N/A</v>
      </c>
      <c r="G75" t="e">
        <f t="shared" ca="1" si="19"/>
        <v>#N/A</v>
      </c>
      <c r="H75" t="e">
        <f t="shared" ca="1" si="19"/>
        <v>#N/A</v>
      </c>
      <c r="I75" t="e">
        <f t="shared" ca="1" si="19"/>
        <v>#N/A</v>
      </c>
      <c r="J75" t="e">
        <f t="shared" ca="1" si="19"/>
        <v>#N/A</v>
      </c>
      <c r="K75" t="e">
        <f t="shared" ca="1" si="19"/>
        <v>#N/A</v>
      </c>
      <c r="L75" t="e">
        <f t="shared" ca="1" si="19"/>
        <v>#N/A</v>
      </c>
      <c r="M75" t="e">
        <f t="shared" ca="1" si="19"/>
        <v>#N/A</v>
      </c>
      <c r="N75" t="e">
        <f t="shared" ca="1" si="19"/>
        <v>#N/A</v>
      </c>
      <c r="O75" t="e">
        <f t="shared" ca="1" si="19"/>
        <v>#N/A</v>
      </c>
      <c r="P75" t="e">
        <f t="shared" ca="1" si="19"/>
        <v>#N/A</v>
      </c>
      <c r="Q75" t="e">
        <f t="shared" ca="1" si="19"/>
        <v>#N/A</v>
      </c>
      <c r="R75" t="e">
        <f t="shared" ca="1" si="19"/>
        <v>#N/A</v>
      </c>
      <c r="S75" t="e">
        <f t="shared" ca="1" si="19"/>
        <v>#N/A</v>
      </c>
      <c r="T75" t="e">
        <f t="shared" ca="1" si="19"/>
        <v>#N/A</v>
      </c>
      <c r="U75" t="e">
        <f t="shared" ca="1" si="19"/>
        <v>#N/A</v>
      </c>
      <c r="V75">
        <f t="shared" ca="1" si="19"/>
        <v>1.3000000000000007</v>
      </c>
      <c r="W75" t="e">
        <f t="shared" ca="1" si="19"/>
        <v>#N/A</v>
      </c>
      <c r="X75" t="e">
        <f t="shared" ca="1" si="19"/>
        <v>#N/A</v>
      </c>
      <c r="Y75" t="e">
        <f t="shared" ca="1" si="19"/>
        <v>#N/A</v>
      </c>
      <c r="Z75" t="e">
        <f t="shared" ca="1" si="19"/>
        <v>#N/A</v>
      </c>
      <c r="AA75" t="e">
        <f t="shared" ca="1" si="19"/>
        <v>#N/A</v>
      </c>
      <c r="AB75" t="e">
        <f t="shared" ca="1" si="19"/>
        <v>#N/A</v>
      </c>
      <c r="AC75" t="e">
        <f t="shared" ca="1" si="19"/>
        <v>#N/A</v>
      </c>
      <c r="AD75" t="e">
        <f t="shared" ca="1" si="19"/>
        <v>#N/A</v>
      </c>
      <c r="AE75" t="e">
        <f t="shared" ca="1" si="19"/>
        <v>#N/A</v>
      </c>
      <c r="AF75" t="e">
        <f t="shared" ca="1" si="19"/>
        <v>#N/A</v>
      </c>
      <c r="AG75" t="e">
        <f t="shared" ca="1" si="19"/>
        <v>#N/A</v>
      </c>
      <c r="AH75" t="e">
        <f t="shared" si="19"/>
        <v>#N/A</v>
      </c>
    </row>
    <row r="76" spans="3:34" x14ac:dyDescent="0.2">
      <c r="C76">
        <f t="shared" ca="1" si="17"/>
        <v>12</v>
      </c>
      <c r="D76" t="str">
        <f ca="1">UPPER(INDEX(Activités[ACTIVITÉ],MATCH($C76,Activités[ID],0)))</f>
        <v>JALON 11</v>
      </c>
      <c r="E76" t="e">
        <f t="shared" ref="E76:AH76" ca="1" si="20">IF(ISERROR(F54),E54,NA())</f>
        <v>#N/A</v>
      </c>
      <c r="F76" t="e">
        <f t="shared" ca="1" si="20"/>
        <v>#N/A</v>
      </c>
      <c r="G76" t="e">
        <f t="shared" ca="1" si="20"/>
        <v>#N/A</v>
      </c>
      <c r="H76" t="e">
        <f t="shared" ca="1" si="20"/>
        <v>#N/A</v>
      </c>
      <c r="I76" t="e">
        <f t="shared" ca="1" si="20"/>
        <v>#N/A</v>
      </c>
      <c r="J76" t="e">
        <f t="shared" ca="1" si="20"/>
        <v>#N/A</v>
      </c>
      <c r="K76" t="e">
        <f t="shared" ca="1" si="20"/>
        <v>#N/A</v>
      </c>
      <c r="L76" t="e">
        <f t="shared" ca="1" si="20"/>
        <v>#N/A</v>
      </c>
      <c r="M76" t="e">
        <f t="shared" ca="1" si="20"/>
        <v>#N/A</v>
      </c>
      <c r="N76" t="e">
        <f t="shared" ca="1" si="20"/>
        <v>#N/A</v>
      </c>
      <c r="O76" t="e">
        <f t="shared" ca="1" si="20"/>
        <v>#N/A</v>
      </c>
      <c r="P76" t="e">
        <f t="shared" ca="1" si="20"/>
        <v>#N/A</v>
      </c>
      <c r="Q76" t="e">
        <f t="shared" ca="1" si="20"/>
        <v>#N/A</v>
      </c>
      <c r="R76" t="e">
        <f t="shared" ca="1" si="20"/>
        <v>#N/A</v>
      </c>
      <c r="S76" t="e">
        <f t="shared" ca="1" si="20"/>
        <v>#N/A</v>
      </c>
      <c r="T76" t="e">
        <f t="shared" ca="1" si="20"/>
        <v>#N/A</v>
      </c>
      <c r="U76" t="e">
        <f t="shared" ca="1" si="20"/>
        <v>#N/A</v>
      </c>
      <c r="V76">
        <f t="shared" ca="1" si="20"/>
        <v>0.30000000000000071</v>
      </c>
      <c r="W76" t="e">
        <f t="shared" ca="1" si="20"/>
        <v>#N/A</v>
      </c>
      <c r="X76" t="e">
        <f t="shared" ca="1" si="20"/>
        <v>#N/A</v>
      </c>
      <c r="Y76" t="e">
        <f t="shared" ca="1" si="20"/>
        <v>#N/A</v>
      </c>
      <c r="Z76" t="e">
        <f t="shared" ca="1" si="20"/>
        <v>#N/A</v>
      </c>
      <c r="AA76" t="e">
        <f t="shared" ca="1" si="20"/>
        <v>#N/A</v>
      </c>
      <c r="AB76" t="e">
        <f t="shared" ca="1" si="20"/>
        <v>#N/A</v>
      </c>
      <c r="AC76" t="e">
        <f t="shared" ca="1" si="20"/>
        <v>#N/A</v>
      </c>
      <c r="AD76" t="e">
        <f t="shared" ca="1" si="20"/>
        <v>#N/A</v>
      </c>
      <c r="AE76" t="e">
        <f t="shared" ca="1" si="20"/>
        <v>#N/A</v>
      </c>
      <c r="AF76" t="e">
        <f t="shared" ca="1" si="20"/>
        <v>#N/A</v>
      </c>
      <c r="AG76" t="e">
        <f t="shared" ca="1" si="20"/>
        <v>#N/A</v>
      </c>
      <c r="AH76" t="e">
        <f t="shared" si="20"/>
        <v>#N/A</v>
      </c>
    </row>
    <row r="77" spans="3:34" x14ac:dyDescent="0.2">
      <c r="C77">
        <f t="shared" ca="1" si="17"/>
        <v>13</v>
      </c>
      <c r="D77" t="str">
        <f ca="1">UPPER(INDEX(Activités[ACTIVITÉ],MATCH($C77,Activités[ID],0)))</f>
        <v>JALON 12</v>
      </c>
      <c r="E77" t="e">
        <f t="shared" ref="E77:AH77" ca="1" si="21">IF(ISERROR(F55),E55,NA())</f>
        <v>#N/A</v>
      </c>
      <c r="F77" t="e">
        <f t="shared" ca="1" si="21"/>
        <v>#N/A</v>
      </c>
      <c r="G77" t="e">
        <f t="shared" ca="1" si="21"/>
        <v>#N/A</v>
      </c>
      <c r="H77" t="e">
        <f t="shared" ca="1" si="21"/>
        <v>#N/A</v>
      </c>
      <c r="I77" t="e">
        <f t="shared" ca="1" si="21"/>
        <v>#N/A</v>
      </c>
      <c r="J77" t="e">
        <f t="shared" ca="1" si="21"/>
        <v>#N/A</v>
      </c>
      <c r="K77" t="e">
        <f t="shared" ca="1" si="21"/>
        <v>#N/A</v>
      </c>
      <c r="L77" t="e">
        <f t="shared" ca="1" si="21"/>
        <v>#N/A</v>
      </c>
      <c r="M77" t="e">
        <f t="shared" ca="1" si="21"/>
        <v>#N/A</v>
      </c>
      <c r="N77" t="e">
        <f t="shared" ca="1" si="21"/>
        <v>#N/A</v>
      </c>
      <c r="O77" t="e">
        <f t="shared" ca="1" si="21"/>
        <v>#N/A</v>
      </c>
      <c r="P77" t="e">
        <f t="shared" ca="1" si="21"/>
        <v>#N/A</v>
      </c>
      <c r="Q77" t="e">
        <f t="shared" ca="1" si="21"/>
        <v>#N/A</v>
      </c>
      <c r="R77" t="e">
        <f t="shared" ca="1" si="21"/>
        <v>#N/A</v>
      </c>
      <c r="S77" t="e">
        <f t="shared" ca="1" si="21"/>
        <v>#N/A</v>
      </c>
      <c r="T77" t="e">
        <f t="shared" ca="1" si="21"/>
        <v>#N/A</v>
      </c>
      <c r="U77" t="e">
        <f t="shared" ca="1" si="21"/>
        <v>#N/A</v>
      </c>
      <c r="V77">
        <f t="shared" ca="1" si="21"/>
        <v>-0.69999999999999929</v>
      </c>
      <c r="W77" t="e">
        <f t="shared" ca="1" si="21"/>
        <v>#N/A</v>
      </c>
      <c r="X77" t="e">
        <f t="shared" ca="1" si="21"/>
        <v>#N/A</v>
      </c>
      <c r="Y77" t="e">
        <f t="shared" ca="1" si="21"/>
        <v>#N/A</v>
      </c>
      <c r="Z77" t="e">
        <f t="shared" ca="1" si="21"/>
        <v>#N/A</v>
      </c>
      <c r="AA77" t="e">
        <f t="shared" ca="1" si="21"/>
        <v>#N/A</v>
      </c>
      <c r="AB77" t="e">
        <f t="shared" ca="1" si="21"/>
        <v>#N/A</v>
      </c>
      <c r="AC77" t="e">
        <f t="shared" ca="1" si="21"/>
        <v>#N/A</v>
      </c>
      <c r="AD77" t="e">
        <f t="shared" ca="1" si="21"/>
        <v>#N/A</v>
      </c>
      <c r="AE77" t="e">
        <f t="shared" ca="1" si="21"/>
        <v>#N/A</v>
      </c>
      <c r="AF77" t="e">
        <f t="shared" ca="1" si="21"/>
        <v>#N/A</v>
      </c>
      <c r="AG77" t="e">
        <f t="shared" ca="1" si="21"/>
        <v>#N/A</v>
      </c>
      <c r="AH77" t="e">
        <f t="shared" si="21"/>
        <v>#N/A</v>
      </c>
    </row>
    <row r="78" spans="3:34" x14ac:dyDescent="0.2">
      <c r="C78">
        <f t="shared" ca="1" si="17"/>
        <v>14</v>
      </c>
      <c r="D78" t="str">
        <f ca="1">UPPER(INDEX(Activités[ACTIVITÉ],MATCH($C78,Activités[ID],0)))</f>
        <v>JALON 13</v>
      </c>
      <c r="E78" t="e">
        <f t="shared" ref="E78:AH78" ca="1" si="22">IF(ISERROR(F56),E56,NA())</f>
        <v>#N/A</v>
      </c>
      <c r="F78" t="e">
        <f t="shared" ca="1" si="22"/>
        <v>#N/A</v>
      </c>
      <c r="G78" t="e">
        <f t="shared" ca="1" si="22"/>
        <v>#N/A</v>
      </c>
      <c r="H78" t="e">
        <f t="shared" ca="1" si="22"/>
        <v>#N/A</v>
      </c>
      <c r="I78" t="e">
        <f t="shared" ca="1" si="22"/>
        <v>#N/A</v>
      </c>
      <c r="J78" t="e">
        <f t="shared" ca="1" si="22"/>
        <v>#N/A</v>
      </c>
      <c r="K78" t="e">
        <f t="shared" ca="1" si="22"/>
        <v>#N/A</v>
      </c>
      <c r="L78" t="e">
        <f t="shared" ca="1" si="22"/>
        <v>#N/A</v>
      </c>
      <c r="M78" t="e">
        <f t="shared" ca="1" si="22"/>
        <v>#N/A</v>
      </c>
      <c r="N78" t="e">
        <f t="shared" ca="1" si="22"/>
        <v>#N/A</v>
      </c>
      <c r="O78" t="e">
        <f t="shared" ca="1" si="22"/>
        <v>#N/A</v>
      </c>
      <c r="P78" t="e">
        <f t="shared" ca="1" si="22"/>
        <v>#N/A</v>
      </c>
      <c r="Q78" t="e">
        <f t="shared" ca="1" si="22"/>
        <v>#N/A</v>
      </c>
      <c r="R78" t="e">
        <f t="shared" ca="1" si="22"/>
        <v>#N/A</v>
      </c>
      <c r="S78" t="e">
        <f t="shared" ca="1" si="22"/>
        <v>#N/A</v>
      </c>
      <c r="T78" t="e">
        <f t="shared" ca="1" si="22"/>
        <v>#N/A</v>
      </c>
      <c r="U78" t="e">
        <f t="shared" ca="1" si="22"/>
        <v>#N/A</v>
      </c>
      <c r="V78" t="e">
        <f t="shared" ca="1" si="22"/>
        <v>#N/A</v>
      </c>
      <c r="W78">
        <f t="shared" ca="1" si="22"/>
        <v>-1.6999999999999993</v>
      </c>
      <c r="X78" t="e">
        <f t="shared" ca="1" si="22"/>
        <v>#N/A</v>
      </c>
      <c r="Y78" t="e">
        <f t="shared" ca="1" si="22"/>
        <v>#N/A</v>
      </c>
      <c r="Z78" t="e">
        <f t="shared" ca="1" si="22"/>
        <v>#N/A</v>
      </c>
      <c r="AA78" t="e">
        <f t="shared" ca="1" si="22"/>
        <v>#N/A</v>
      </c>
      <c r="AB78" t="e">
        <f t="shared" ca="1" si="22"/>
        <v>#N/A</v>
      </c>
      <c r="AC78" t="e">
        <f t="shared" ca="1" si="22"/>
        <v>#N/A</v>
      </c>
      <c r="AD78" t="e">
        <f t="shared" ca="1" si="22"/>
        <v>#N/A</v>
      </c>
      <c r="AE78" t="e">
        <f t="shared" ca="1" si="22"/>
        <v>#N/A</v>
      </c>
      <c r="AF78" t="e">
        <f t="shared" ca="1" si="22"/>
        <v>#N/A</v>
      </c>
      <c r="AG78" t="e">
        <f t="shared" ca="1" si="22"/>
        <v>#N/A</v>
      </c>
      <c r="AH78" t="e">
        <f t="shared" si="22"/>
        <v>#N/A</v>
      </c>
    </row>
    <row r="79" spans="3:34" x14ac:dyDescent="0.2">
      <c r="C79">
        <f ca="1">C57</f>
        <v>15</v>
      </c>
      <c r="D79" t="str">
        <f ca="1">UPPER(INDEX(Activités[ACTIVITÉ],MATCH($C79,Activités[ID],0)))</f>
        <v>JALON 14</v>
      </c>
      <c r="E79" t="e">
        <f t="shared" ref="E79:AH79" ca="1" si="23">IF(ISERROR(F57),E57,NA())</f>
        <v>#N/A</v>
      </c>
      <c r="F79" t="e">
        <f t="shared" ca="1" si="23"/>
        <v>#N/A</v>
      </c>
      <c r="G79" t="e">
        <f t="shared" ca="1" si="23"/>
        <v>#N/A</v>
      </c>
      <c r="H79" t="e">
        <f t="shared" ca="1" si="23"/>
        <v>#N/A</v>
      </c>
      <c r="I79" t="e">
        <f t="shared" ca="1" si="23"/>
        <v>#N/A</v>
      </c>
      <c r="J79" t="e">
        <f t="shared" ca="1" si="23"/>
        <v>#N/A</v>
      </c>
      <c r="K79" t="e">
        <f t="shared" ca="1" si="23"/>
        <v>#N/A</v>
      </c>
      <c r="L79" t="e">
        <f t="shared" ca="1" si="23"/>
        <v>#N/A</v>
      </c>
      <c r="M79" t="e">
        <f t="shared" ca="1" si="23"/>
        <v>#N/A</v>
      </c>
      <c r="N79" t="e">
        <f t="shared" ca="1" si="23"/>
        <v>#N/A</v>
      </c>
      <c r="O79" t="e">
        <f t="shared" ca="1" si="23"/>
        <v>#N/A</v>
      </c>
      <c r="P79" t="e">
        <f t="shared" ca="1" si="23"/>
        <v>#N/A</v>
      </c>
      <c r="Q79" t="e">
        <f t="shared" ca="1" si="23"/>
        <v>#N/A</v>
      </c>
      <c r="R79" t="e">
        <f t="shared" ca="1" si="23"/>
        <v>#N/A</v>
      </c>
      <c r="S79" t="e">
        <f t="shared" ca="1" si="23"/>
        <v>#N/A</v>
      </c>
      <c r="T79" t="e">
        <f t="shared" ca="1" si="23"/>
        <v>#N/A</v>
      </c>
      <c r="U79" t="e">
        <f t="shared" ca="1" si="23"/>
        <v>#N/A</v>
      </c>
      <c r="V79" t="e">
        <f t="shared" ca="1" si="23"/>
        <v>#N/A</v>
      </c>
      <c r="W79" t="e">
        <f t="shared" ca="1" si="23"/>
        <v>#N/A</v>
      </c>
      <c r="X79">
        <f t="shared" ca="1" si="23"/>
        <v>-2.6999999999999993</v>
      </c>
      <c r="Y79" t="e">
        <f t="shared" ca="1" si="23"/>
        <v>#N/A</v>
      </c>
      <c r="Z79" t="e">
        <f t="shared" ca="1" si="23"/>
        <v>#N/A</v>
      </c>
      <c r="AA79" t="e">
        <f t="shared" ca="1" si="23"/>
        <v>#N/A</v>
      </c>
      <c r="AB79" t="e">
        <f t="shared" ca="1" si="23"/>
        <v>#N/A</v>
      </c>
      <c r="AC79" t="e">
        <f t="shared" ca="1" si="23"/>
        <v>#N/A</v>
      </c>
      <c r="AD79" t="e">
        <f t="shared" ca="1" si="23"/>
        <v>#N/A</v>
      </c>
      <c r="AE79" t="e">
        <f t="shared" ca="1" si="23"/>
        <v>#N/A</v>
      </c>
      <c r="AF79" t="e">
        <f t="shared" ca="1" si="23"/>
        <v>#N/A</v>
      </c>
      <c r="AG79" t="e">
        <f t="shared" ca="1" si="23"/>
        <v>#N/A</v>
      </c>
      <c r="AH79" t="e">
        <f t="shared" si="23"/>
        <v>#N/A</v>
      </c>
    </row>
    <row r="80" spans="3:34" x14ac:dyDescent="0.2">
      <c r="C80">
        <f t="shared" ca="1" si="17"/>
        <v>16</v>
      </c>
      <c r="D80" t="str">
        <f ca="1">UPPER(INDEX(Activités[ACTIVITÉ],MATCH($C80,Activités[ID],0)))</f>
        <v>JALON 15</v>
      </c>
      <c r="E80" t="e">
        <f t="shared" ref="E80:AH80" ca="1" si="24">IF(ISERROR(F58),E58,NA())</f>
        <v>#N/A</v>
      </c>
      <c r="F80" t="e">
        <f t="shared" ca="1" si="24"/>
        <v>#N/A</v>
      </c>
      <c r="G80" t="e">
        <f t="shared" ca="1" si="24"/>
        <v>#N/A</v>
      </c>
      <c r="H80" t="e">
        <f t="shared" ca="1" si="24"/>
        <v>#N/A</v>
      </c>
      <c r="I80" t="e">
        <f t="shared" ca="1" si="24"/>
        <v>#N/A</v>
      </c>
      <c r="J80" t="e">
        <f t="shared" ca="1" si="24"/>
        <v>#N/A</v>
      </c>
      <c r="K80" t="e">
        <f t="shared" ca="1" si="24"/>
        <v>#N/A</v>
      </c>
      <c r="L80" t="e">
        <f t="shared" ca="1" si="24"/>
        <v>#N/A</v>
      </c>
      <c r="M80" t="e">
        <f t="shared" ca="1" si="24"/>
        <v>#N/A</v>
      </c>
      <c r="N80" t="e">
        <f t="shared" ca="1" si="24"/>
        <v>#N/A</v>
      </c>
      <c r="O80" t="e">
        <f t="shared" ca="1" si="24"/>
        <v>#N/A</v>
      </c>
      <c r="P80" t="e">
        <f t="shared" ca="1" si="24"/>
        <v>#N/A</v>
      </c>
      <c r="Q80" t="e">
        <f t="shared" ca="1" si="24"/>
        <v>#N/A</v>
      </c>
      <c r="R80" t="e">
        <f t="shared" ca="1" si="24"/>
        <v>#N/A</v>
      </c>
      <c r="S80" t="e">
        <f t="shared" ca="1" si="24"/>
        <v>#N/A</v>
      </c>
      <c r="T80" t="e">
        <f t="shared" ca="1" si="24"/>
        <v>#N/A</v>
      </c>
      <c r="U80" t="e">
        <f t="shared" ca="1" si="24"/>
        <v>#N/A</v>
      </c>
      <c r="V80" t="e">
        <f t="shared" ca="1" si="24"/>
        <v>#N/A</v>
      </c>
      <c r="W80" t="e">
        <f t="shared" ca="1" si="24"/>
        <v>#N/A</v>
      </c>
      <c r="X80" t="e">
        <f t="shared" ca="1" si="24"/>
        <v>#N/A</v>
      </c>
      <c r="Y80">
        <f t="shared" ca="1" si="24"/>
        <v>-3.6999999999999993</v>
      </c>
      <c r="Z80" t="e">
        <f t="shared" ca="1" si="24"/>
        <v>#N/A</v>
      </c>
      <c r="AA80" t="e">
        <f t="shared" ca="1" si="24"/>
        <v>#N/A</v>
      </c>
      <c r="AB80" t="e">
        <f t="shared" ca="1" si="24"/>
        <v>#N/A</v>
      </c>
      <c r="AC80" t="e">
        <f t="shared" ca="1" si="24"/>
        <v>#N/A</v>
      </c>
      <c r="AD80" t="e">
        <f t="shared" ca="1" si="24"/>
        <v>#N/A</v>
      </c>
      <c r="AE80" t="e">
        <f t="shared" ca="1" si="24"/>
        <v>#N/A</v>
      </c>
      <c r="AF80" t="e">
        <f t="shared" ca="1" si="24"/>
        <v>#N/A</v>
      </c>
      <c r="AG80" t="e">
        <f t="shared" ca="1" si="24"/>
        <v>#N/A</v>
      </c>
      <c r="AH80" t="e">
        <f t="shared" si="24"/>
        <v>#N/A</v>
      </c>
    </row>
    <row r="81" spans="3:34" x14ac:dyDescent="0.2">
      <c r="C81">
        <f t="shared" ca="1" si="17"/>
        <v>17</v>
      </c>
      <c r="D81" t="str">
        <f ca="1">UPPER(INDEX(Activités[ACTIVITÉ],MATCH($C81,Activités[ID],0)))</f>
        <v>JALON 16</v>
      </c>
      <c r="E81" t="e">
        <f t="shared" ref="E81:AH81" ca="1" si="25">IF(ISERROR(F59),E59,NA())</f>
        <v>#N/A</v>
      </c>
      <c r="F81" t="e">
        <f t="shared" ca="1" si="25"/>
        <v>#N/A</v>
      </c>
      <c r="G81" t="e">
        <f t="shared" ca="1" si="25"/>
        <v>#N/A</v>
      </c>
      <c r="H81" t="e">
        <f t="shared" ca="1" si="25"/>
        <v>#N/A</v>
      </c>
      <c r="I81" t="e">
        <f t="shared" ca="1" si="25"/>
        <v>#N/A</v>
      </c>
      <c r="J81" t="e">
        <f t="shared" ca="1" si="25"/>
        <v>#N/A</v>
      </c>
      <c r="K81" t="e">
        <f t="shared" ca="1" si="25"/>
        <v>#N/A</v>
      </c>
      <c r="L81" t="e">
        <f t="shared" ca="1" si="25"/>
        <v>#N/A</v>
      </c>
      <c r="M81" t="e">
        <f t="shared" ca="1" si="25"/>
        <v>#N/A</v>
      </c>
      <c r="N81" t="e">
        <f t="shared" ca="1" si="25"/>
        <v>#N/A</v>
      </c>
      <c r="O81" t="e">
        <f t="shared" ca="1" si="25"/>
        <v>#N/A</v>
      </c>
      <c r="P81" t="e">
        <f t="shared" ca="1" si="25"/>
        <v>#N/A</v>
      </c>
      <c r="Q81" t="e">
        <f t="shared" ca="1" si="25"/>
        <v>#N/A</v>
      </c>
      <c r="R81" t="e">
        <f t="shared" ca="1" si="25"/>
        <v>#N/A</v>
      </c>
      <c r="S81" t="e">
        <f t="shared" ca="1" si="25"/>
        <v>#N/A</v>
      </c>
      <c r="T81" t="e">
        <f t="shared" ca="1" si="25"/>
        <v>#N/A</v>
      </c>
      <c r="U81" t="e">
        <f t="shared" ca="1" si="25"/>
        <v>#N/A</v>
      </c>
      <c r="V81" t="e">
        <f t="shared" ca="1" si="25"/>
        <v>#N/A</v>
      </c>
      <c r="W81" t="e">
        <f t="shared" ca="1" si="25"/>
        <v>#N/A</v>
      </c>
      <c r="X81" t="e">
        <f t="shared" ca="1" si="25"/>
        <v>#N/A</v>
      </c>
      <c r="Y81" t="e">
        <f t="shared" ca="1" si="25"/>
        <v>#N/A</v>
      </c>
      <c r="Z81">
        <f t="shared" ca="1" si="25"/>
        <v>-4.6999999999999993</v>
      </c>
      <c r="AA81" t="e">
        <f t="shared" ca="1" si="25"/>
        <v>#N/A</v>
      </c>
      <c r="AB81" t="e">
        <f t="shared" ca="1" si="25"/>
        <v>#N/A</v>
      </c>
      <c r="AC81" t="e">
        <f t="shared" ca="1" si="25"/>
        <v>#N/A</v>
      </c>
      <c r="AD81" t="e">
        <f t="shared" ca="1" si="25"/>
        <v>#N/A</v>
      </c>
      <c r="AE81" t="e">
        <f t="shared" ca="1" si="25"/>
        <v>#N/A</v>
      </c>
      <c r="AF81" t="e">
        <f t="shared" ca="1" si="25"/>
        <v>#N/A</v>
      </c>
      <c r="AG81" t="e">
        <f t="shared" ca="1" si="25"/>
        <v>#N/A</v>
      </c>
      <c r="AH81" t="e">
        <f t="shared" si="25"/>
        <v>#N/A</v>
      </c>
    </row>
    <row r="82" spans="3:34" x14ac:dyDescent="0.2">
      <c r="C82">
        <f ca="1">C60</f>
        <v>18</v>
      </c>
      <c r="D82" t="str">
        <f ca="1">UPPER(INDEX(Activités[ACTIVITÉ],MATCH($C82,Activités[ID],0)))</f>
        <v>JALON 17</v>
      </c>
      <c r="E82" t="e">
        <f t="shared" ref="E82:AH82" ca="1" si="26">IF(ISERROR(F60),E60,NA())</f>
        <v>#N/A</v>
      </c>
      <c r="F82" t="e">
        <f t="shared" ca="1" si="26"/>
        <v>#N/A</v>
      </c>
      <c r="G82" t="e">
        <f t="shared" ca="1" si="26"/>
        <v>#N/A</v>
      </c>
      <c r="H82" t="e">
        <f t="shared" ca="1" si="26"/>
        <v>#N/A</v>
      </c>
      <c r="I82" t="e">
        <f t="shared" ca="1" si="26"/>
        <v>#N/A</v>
      </c>
      <c r="J82" t="e">
        <f t="shared" ca="1" si="26"/>
        <v>#N/A</v>
      </c>
      <c r="K82" t="e">
        <f t="shared" ca="1" si="26"/>
        <v>#N/A</v>
      </c>
      <c r="L82" t="e">
        <f t="shared" ca="1" si="26"/>
        <v>#N/A</v>
      </c>
      <c r="M82" t="e">
        <f t="shared" ca="1" si="26"/>
        <v>#N/A</v>
      </c>
      <c r="N82" t="e">
        <f t="shared" ca="1" si="26"/>
        <v>#N/A</v>
      </c>
      <c r="O82" t="e">
        <f t="shared" ca="1" si="26"/>
        <v>#N/A</v>
      </c>
      <c r="P82" t="e">
        <f t="shared" ca="1" si="26"/>
        <v>#N/A</v>
      </c>
      <c r="Q82" t="e">
        <f t="shared" ca="1" si="26"/>
        <v>#N/A</v>
      </c>
      <c r="R82" t="e">
        <f t="shared" ca="1" si="26"/>
        <v>#N/A</v>
      </c>
      <c r="S82" t="e">
        <f t="shared" ca="1" si="26"/>
        <v>#N/A</v>
      </c>
      <c r="T82" t="e">
        <f t="shared" ca="1" si="26"/>
        <v>#N/A</v>
      </c>
      <c r="U82" t="e">
        <f t="shared" ca="1" si="26"/>
        <v>#N/A</v>
      </c>
      <c r="V82" t="e">
        <f t="shared" ca="1" si="26"/>
        <v>#N/A</v>
      </c>
      <c r="W82" t="e">
        <f t="shared" ca="1" si="26"/>
        <v>#N/A</v>
      </c>
      <c r="X82" t="e">
        <f t="shared" ca="1" si="26"/>
        <v>#N/A</v>
      </c>
      <c r="Y82" t="e">
        <f t="shared" ca="1" si="26"/>
        <v>#N/A</v>
      </c>
      <c r="Z82" t="e">
        <f t="shared" ca="1" si="26"/>
        <v>#N/A</v>
      </c>
      <c r="AA82">
        <f t="shared" ca="1" si="26"/>
        <v>-5.6999999999999993</v>
      </c>
      <c r="AB82" t="e">
        <f t="shared" ca="1" si="26"/>
        <v>#N/A</v>
      </c>
      <c r="AC82" t="e">
        <f t="shared" ca="1" si="26"/>
        <v>#N/A</v>
      </c>
      <c r="AD82" t="e">
        <f t="shared" ca="1" si="26"/>
        <v>#N/A</v>
      </c>
      <c r="AE82" t="e">
        <f t="shared" ca="1" si="26"/>
        <v>#N/A</v>
      </c>
      <c r="AF82" t="e">
        <f t="shared" ca="1" si="26"/>
        <v>#N/A</v>
      </c>
      <c r="AG82" t="e">
        <f t="shared" ca="1" si="26"/>
        <v>#N/A</v>
      </c>
      <c r="AH82" t="e">
        <f t="shared" si="26"/>
        <v>#N/A</v>
      </c>
    </row>
    <row r="83" spans="3:34" x14ac:dyDescent="0.2">
      <c r="C83">
        <f t="shared" ca="1" si="17"/>
        <v>19</v>
      </c>
      <c r="D83" t="str">
        <f ca="1">UPPER(INDEX(Activités[ACTIVITÉ],MATCH($C83,Activités[ID],0)))</f>
        <v>JALON 18</v>
      </c>
      <c r="E83" t="e">
        <f t="shared" ref="E83:AH83" ca="1" si="27">IF(ISERROR(F61),E61,NA())</f>
        <v>#N/A</v>
      </c>
      <c r="F83" t="e">
        <f t="shared" ca="1" si="27"/>
        <v>#N/A</v>
      </c>
      <c r="G83" t="e">
        <f t="shared" ca="1" si="27"/>
        <v>#N/A</v>
      </c>
      <c r="H83" t="e">
        <f t="shared" ca="1" si="27"/>
        <v>#N/A</v>
      </c>
      <c r="I83" t="e">
        <f t="shared" ca="1" si="27"/>
        <v>#N/A</v>
      </c>
      <c r="J83" t="e">
        <f t="shared" ca="1" si="27"/>
        <v>#N/A</v>
      </c>
      <c r="K83" t="e">
        <f t="shared" ca="1" si="27"/>
        <v>#N/A</v>
      </c>
      <c r="L83" t="e">
        <f t="shared" ca="1" si="27"/>
        <v>#N/A</v>
      </c>
      <c r="M83" t="e">
        <f t="shared" ca="1" si="27"/>
        <v>#N/A</v>
      </c>
      <c r="N83" t="e">
        <f t="shared" ca="1" si="27"/>
        <v>#N/A</v>
      </c>
      <c r="O83" t="e">
        <f t="shared" ca="1" si="27"/>
        <v>#N/A</v>
      </c>
      <c r="P83" t="e">
        <f t="shared" ca="1" si="27"/>
        <v>#N/A</v>
      </c>
      <c r="Q83" t="e">
        <f t="shared" ca="1" si="27"/>
        <v>#N/A</v>
      </c>
      <c r="R83" t="e">
        <f t="shared" ca="1" si="27"/>
        <v>#N/A</v>
      </c>
      <c r="S83" t="e">
        <f t="shared" ca="1" si="27"/>
        <v>#N/A</v>
      </c>
      <c r="T83" t="e">
        <f t="shared" ca="1" si="27"/>
        <v>#N/A</v>
      </c>
      <c r="U83" t="e">
        <f t="shared" ca="1" si="27"/>
        <v>#N/A</v>
      </c>
      <c r="V83" t="e">
        <f t="shared" ca="1" si="27"/>
        <v>#N/A</v>
      </c>
      <c r="W83" t="e">
        <f t="shared" ca="1" si="27"/>
        <v>#N/A</v>
      </c>
      <c r="X83" t="e">
        <f t="shared" ca="1" si="27"/>
        <v>#N/A</v>
      </c>
      <c r="Y83" t="e">
        <f t="shared" ca="1" si="27"/>
        <v>#N/A</v>
      </c>
      <c r="Z83" t="e">
        <f t="shared" ca="1" si="27"/>
        <v>#N/A</v>
      </c>
      <c r="AA83" t="e">
        <f t="shared" ca="1" si="27"/>
        <v>#N/A</v>
      </c>
      <c r="AB83">
        <f t="shared" ca="1" si="27"/>
        <v>-6.6999999999999993</v>
      </c>
      <c r="AC83" t="e">
        <f t="shared" ca="1" si="27"/>
        <v>#N/A</v>
      </c>
      <c r="AD83" t="e">
        <f t="shared" ca="1" si="27"/>
        <v>#N/A</v>
      </c>
      <c r="AE83" t="e">
        <f t="shared" ca="1" si="27"/>
        <v>#N/A</v>
      </c>
      <c r="AF83" t="e">
        <f t="shared" ca="1" si="27"/>
        <v>#N/A</v>
      </c>
      <c r="AG83" t="e">
        <f t="shared" ca="1" si="27"/>
        <v>#N/A</v>
      </c>
      <c r="AH83" t="e">
        <f t="shared" si="27"/>
        <v>#N/A</v>
      </c>
    </row>
    <row r="84" spans="3:34" x14ac:dyDescent="0.2">
      <c r="C84">
        <f ca="1">C62</f>
        <v>20</v>
      </c>
      <c r="D84" t="str">
        <f ca="1">UPPER(INDEX(Activités[ACTIVITÉ],MATCH($C84,Activités[ID],0)))</f>
        <v>JALON 19</v>
      </c>
      <c r="E84" t="e">
        <f t="shared" ref="E84:AH84" ca="1" si="28">IF(ISERROR(F62),E62,NA())</f>
        <v>#N/A</v>
      </c>
      <c r="F84" t="e">
        <f t="shared" ca="1" si="28"/>
        <v>#N/A</v>
      </c>
      <c r="G84" t="e">
        <f t="shared" ca="1" si="28"/>
        <v>#N/A</v>
      </c>
      <c r="H84" t="e">
        <f t="shared" ca="1" si="28"/>
        <v>#N/A</v>
      </c>
      <c r="I84" t="e">
        <f t="shared" ca="1" si="28"/>
        <v>#N/A</v>
      </c>
      <c r="J84" t="e">
        <f t="shared" ca="1" si="28"/>
        <v>#N/A</v>
      </c>
      <c r="K84" t="e">
        <f t="shared" ca="1" si="28"/>
        <v>#N/A</v>
      </c>
      <c r="L84" t="e">
        <f t="shared" ca="1" si="28"/>
        <v>#N/A</v>
      </c>
      <c r="M84" t="e">
        <f t="shared" ca="1" si="28"/>
        <v>#N/A</v>
      </c>
      <c r="N84" t="e">
        <f t="shared" ca="1" si="28"/>
        <v>#N/A</v>
      </c>
      <c r="O84" t="e">
        <f t="shared" ca="1" si="28"/>
        <v>#N/A</v>
      </c>
      <c r="P84" t="e">
        <f t="shared" ca="1" si="28"/>
        <v>#N/A</v>
      </c>
      <c r="Q84" t="e">
        <f t="shared" ca="1" si="28"/>
        <v>#N/A</v>
      </c>
      <c r="R84" t="e">
        <f t="shared" ca="1" si="28"/>
        <v>#N/A</v>
      </c>
      <c r="S84" t="e">
        <f t="shared" ca="1" si="28"/>
        <v>#N/A</v>
      </c>
      <c r="T84" t="e">
        <f t="shared" ca="1" si="28"/>
        <v>#N/A</v>
      </c>
      <c r="U84" t="e">
        <f t="shared" ca="1" si="28"/>
        <v>#N/A</v>
      </c>
      <c r="V84" t="e">
        <f t="shared" ca="1" si="28"/>
        <v>#N/A</v>
      </c>
      <c r="W84" t="e">
        <f t="shared" ca="1" si="28"/>
        <v>#N/A</v>
      </c>
      <c r="X84" t="e">
        <f t="shared" ca="1" si="28"/>
        <v>#N/A</v>
      </c>
      <c r="Y84" t="e">
        <f t="shared" ca="1" si="28"/>
        <v>#N/A</v>
      </c>
      <c r="Z84" t="e">
        <f t="shared" ca="1" si="28"/>
        <v>#N/A</v>
      </c>
      <c r="AA84" t="e">
        <f t="shared" ca="1" si="28"/>
        <v>#N/A</v>
      </c>
      <c r="AB84" t="e">
        <f t="shared" ca="1" si="28"/>
        <v>#N/A</v>
      </c>
      <c r="AC84">
        <f t="shared" ca="1" si="28"/>
        <v>-7.6999999999999993</v>
      </c>
      <c r="AD84" t="e">
        <f t="shared" ca="1" si="28"/>
        <v>#N/A</v>
      </c>
      <c r="AE84" t="e">
        <f t="shared" ca="1" si="28"/>
        <v>#N/A</v>
      </c>
      <c r="AF84" t="e">
        <f t="shared" ca="1" si="28"/>
        <v>#N/A</v>
      </c>
      <c r="AG84" t="e">
        <f t="shared" ca="1" si="28"/>
        <v>#N/A</v>
      </c>
      <c r="AH84" t="e">
        <f t="shared" si="28"/>
        <v>#N/A</v>
      </c>
    </row>
    <row r="89" spans="3:34" x14ac:dyDescent="0.2">
      <c r="E89" s="1">
        <f t="shared" ref="E89:AH89" ca="1" si="29">E42</f>
        <v>42549</v>
      </c>
      <c r="F89" s="1">
        <f t="shared" ca="1" si="29"/>
        <v>42550</v>
      </c>
      <c r="G89" s="1">
        <f t="shared" ca="1" si="29"/>
        <v>42551</v>
      </c>
      <c r="H89" s="1">
        <f t="shared" ca="1" si="29"/>
        <v>42552</v>
      </c>
      <c r="I89" s="1">
        <f t="shared" ca="1" si="29"/>
        <v>42553</v>
      </c>
      <c r="J89" s="1">
        <f t="shared" ca="1" si="29"/>
        <v>42554</v>
      </c>
      <c r="K89" s="1">
        <f t="shared" ca="1" si="29"/>
        <v>42555</v>
      </c>
      <c r="L89" s="1">
        <f t="shared" ca="1" si="29"/>
        <v>42556</v>
      </c>
      <c r="M89" s="1">
        <f t="shared" ca="1" si="29"/>
        <v>42557</v>
      </c>
      <c r="N89" s="1">
        <f t="shared" ca="1" si="29"/>
        <v>42558</v>
      </c>
      <c r="O89" s="1">
        <f t="shared" ca="1" si="29"/>
        <v>42559</v>
      </c>
      <c r="P89" s="1">
        <f t="shared" ca="1" si="29"/>
        <v>42560</v>
      </c>
      <c r="Q89" s="1">
        <f t="shared" ca="1" si="29"/>
        <v>42561</v>
      </c>
      <c r="R89" s="1">
        <f t="shared" ca="1" si="29"/>
        <v>42562</v>
      </c>
      <c r="S89" s="1">
        <f t="shared" ca="1" si="29"/>
        <v>42563</v>
      </c>
      <c r="T89" s="1">
        <f t="shared" ca="1" si="29"/>
        <v>42564</v>
      </c>
      <c r="U89" s="1">
        <f t="shared" ca="1" si="29"/>
        <v>42565</v>
      </c>
      <c r="V89" s="1">
        <f t="shared" ca="1" si="29"/>
        <v>42566</v>
      </c>
      <c r="W89" s="1">
        <f t="shared" ca="1" si="29"/>
        <v>42567</v>
      </c>
      <c r="X89" s="1">
        <f t="shared" ca="1" si="29"/>
        <v>42568</v>
      </c>
      <c r="Y89" s="1">
        <f t="shared" ca="1" si="29"/>
        <v>42569</v>
      </c>
      <c r="Z89" s="1">
        <f t="shared" ca="1" si="29"/>
        <v>42570</v>
      </c>
      <c r="AA89" s="1">
        <f t="shared" ca="1" si="29"/>
        <v>42571</v>
      </c>
      <c r="AB89" s="1">
        <f t="shared" ca="1" si="29"/>
        <v>42572</v>
      </c>
      <c r="AC89" s="1">
        <f t="shared" ca="1" si="29"/>
        <v>42573</v>
      </c>
      <c r="AD89" s="1">
        <f t="shared" ca="1" si="29"/>
        <v>42574</v>
      </c>
      <c r="AE89" s="1">
        <f t="shared" ca="1" si="29"/>
        <v>42575</v>
      </c>
      <c r="AF89" s="1">
        <f t="shared" ca="1" si="29"/>
        <v>42576</v>
      </c>
      <c r="AG89" s="1">
        <f t="shared" ca="1" si="29"/>
        <v>42577</v>
      </c>
      <c r="AH89" s="1">
        <f t="shared" ca="1" si="29"/>
        <v>42578</v>
      </c>
    </row>
    <row r="90" spans="3:34" x14ac:dyDescent="0.2">
      <c r="D90" t="s">
        <v>5</v>
      </c>
      <c r="E90" t="e">
        <f ca="1">IF(E89=$D$3,5,NA())</f>
        <v>#N/A</v>
      </c>
      <c r="F90" t="e">
        <f t="shared" ref="F90:AH90" ca="1" si="30">IF(F89=$D$3,5,NA())</f>
        <v>#N/A</v>
      </c>
      <c r="G90" t="e">
        <f t="shared" ca="1" si="30"/>
        <v>#N/A</v>
      </c>
      <c r="H90">
        <f t="shared" ca="1" si="30"/>
        <v>5</v>
      </c>
      <c r="I90" t="e">
        <f t="shared" ca="1" si="30"/>
        <v>#N/A</v>
      </c>
      <c r="J90" t="e">
        <f t="shared" ca="1" si="30"/>
        <v>#N/A</v>
      </c>
      <c r="K90" t="e">
        <f t="shared" ca="1" si="30"/>
        <v>#N/A</v>
      </c>
      <c r="L90" t="e">
        <f t="shared" ca="1" si="30"/>
        <v>#N/A</v>
      </c>
      <c r="M90" t="e">
        <f t="shared" ca="1" si="30"/>
        <v>#N/A</v>
      </c>
      <c r="N90" t="e">
        <f t="shared" ca="1" si="30"/>
        <v>#N/A</v>
      </c>
      <c r="O90" t="e">
        <f t="shared" ca="1" si="30"/>
        <v>#N/A</v>
      </c>
      <c r="P90" t="e">
        <f t="shared" ca="1" si="30"/>
        <v>#N/A</v>
      </c>
      <c r="Q90" t="e">
        <f t="shared" ca="1" si="30"/>
        <v>#N/A</v>
      </c>
      <c r="R90" t="e">
        <f t="shared" ca="1" si="30"/>
        <v>#N/A</v>
      </c>
      <c r="S90" t="e">
        <f t="shared" ca="1" si="30"/>
        <v>#N/A</v>
      </c>
      <c r="T90" t="e">
        <f t="shared" ca="1" si="30"/>
        <v>#N/A</v>
      </c>
      <c r="U90" t="e">
        <f t="shared" ca="1" si="30"/>
        <v>#N/A</v>
      </c>
      <c r="V90" t="e">
        <f t="shared" ca="1" si="30"/>
        <v>#N/A</v>
      </c>
      <c r="W90" t="e">
        <f t="shared" ca="1" si="30"/>
        <v>#N/A</v>
      </c>
      <c r="X90" t="e">
        <f t="shared" ca="1" si="30"/>
        <v>#N/A</v>
      </c>
      <c r="Y90" t="e">
        <f t="shared" ca="1" si="30"/>
        <v>#N/A</v>
      </c>
      <c r="Z90" t="e">
        <f t="shared" ca="1" si="30"/>
        <v>#N/A</v>
      </c>
      <c r="AA90" t="e">
        <f t="shared" ca="1" si="30"/>
        <v>#N/A</v>
      </c>
      <c r="AB90" t="e">
        <f t="shared" ca="1" si="30"/>
        <v>#N/A</v>
      </c>
      <c r="AC90" t="e">
        <f t="shared" ca="1" si="30"/>
        <v>#N/A</v>
      </c>
      <c r="AD90" t="e">
        <f t="shared" ca="1" si="30"/>
        <v>#N/A</v>
      </c>
      <c r="AE90" t="e">
        <f t="shared" ca="1" si="30"/>
        <v>#N/A</v>
      </c>
      <c r="AF90" t="e">
        <f t="shared" ca="1" si="30"/>
        <v>#N/A</v>
      </c>
      <c r="AG90" t="e">
        <f t="shared" ca="1" si="30"/>
        <v>#N/A</v>
      </c>
      <c r="AH90" t="e">
        <f t="shared" ca="1" si="30"/>
        <v>#N/A</v>
      </c>
    </row>
    <row r="92" spans="3:34" x14ac:dyDescent="0.2">
      <c r="D92" s="3">
        <f ca="1">DATE(YEAR(MIN(E89:AH89)),MONTH(MIN(E89:AH89)),1)</f>
        <v>42522</v>
      </c>
      <c r="E92">
        <f ca="1">IF(MEDIAN($D92,E$89,EOMONTH($D92,0))=E$89,0.5,NA())</f>
        <v>0.5</v>
      </c>
      <c r="F92">
        <f t="shared" ref="F92:AH92" ca="1" si="31">IF(MEDIAN($D92,F$89,EOMONTH($D92,0))=F$89,0.5,NA())</f>
        <v>0.5</v>
      </c>
      <c r="G92">
        <f t="shared" ca="1" si="31"/>
        <v>0.5</v>
      </c>
      <c r="H92" t="e">
        <f t="shared" ca="1" si="31"/>
        <v>#N/A</v>
      </c>
      <c r="I92" t="e">
        <f t="shared" ca="1" si="31"/>
        <v>#N/A</v>
      </c>
      <c r="J92" t="e">
        <f t="shared" ca="1" si="31"/>
        <v>#N/A</v>
      </c>
      <c r="K92" t="e">
        <f t="shared" ca="1" si="31"/>
        <v>#N/A</v>
      </c>
      <c r="L92" t="e">
        <f t="shared" ca="1" si="31"/>
        <v>#N/A</v>
      </c>
      <c r="M92" t="e">
        <f t="shared" ca="1" si="31"/>
        <v>#N/A</v>
      </c>
      <c r="N92" t="e">
        <f t="shared" ca="1" si="31"/>
        <v>#N/A</v>
      </c>
      <c r="O92" t="e">
        <f t="shared" ca="1" si="31"/>
        <v>#N/A</v>
      </c>
      <c r="P92" t="e">
        <f t="shared" ca="1" si="31"/>
        <v>#N/A</v>
      </c>
      <c r="Q92" t="e">
        <f t="shared" ca="1" si="31"/>
        <v>#N/A</v>
      </c>
      <c r="R92" t="e">
        <f t="shared" ca="1" si="31"/>
        <v>#N/A</v>
      </c>
      <c r="S92" t="e">
        <f t="shared" ca="1" si="31"/>
        <v>#N/A</v>
      </c>
      <c r="T92" t="e">
        <f t="shared" ca="1" si="31"/>
        <v>#N/A</v>
      </c>
      <c r="U92" t="e">
        <f t="shared" ca="1" si="31"/>
        <v>#N/A</v>
      </c>
      <c r="V92" t="e">
        <f t="shared" ca="1" si="31"/>
        <v>#N/A</v>
      </c>
      <c r="W92" t="e">
        <f t="shared" ca="1" si="31"/>
        <v>#N/A</v>
      </c>
      <c r="X92" t="e">
        <f t="shared" ca="1" si="31"/>
        <v>#N/A</v>
      </c>
      <c r="Y92" t="e">
        <f t="shared" ca="1" si="31"/>
        <v>#N/A</v>
      </c>
      <c r="Z92" t="e">
        <f t="shared" ca="1" si="31"/>
        <v>#N/A</v>
      </c>
      <c r="AA92" t="e">
        <f t="shared" ca="1" si="31"/>
        <v>#N/A</v>
      </c>
      <c r="AB92" t="e">
        <f t="shared" ca="1" si="31"/>
        <v>#N/A</v>
      </c>
      <c r="AC92" t="e">
        <f t="shared" ca="1" si="31"/>
        <v>#N/A</v>
      </c>
      <c r="AD92" t="e">
        <f t="shared" ca="1" si="31"/>
        <v>#N/A</v>
      </c>
      <c r="AE92" t="e">
        <f t="shared" ca="1" si="31"/>
        <v>#N/A</v>
      </c>
      <c r="AF92" t="e">
        <f t="shared" ca="1" si="31"/>
        <v>#N/A</v>
      </c>
      <c r="AG92" t="e">
        <f t="shared" ca="1" si="31"/>
        <v>#N/A</v>
      </c>
      <c r="AH92" t="e">
        <f t="shared" ca="1" si="31"/>
        <v>#N/A</v>
      </c>
    </row>
    <row r="93" spans="3:34" x14ac:dyDescent="0.2">
      <c r="D93" s="3" t="str">
        <f ca="1">TEXT(D92,"mmm aaaa") &amp; " -Bande supérieure"</f>
        <v>juin 2016 -Bande supérieure</v>
      </c>
      <c r="E93">
        <f ca="1">E92+12.5</f>
        <v>13</v>
      </c>
      <c r="F93">
        <f t="shared" ref="F93:AH93" ca="1" si="32">F92+12.5</f>
        <v>13</v>
      </c>
      <c r="G93">
        <f t="shared" ca="1" si="32"/>
        <v>13</v>
      </c>
      <c r="H93" t="e">
        <f t="shared" ca="1" si="32"/>
        <v>#N/A</v>
      </c>
      <c r="I93" t="e">
        <f t="shared" ca="1" si="32"/>
        <v>#N/A</v>
      </c>
      <c r="J93" t="e">
        <f t="shared" ca="1" si="32"/>
        <v>#N/A</v>
      </c>
      <c r="K93" t="e">
        <f t="shared" ca="1" si="32"/>
        <v>#N/A</v>
      </c>
      <c r="L93" t="e">
        <f t="shared" ca="1" si="32"/>
        <v>#N/A</v>
      </c>
      <c r="M93" t="e">
        <f t="shared" ca="1" si="32"/>
        <v>#N/A</v>
      </c>
      <c r="N93" t="e">
        <f t="shared" ca="1" si="32"/>
        <v>#N/A</v>
      </c>
      <c r="O93" t="e">
        <f t="shared" ca="1" si="32"/>
        <v>#N/A</v>
      </c>
      <c r="P93" t="e">
        <f t="shared" ca="1" si="32"/>
        <v>#N/A</v>
      </c>
      <c r="Q93" t="e">
        <f t="shared" ca="1" si="32"/>
        <v>#N/A</v>
      </c>
      <c r="R93" t="e">
        <f t="shared" ca="1" si="32"/>
        <v>#N/A</v>
      </c>
      <c r="S93" t="e">
        <f t="shared" ca="1" si="32"/>
        <v>#N/A</v>
      </c>
      <c r="T93" t="e">
        <f t="shared" ca="1" si="32"/>
        <v>#N/A</v>
      </c>
      <c r="U93" t="e">
        <f t="shared" ca="1" si="32"/>
        <v>#N/A</v>
      </c>
      <c r="V93" t="e">
        <f t="shared" ca="1" si="32"/>
        <v>#N/A</v>
      </c>
      <c r="W93" t="e">
        <f t="shared" ca="1" si="32"/>
        <v>#N/A</v>
      </c>
      <c r="X93" t="e">
        <f t="shared" ca="1" si="32"/>
        <v>#N/A</v>
      </c>
      <c r="Y93" t="e">
        <f t="shared" ca="1" si="32"/>
        <v>#N/A</v>
      </c>
      <c r="Z93" t="e">
        <f t="shared" ca="1" si="32"/>
        <v>#N/A</v>
      </c>
      <c r="AA93" t="e">
        <f t="shared" ca="1" si="32"/>
        <v>#N/A</v>
      </c>
      <c r="AB93" t="e">
        <f t="shared" ca="1" si="32"/>
        <v>#N/A</v>
      </c>
      <c r="AC93" t="e">
        <f t="shared" ca="1" si="32"/>
        <v>#N/A</v>
      </c>
      <c r="AD93" t="e">
        <f t="shared" ca="1" si="32"/>
        <v>#N/A</v>
      </c>
      <c r="AE93" t="e">
        <f t="shared" ca="1" si="32"/>
        <v>#N/A</v>
      </c>
      <c r="AF93" t="e">
        <f t="shared" ca="1" si="32"/>
        <v>#N/A</v>
      </c>
      <c r="AG93" t="e">
        <f t="shared" ca="1" si="32"/>
        <v>#N/A</v>
      </c>
      <c r="AH93" t="e">
        <f t="shared" ca="1" si="32"/>
        <v>#N/A</v>
      </c>
    </row>
    <row r="94" spans="3:34" x14ac:dyDescent="0.2">
      <c r="D94" s="3"/>
    </row>
    <row r="95" spans="3:34" x14ac:dyDescent="0.2">
      <c r="D95" s="3">
        <f ca="1">EOMONTH(D92,0)+1</f>
        <v>42552</v>
      </c>
      <c r="E95" t="e">
        <f ca="1">IF(MEDIAN($D95,E$89,EOMONTH($D95,0))=E$89,0.5,NA())</f>
        <v>#N/A</v>
      </c>
      <c r="F95" t="e">
        <f t="shared" ref="F95:AH95" ca="1" si="33">IF(MEDIAN($D95,F$89,EOMONTH($D95,0))=F$89,0.5,NA())</f>
        <v>#N/A</v>
      </c>
      <c r="G95" t="e">
        <f t="shared" ca="1" si="33"/>
        <v>#N/A</v>
      </c>
      <c r="H95">
        <f t="shared" ca="1" si="33"/>
        <v>0.5</v>
      </c>
      <c r="I95">
        <f t="shared" ca="1" si="33"/>
        <v>0.5</v>
      </c>
      <c r="J95">
        <f t="shared" ca="1" si="33"/>
        <v>0.5</v>
      </c>
      <c r="K95">
        <f t="shared" ca="1" si="33"/>
        <v>0.5</v>
      </c>
      <c r="L95">
        <f t="shared" ca="1" si="33"/>
        <v>0.5</v>
      </c>
      <c r="M95">
        <f t="shared" ca="1" si="33"/>
        <v>0.5</v>
      </c>
      <c r="N95">
        <f t="shared" ca="1" si="33"/>
        <v>0.5</v>
      </c>
      <c r="O95">
        <f t="shared" ca="1" si="33"/>
        <v>0.5</v>
      </c>
      <c r="P95">
        <f t="shared" ca="1" si="33"/>
        <v>0.5</v>
      </c>
      <c r="Q95">
        <f t="shared" ca="1" si="33"/>
        <v>0.5</v>
      </c>
      <c r="R95">
        <f t="shared" ca="1" si="33"/>
        <v>0.5</v>
      </c>
      <c r="S95">
        <f t="shared" ca="1" si="33"/>
        <v>0.5</v>
      </c>
      <c r="T95">
        <f t="shared" ca="1" si="33"/>
        <v>0.5</v>
      </c>
      <c r="U95">
        <f t="shared" ca="1" si="33"/>
        <v>0.5</v>
      </c>
      <c r="V95">
        <f t="shared" ca="1" si="33"/>
        <v>0.5</v>
      </c>
      <c r="W95">
        <f t="shared" ca="1" si="33"/>
        <v>0.5</v>
      </c>
      <c r="X95">
        <f t="shared" ca="1" si="33"/>
        <v>0.5</v>
      </c>
      <c r="Y95">
        <f t="shared" ca="1" si="33"/>
        <v>0.5</v>
      </c>
      <c r="Z95">
        <f t="shared" ca="1" si="33"/>
        <v>0.5</v>
      </c>
      <c r="AA95">
        <f t="shared" ca="1" si="33"/>
        <v>0.5</v>
      </c>
      <c r="AB95">
        <f t="shared" ca="1" si="33"/>
        <v>0.5</v>
      </c>
      <c r="AC95">
        <f t="shared" ca="1" si="33"/>
        <v>0.5</v>
      </c>
      <c r="AD95">
        <f t="shared" ca="1" si="33"/>
        <v>0.5</v>
      </c>
      <c r="AE95">
        <f t="shared" ca="1" si="33"/>
        <v>0.5</v>
      </c>
      <c r="AF95">
        <f t="shared" ca="1" si="33"/>
        <v>0.5</v>
      </c>
      <c r="AG95">
        <f t="shared" ca="1" si="33"/>
        <v>0.5</v>
      </c>
      <c r="AH95">
        <f t="shared" ca="1" si="33"/>
        <v>0.5</v>
      </c>
    </row>
    <row r="96" spans="3:34" x14ac:dyDescent="0.2">
      <c r="D96" s="3" t="str">
        <f ca="1">TEXT(D95,"mmm aaaa") &amp; " -Bande supérieure"</f>
        <v>juil 2016 -Bande supérieure</v>
      </c>
      <c r="E96" t="e">
        <f ca="1">E95+12.5</f>
        <v>#N/A</v>
      </c>
      <c r="F96" t="e">
        <f t="shared" ref="F96:AH96" ca="1" si="34">F95+12.5</f>
        <v>#N/A</v>
      </c>
      <c r="G96" t="e">
        <f t="shared" ca="1" si="34"/>
        <v>#N/A</v>
      </c>
      <c r="H96">
        <f t="shared" ca="1" si="34"/>
        <v>13</v>
      </c>
      <c r="I96">
        <f t="shared" ca="1" si="34"/>
        <v>13</v>
      </c>
      <c r="J96">
        <f t="shared" ca="1" si="34"/>
        <v>13</v>
      </c>
      <c r="K96">
        <f t="shared" ca="1" si="34"/>
        <v>13</v>
      </c>
      <c r="L96">
        <f t="shared" ca="1" si="34"/>
        <v>13</v>
      </c>
      <c r="M96">
        <f t="shared" ca="1" si="34"/>
        <v>13</v>
      </c>
      <c r="N96">
        <f t="shared" ca="1" si="34"/>
        <v>13</v>
      </c>
      <c r="O96">
        <f t="shared" ca="1" si="34"/>
        <v>13</v>
      </c>
      <c r="P96">
        <f t="shared" ca="1" si="34"/>
        <v>13</v>
      </c>
      <c r="Q96">
        <f t="shared" ca="1" si="34"/>
        <v>13</v>
      </c>
      <c r="R96">
        <f t="shared" ca="1" si="34"/>
        <v>13</v>
      </c>
      <c r="S96">
        <f t="shared" ca="1" si="34"/>
        <v>13</v>
      </c>
      <c r="T96">
        <f t="shared" ca="1" si="34"/>
        <v>13</v>
      </c>
      <c r="U96">
        <f t="shared" ca="1" si="34"/>
        <v>13</v>
      </c>
      <c r="V96">
        <f t="shared" ca="1" si="34"/>
        <v>13</v>
      </c>
      <c r="W96">
        <f t="shared" ca="1" si="34"/>
        <v>13</v>
      </c>
      <c r="X96">
        <f t="shared" ca="1" si="34"/>
        <v>13</v>
      </c>
      <c r="Y96">
        <f t="shared" ca="1" si="34"/>
        <v>13</v>
      </c>
      <c r="Z96">
        <f t="shared" ca="1" si="34"/>
        <v>13</v>
      </c>
      <c r="AA96">
        <f t="shared" ca="1" si="34"/>
        <v>13</v>
      </c>
      <c r="AB96">
        <f t="shared" ca="1" si="34"/>
        <v>13</v>
      </c>
      <c r="AC96">
        <f t="shared" ca="1" si="34"/>
        <v>13</v>
      </c>
      <c r="AD96">
        <f t="shared" ca="1" si="34"/>
        <v>13</v>
      </c>
      <c r="AE96">
        <f t="shared" ca="1" si="34"/>
        <v>13</v>
      </c>
      <c r="AF96">
        <f t="shared" ca="1" si="34"/>
        <v>13</v>
      </c>
      <c r="AG96">
        <f t="shared" ca="1" si="34"/>
        <v>13</v>
      </c>
      <c r="AH96">
        <f t="shared" ca="1" si="34"/>
        <v>13</v>
      </c>
    </row>
    <row r="97" spans="4:34" x14ac:dyDescent="0.2">
      <c r="D97" s="3"/>
    </row>
    <row r="99" spans="4:34" x14ac:dyDescent="0.2">
      <c r="D99" s="3">
        <f ca="1">D92+1</f>
        <v>42523</v>
      </c>
      <c r="E99" t="e">
        <f ca="1">IF(MEDIAN($D99,E$89)=E$89,0.5,NA())</f>
        <v>#N/A</v>
      </c>
      <c r="F99" t="e">
        <f t="shared" ref="F99:AH100" ca="1" si="35">IF(MEDIAN($D99,F$89)=F$89,0.5,NA())</f>
        <v>#N/A</v>
      </c>
      <c r="G99" t="e">
        <f t="shared" ca="1" si="35"/>
        <v>#N/A</v>
      </c>
      <c r="H99" t="e">
        <f t="shared" ca="1" si="35"/>
        <v>#N/A</v>
      </c>
      <c r="I99" t="e">
        <f t="shared" ca="1" si="35"/>
        <v>#N/A</v>
      </c>
      <c r="J99" t="e">
        <f t="shared" ca="1" si="35"/>
        <v>#N/A</v>
      </c>
      <c r="K99" t="e">
        <f t="shared" ca="1" si="35"/>
        <v>#N/A</v>
      </c>
      <c r="L99" t="e">
        <f t="shared" ca="1" si="35"/>
        <v>#N/A</v>
      </c>
      <c r="M99" t="e">
        <f t="shared" ca="1" si="35"/>
        <v>#N/A</v>
      </c>
      <c r="N99" t="e">
        <f t="shared" ca="1" si="35"/>
        <v>#N/A</v>
      </c>
      <c r="O99" t="e">
        <f t="shared" ca="1" si="35"/>
        <v>#N/A</v>
      </c>
      <c r="P99" t="e">
        <f t="shared" ca="1" si="35"/>
        <v>#N/A</v>
      </c>
      <c r="Q99" t="e">
        <f t="shared" ca="1" si="35"/>
        <v>#N/A</v>
      </c>
      <c r="R99" t="e">
        <f t="shared" ca="1" si="35"/>
        <v>#N/A</v>
      </c>
      <c r="S99" t="e">
        <f t="shared" ca="1" si="35"/>
        <v>#N/A</v>
      </c>
      <c r="T99" t="e">
        <f t="shared" ca="1" si="35"/>
        <v>#N/A</v>
      </c>
      <c r="U99" t="e">
        <f t="shared" ca="1" si="35"/>
        <v>#N/A</v>
      </c>
      <c r="V99" t="e">
        <f t="shared" ca="1" si="35"/>
        <v>#N/A</v>
      </c>
      <c r="W99" t="e">
        <f t="shared" ca="1" si="35"/>
        <v>#N/A</v>
      </c>
      <c r="X99" t="e">
        <f t="shared" ca="1" si="35"/>
        <v>#N/A</v>
      </c>
      <c r="Y99" t="e">
        <f t="shared" ca="1" si="35"/>
        <v>#N/A</v>
      </c>
      <c r="Z99" t="e">
        <f t="shared" ca="1" si="35"/>
        <v>#N/A</v>
      </c>
      <c r="AA99" t="e">
        <f t="shared" ca="1" si="35"/>
        <v>#N/A</v>
      </c>
      <c r="AB99" t="e">
        <f t="shared" ca="1" si="35"/>
        <v>#N/A</v>
      </c>
      <c r="AC99" t="e">
        <f t="shared" ca="1" si="35"/>
        <v>#N/A</v>
      </c>
      <c r="AD99" t="e">
        <f t="shared" ca="1" si="35"/>
        <v>#N/A</v>
      </c>
      <c r="AE99" t="e">
        <f t="shared" ca="1" si="35"/>
        <v>#N/A</v>
      </c>
      <c r="AF99" t="e">
        <f t="shared" ca="1" si="35"/>
        <v>#N/A</v>
      </c>
      <c r="AG99" t="e">
        <f t="shared" ca="1" si="35"/>
        <v>#N/A</v>
      </c>
      <c r="AH99" t="e">
        <f t="shared" ca="1" si="35"/>
        <v>#N/A</v>
      </c>
    </row>
    <row r="100" spans="4:34" x14ac:dyDescent="0.2">
      <c r="D100" s="3">
        <f ca="1">D95+1</f>
        <v>42553</v>
      </c>
      <c r="E100" t="e">
        <f ca="1">IF(MEDIAN($D100,E$89)=E$89,0.5,NA())</f>
        <v>#N/A</v>
      </c>
      <c r="F100" t="e">
        <f t="shared" ca="1" si="35"/>
        <v>#N/A</v>
      </c>
      <c r="G100" t="e">
        <f t="shared" ca="1" si="35"/>
        <v>#N/A</v>
      </c>
      <c r="H100" t="e">
        <f t="shared" ca="1" si="35"/>
        <v>#N/A</v>
      </c>
      <c r="I100">
        <f t="shared" ca="1" si="35"/>
        <v>0.5</v>
      </c>
      <c r="J100" t="e">
        <f t="shared" ca="1" si="35"/>
        <v>#N/A</v>
      </c>
      <c r="K100" t="e">
        <f t="shared" ca="1" si="35"/>
        <v>#N/A</v>
      </c>
      <c r="L100" t="e">
        <f t="shared" ca="1" si="35"/>
        <v>#N/A</v>
      </c>
      <c r="M100" t="e">
        <f t="shared" ca="1" si="35"/>
        <v>#N/A</v>
      </c>
      <c r="N100" t="e">
        <f t="shared" ca="1" si="35"/>
        <v>#N/A</v>
      </c>
      <c r="O100" t="e">
        <f t="shared" ca="1" si="35"/>
        <v>#N/A</v>
      </c>
      <c r="P100" t="e">
        <f t="shared" ca="1" si="35"/>
        <v>#N/A</v>
      </c>
      <c r="Q100" t="e">
        <f t="shared" ca="1" si="35"/>
        <v>#N/A</v>
      </c>
      <c r="R100" t="e">
        <f t="shared" ca="1" si="35"/>
        <v>#N/A</v>
      </c>
      <c r="S100" t="e">
        <f t="shared" ca="1" si="35"/>
        <v>#N/A</v>
      </c>
      <c r="T100" t="e">
        <f t="shared" ca="1" si="35"/>
        <v>#N/A</v>
      </c>
      <c r="U100" t="e">
        <f t="shared" ca="1" si="35"/>
        <v>#N/A</v>
      </c>
      <c r="V100" t="e">
        <f t="shared" ca="1" si="35"/>
        <v>#N/A</v>
      </c>
      <c r="W100" t="e">
        <f t="shared" ca="1" si="35"/>
        <v>#N/A</v>
      </c>
      <c r="X100" t="e">
        <f t="shared" ca="1" si="35"/>
        <v>#N/A</v>
      </c>
      <c r="Y100" t="e">
        <f t="shared" ca="1" si="35"/>
        <v>#N/A</v>
      </c>
      <c r="Z100" t="e">
        <f t="shared" ca="1" si="35"/>
        <v>#N/A</v>
      </c>
      <c r="AA100" t="e">
        <f t="shared" ca="1" si="35"/>
        <v>#N/A</v>
      </c>
      <c r="AB100" t="e">
        <f t="shared" ca="1" si="35"/>
        <v>#N/A</v>
      </c>
      <c r="AC100" t="e">
        <f t="shared" ca="1" si="35"/>
        <v>#N/A</v>
      </c>
      <c r="AD100" t="e">
        <f t="shared" ca="1" si="35"/>
        <v>#N/A</v>
      </c>
      <c r="AE100" t="e">
        <f t="shared" ca="1" si="35"/>
        <v>#N/A</v>
      </c>
      <c r="AF100" t="e">
        <f t="shared" ca="1" si="35"/>
        <v>#N/A</v>
      </c>
      <c r="AG100" t="e">
        <f t="shared" ca="1" si="35"/>
        <v>#N/A</v>
      </c>
      <c r="AH100" t="e">
        <f t="shared" ca="1" si="35"/>
        <v>#N/A</v>
      </c>
    </row>
    <row r="103" spans="4:34" x14ac:dyDescent="0.2">
      <c r="E103">
        <v>2.2999999999999998</v>
      </c>
      <c r="F103">
        <f>E103</f>
        <v>2.2999999999999998</v>
      </c>
      <c r="G103">
        <f t="shared" ref="G103:AH105" si="36">F103</f>
        <v>2.2999999999999998</v>
      </c>
      <c r="H103">
        <f t="shared" si="36"/>
        <v>2.2999999999999998</v>
      </c>
      <c r="I103">
        <f t="shared" si="36"/>
        <v>2.2999999999999998</v>
      </c>
      <c r="J103">
        <f t="shared" si="36"/>
        <v>2.2999999999999998</v>
      </c>
      <c r="K103">
        <f t="shared" si="36"/>
        <v>2.2999999999999998</v>
      </c>
      <c r="L103">
        <f t="shared" si="36"/>
        <v>2.2999999999999998</v>
      </c>
      <c r="M103">
        <f t="shared" si="36"/>
        <v>2.2999999999999998</v>
      </c>
      <c r="N103">
        <f t="shared" si="36"/>
        <v>2.2999999999999998</v>
      </c>
      <c r="O103">
        <f t="shared" si="36"/>
        <v>2.2999999999999998</v>
      </c>
      <c r="P103">
        <f t="shared" si="36"/>
        <v>2.2999999999999998</v>
      </c>
      <c r="Q103">
        <f t="shared" si="36"/>
        <v>2.2999999999999998</v>
      </c>
      <c r="R103">
        <f t="shared" si="36"/>
        <v>2.2999999999999998</v>
      </c>
      <c r="S103">
        <f t="shared" si="36"/>
        <v>2.2999999999999998</v>
      </c>
      <c r="T103">
        <f t="shared" si="36"/>
        <v>2.2999999999999998</v>
      </c>
      <c r="U103">
        <f t="shared" si="36"/>
        <v>2.2999999999999998</v>
      </c>
      <c r="V103">
        <f t="shared" si="36"/>
        <v>2.2999999999999998</v>
      </c>
      <c r="W103">
        <f t="shared" si="36"/>
        <v>2.2999999999999998</v>
      </c>
      <c r="X103">
        <f t="shared" si="36"/>
        <v>2.2999999999999998</v>
      </c>
      <c r="Y103">
        <f t="shared" si="36"/>
        <v>2.2999999999999998</v>
      </c>
      <c r="Z103">
        <f t="shared" si="36"/>
        <v>2.2999999999999998</v>
      </c>
      <c r="AA103">
        <f t="shared" si="36"/>
        <v>2.2999999999999998</v>
      </c>
      <c r="AB103">
        <f t="shared" si="36"/>
        <v>2.2999999999999998</v>
      </c>
      <c r="AC103">
        <f t="shared" si="36"/>
        <v>2.2999999999999998</v>
      </c>
      <c r="AD103">
        <f t="shared" si="36"/>
        <v>2.2999999999999998</v>
      </c>
      <c r="AE103">
        <f t="shared" si="36"/>
        <v>2.2999999999999998</v>
      </c>
      <c r="AF103">
        <f t="shared" si="36"/>
        <v>2.2999999999999998</v>
      </c>
      <c r="AG103">
        <f t="shared" si="36"/>
        <v>2.2999999999999998</v>
      </c>
      <c r="AH103">
        <f t="shared" si="36"/>
        <v>2.2999999999999998</v>
      </c>
    </row>
    <row r="104" spans="4:34" x14ac:dyDescent="0.2">
      <c r="D104">
        <v>3</v>
      </c>
      <c r="E104" t="str">
        <f ca="1">LEFT(UPPER(TEXT(E89,"jjj")),$D104)</f>
        <v>MAR</v>
      </c>
      <c r="F104" t="str">
        <f t="shared" ref="F104:K104" ca="1" si="37">LEFT(UPPER(TEXT(F89,"jjj")),$D104)</f>
        <v>MER</v>
      </c>
      <c r="G104" t="str">
        <f t="shared" ca="1" si="37"/>
        <v>JEU</v>
      </c>
      <c r="H104" t="str">
        <f t="shared" ca="1" si="37"/>
        <v>VEN</v>
      </c>
      <c r="I104" t="str">
        <f t="shared" ca="1" si="37"/>
        <v>SAM</v>
      </c>
      <c r="J104" t="str">
        <f t="shared" ca="1" si="37"/>
        <v>DIM</v>
      </c>
      <c r="K104" t="str">
        <f t="shared" ca="1" si="37"/>
        <v>LUN</v>
      </c>
      <c r="L104" t="str">
        <f t="shared" ref="L104:AH104" ca="1" si="38">LEFT(UPPER(TEXT(L89,"jjj")),$D104)</f>
        <v>MAR</v>
      </c>
      <c r="M104" t="str">
        <f t="shared" ca="1" si="38"/>
        <v>MER</v>
      </c>
      <c r="N104" t="str">
        <f t="shared" ca="1" si="38"/>
        <v>JEU</v>
      </c>
      <c r="O104" t="str">
        <f t="shared" ca="1" si="38"/>
        <v>VEN</v>
      </c>
      <c r="P104" t="str">
        <f t="shared" ca="1" si="38"/>
        <v>SAM</v>
      </c>
      <c r="Q104" t="str">
        <f t="shared" ca="1" si="38"/>
        <v>DIM</v>
      </c>
      <c r="R104" t="str">
        <f t="shared" ca="1" si="38"/>
        <v>LUN</v>
      </c>
      <c r="S104" t="str">
        <f t="shared" ca="1" si="38"/>
        <v>MAR</v>
      </c>
      <c r="T104" t="str">
        <f t="shared" ca="1" si="38"/>
        <v>MER</v>
      </c>
      <c r="U104" t="str">
        <f t="shared" ca="1" si="38"/>
        <v>JEU</v>
      </c>
      <c r="V104" t="str">
        <f t="shared" ca="1" si="38"/>
        <v>VEN</v>
      </c>
      <c r="W104" t="str">
        <f t="shared" ca="1" si="38"/>
        <v>SAM</v>
      </c>
      <c r="X104" t="str">
        <f t="shared" ca="1" si="38"/>
        <v>DIM</v>
      </c>
      <c r="Y104" t="str">
        <f t="shared" ca="1" si="38"/>
        <v>LUN</v>
      </c>
      <c r="Z104" t="str">
        <f t="shared" ca="1" si="38"/>
        <v>MAR</v>
      </c>
      <c r="AA104" t="str">
        <f t="shared" ca="1" si="38"/>
        <v>MER</v>
      </c>
      <c r="AB104" t="str">
        <f t="shared" ca="1" si="38"/>
        <v>JEU</v>
      </c>
      <c r="AC104" t="str">
        <f t="shared" ca="1" si="38"/>
        <v>VEN</v>
      </c>
      <c r="AD104" t="str">
        <f t="shared" ca="1" si="38"/>
        <v>SAM</v>
      </c>
      <c r="AE104" t="str">
        <f t="shared" ca="1" si="38"/>
        <v>DIM</v>
      </c>
      <c r="AF104" t="str">
        <f t="shared" ca="1" si="38"/>
        <v>LUN</v>
      </c>
      <c r="AG104" t="str">
        <f t="shared" ca="1" si="38"/>
        <v>MAR</v>
      </c>
      <c r="AH104" t="str">
        <f t="shared" ca="1" si="38"/>
        <v>MER</v>
      </c>
    </row>
    <row r="105" spans="4:34" x14ac:dyDescent="0.2">
      <c r="E105">
        <v>1.3</v>
      </c>
      <c r="F105">
        <f>E105</f>
        <v>1.3</v>
      </c>
      <c r="G105">
        <f t="shared" si="36"/>
        <v>1.3</v>
      </c>
      <c r="H105">
        <f t="shared" si="36"/>
        <v>1.3</v>
      </c>
      <c r="I105">
        <f t="shared" si="36"/>
        <v>1.3</v>
      </c>
      <c r="J105">
        <f t="shared" si="36"/>
        <v>1.3</v>
      </c>
      <c r="K105">
        <f t="shared" si="36"/>
        <v>1.3</v>
      </c>
      <c r="L105">
        <f t="shared" si="36"/>
        <v>1.3</v>
      </c>
      <c r="M105">
        <f t="shared" si="36"/>
        <v>1.3</v>
      </c>
      <c r="N105">
        <f t="shared" si="36"/>
        <v>1.3</v>
      </c>
      <c r="O105">
        <f t="shared" si="36"/>
        <v>1.3</v>
      </c>
      <c r="P105">
        <f t="shared" si="36"/>
        <v>1.3</v>
      </c>
      <c r="Q105">
        <f t="shared" si="36"/>
        <v>1.3</v>
      </c>
      <c r="R105">
        <f t="shared" si="36"/>
        <v>1.3</v>
      </c>
      <c r="S105">
        <f t="shared" si="36"/>
        <v>1.3</v>
      </c>
      <c r="T105">
        <f t="shared" si="36"/>
        <v>1.3</v>
      </c>
      <c r="U105">
        <f t="shared" si="36"/>
        <v>1.3</v>
      </c>
      <c r="V105">
        <f t="shared" si="36"/>
        <v>1.3</v>
      </c>
      <c r="W105">
        <f t="shared" si="36"/>
        <v>1.3</v>
      </c>
      <c r="X105">
        <f t="shared" si="36"/>
        <v>1.3</v>
      </c>
      <c r="Y105">
        <f t="shared" si="36"/>
        <v>1.3</v>
      </c>
      <c r="Z105">
        <f t="shared" si="36"/>
        <v>1.3</v>
      </c>
      <c r="AA105">
        <f t="shared" si="36"/>
        <v>1.3</v>
      </c>
      <c r="AB105">
        <f t="shared" si="36"/>
        <v>1.3</v>
      </c>
      <c r="AC105">
        <f t="shared" si="36"/>
        <v>1.3</v>
      </c>
      <c r="AD105">
        <f t="shared" si="36"/>
        <v>1.3</v>
      </c>
      <c r="AE105">
        <f t="shared" si="36"/>
        <v>1.3</v>
      </c>
      <c r="AF105">
        <f t="shared" si="36"/>
        <v>1.3</v>
      </c>
      <c r="AG105">
        <f t="shared" si="36"/>
        <v>1.3</v>
      </c>
      <c r="AH105">
        <f t="shared" si="36"/>
        <v>1.3</v>
      </c>
    </row>
    <row r="106" spans="4:34" x14ac:dyDescent="0.2">
      <c r="E106" t="str">
        <f ca="1">TEXT(E89,"jj")</f>
        <v>28</v>
      </c>
      <c r="F106" t="str">
        <f ca="1">TEXT(F89,"jj")</f>
        <v>29</v>
      </c>
      <c r="G106" t="str">
        <f t="shared" ref="G106:AH106" ca="1" si="39">TEXT(G89,"jj")</f>
        <v>30</v>
      </c>
      <c r="H106" t="str">
        <f t="shared" ca="1" si="39"/>
        <v>01</v>
      </c>
      <c r="I106" t="str">
        <f t="shared" ca="1" si="39"/>
        <v>02</v>
      </c>
      <c r="J106" t="str">
        <f t="shared" ca="1" si="39"/>
        <v>03</v>
      </c>
      <c r="K106" t="str">
        <f t="shared" ca="1" si="39"/>
        <v>04</v>
      </c>
      <c r="L106" t="str">
        <f t="shared" ca="1" si="39"/>
        <v>05</v>
      </c>
      <c r="M106" t="str">
        <f t="shared" ca="1" si="39"/>
        <v>06</v>
      </c>
      <c r="N106" t="str">
        <f t="shared" ca="1" si="39"/>
        <v>07</v>
      </c>
      <c r="O106" t="str">
        <f t="shared" ca="1" si="39"/>
        <v>08</v>
      </c>
      <c r="P106" t="str">
        <f t="shared" ca="1" si="39"/>
        <v>09</v>
      </c>
      <c r="Q106" t="str">
        <f t="shared" ca="1" si="39"/>
        <v>10</v>
      </c>
      <c r="R106" t="str">
        <f t="shared" ca="1" si="39"/>
        <v>11</v>
      </c>
      <c r="S106" t="str">
        <f t="shared" ca="1" si="39"/>
        <v>12</v>
      </c>
      <c r="T106" t="str">
        <f t="shared" ca="1" si="39"/>
        <v>13</v>
      </c>
      <c r="U106" t="str">
        <f t="shared" ca="1" si="39"/>
        <v>14</v>
      </c>
      <c r="V106" t="str">
        <f t="shared" ca="1" si="39"/>
        <v>15</v>
      </c>
      <c r="W106" t="str">
        <f t="shared" ca="1" si="39"/>
        <v>16</v>
      </c>
      <c r="X106" t="str">
        <f t="shared" ca="1" si="39"/>
        <v>17</v>
      </c>
      <c r="Y106" t="str">
        <f t="shared" ca="1" si="39"/>
        <v>18</v>
      </c>
      <c r="Z106" t="str">
        <f ca="1">TEXT(Z89,"jj")</f>
        <v>19</v>
      </c>
      <c r="AA106" t="str">
        <f t="shared" ca="1" si="39"/>
        <v>20</v>
      </c>
      <c r="AB106" t="str">
        <f t="shared" ca="1" si="39"/>
        <v>21</v>
      </c>
      <c r="AC106" t="str">
        <f ca="1">TEXT(AC89,"jj")</f>
        <v>22</v>
      </c>
      <c r="AD106" t="str">
        <f t="shared" ca="1" si="39"/>
        <v>23</v>
      </c>
      <c r="AE106" t="str">
        <f t="shared" ca="1" si="39"/>
        <v>24</v>
      </c>
      <c r="AF106" t="str">
        <f t="shared" ca="1" si="39"/>
        <v>25</v>
      </c>
      <c r="AG106" t="str">
        <f t="shared" ca="1" si="39"/>
        <v>26</v>
      </c>
      <c r="AH106" t="str">
        <f t="shared" ca="1" si="39"/>
        <v>27</v>
      </c>
    </row>
  </sheetData>
  <pageMargins left="0.7" right="0.7" top="0.75" bottom="0.75" header="0.3" footer="0.3"/>
  <pageSetup orientation="portrait" verticalDpi="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2CD552CE-B979-4BDB-9FB1-264C1B806DC7}">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4</vt:i4>
      </vt:variant>
    </vt:vector>
  </HeadingPairs>
  <TitlesOfParts>
    <vt:vector size="7" baseType="lpstr">
      <vt:lpstr>Chronologie du projet</vt:lpstr>
      <vt:lpstr>Feuil1</vt:lpstr>
      <vt:lpstr>calculs</vt:lpstr>
      <vt:lpstr>DateDébut</vt:lpstr>
      <vt:lpstr>FenêtreDateDébut</vt:lpstr>
      <vt:lpstr>FenêtreDécalage</vt:lpstr>
      <vt:lpstr>FenêtreJours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keywords/>
  <cp:lastModifiedBy/>
  <dcterms:created xsi:type="dcterms:W3CDTF">2016-07-01T10:15:32Z</dcterms:created>
  <dcterms:modified xsi:type="dcterms:W3CDTF">2016-07-01T12:01:23Z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TC029300439991</vt:lpwstr>
  </property>
</Properties>
</file>