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106"/>
  <workbookPr/>
  <mc:AlternateContent xmlns:mc="http://schemas.openxmlformats.org/markup-compatibility/2006">
    <mc:Choice Requires="x15">
      <x15ac:absPath xmlns:x15ac="http://schemas.microsoft.com/office/spreadsheetml/2010/11/ac" url="/Users/coopetic/Documents/OUTILS/MODELES/"/>
    </mc:Choice>
  </mc:AlternateContent>
  <bookViews>
    <workbookView xWindow="0" yWindow="460" windowWidth="28800" windowHeight="16300" tabRatio="500"/>
  </bookViews>
  <sheets>
    <sheet name="Feuil1" sheetId="1" r:id="rId1"/>
    <sheet name="Calcul des couts" sheetId="3" r:id="rId2"/>
    <sheet name="Liste besoins" sheetId="2" r:id="rId3"/>
  </sheets>
  <calcPr calcId="150000" iterate="1" iterateCount="1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6" i="1" l="1"/>
  <c r="D26" i="1"/>
  <c r="E26" i="1"/>
  <c r="F26" i="1"/>
  <c r="G26" i="1"/>
  <c r="H26" i="1"/>
  <c r="I26" i="1"/>
  <c r="J26" i="1"/>
  <c r="K26" i="1"/>
  <c r="L26" i="1"/>
  <c r="M26" i="1"/>
  <c r="N26" i="1"/>
  <c r="I16" i="1"/>
  <c r="C16" i="1"/>
  <c r="D25" i="1"/>
  <c r="E25" i="1"/>
  <c r="F25" i="1"/>
  <c r="G25" i="1"/>
  <c r="H25" i="1"/>
  <c r="I25" i="1"/>
  <c r="J25" i="1"/>
  <c r="K25" i="1"/>
  <c r="L25" i="1"/>
  <c r="M25" i="1"/>
  <c r="N25" i="1"/>
  <c r="C25" i="1"/>
  <c r="C8" i="1"/>
  <c r="C23" i="1"/>
  <c r="C27" i="1"/>
  <c r="D22" i="1"/>
  <c r="D23" i="1"/>
  <c r="D27" i="1"/>
  <c r="E22" i="1"/>
  <c r="E23" i="1"/>
  <c r="E27" i="1"/>
  <c r="F22" i="1"/>
  <c r="F23" i="1"/>
  <c r="F27" i="1"/>
  <c r="G22" i="1"/>
  <c r="G23" i="1"/>
  <c r="G27" i="1"/>
  <c r="H22" i="1"/>
  <c r="H23" i="1"/>
  <c r="H27" i="1"/>
  <c r="I22" i="1"/>
  <c r="I23" i="1"/>
  <c r="I27" i="1"/>
  <c r="J22" i="1"/>
  <c r="J23" i="1"/>
  <c r="J27" i="1"/>
  <c r="K22" i="1"/>
  <c r="K23" i="1"/>
  <c r="K27" i="1"/>
  <c r="L22" i="1"/>
  <c r="L23" i="1"/>
  <c r="L27" i="1"/>
  <c r="M22" i="1"/>
  <c r="M23" i="1"/>
  <c r="M27" i="1"/>
  <c r="N22" i="1"/>
  <c r="N23" i="1"/>
  <c r="N27" i="1"/>
  <c r="B25" i="1"/>
  <c r="B24" i="1"/>
  <c r="B23" i="1"/>
  <c r="C47" i="1"/>
  <c r="C63" i="1"/>
  <c r="C64" i="1"/>
  <c r="C65" i="1"/>
  <c r="C67" i="1"/>
  <c r="D47" i="1"/>
  <c r="D63" i="1"/>
  <c r="D64" i="1"/>
  <c r="D65" i="1"/>
  <c r="D67" i="1"/>
  <c r="E47" i="1"/>
  <c r="E63" i="1"/>
  <c r="E64" i="1"/>
  <c r="E65" i="1"/>
  <c r="E67" i="1"/>
  <c r="F47" i="1"/>
  <c r="F63" i="1"/>
  <c r="F64" i="1"/>
  <c r="F65" i="1"/>
  <c r="F67" i="1"/>
  <c r="G47" i="1"/>
  <c r="G63" i="1"/>
  <c r="G64" i="1"/>
  <c r="G65" i="1"/>
  <c r="G67" i="1"/>
  <c r="H47" i="1"/>
  <c r="H63" i="1"/>
  <c r="H64" i="1"/>
  <c r="H65" i="1"/>
  <c r="H67" i="1"/>
  <c r="I47" i="1"/>
  <c r="I63" i="1"/>
  <c r="I64" i="1"/>
  <c r="I65" i="1"/>
  <c r="I67" i="1"/>
  <c r="J47" i="1"/>
  <c r="J63" i="1"/>
  <c r="J64" i="1"/>
  <c r="J65" i="1"/>
  <c r="J67" i="1"/>
  <c r="K47" i="1"/>
  <c r="K63" i="1"/>
  <c r="K64" i="1"/>
  <c r="K65" i="1"/>
  <c r="K67" i="1"/>
  <c r="L47" i="1"/>
  <c r="L63" i="1"/>
  <c r="L64" i="1"/>
  <c r="L65" i="1"/>
  <c r="L67" i="1"/>
  <c r="M47" i="1"/>
  <c r="M63" i="1"/>
  <c r="M64" i="1"/>
  <c r="M65" i="1"/>
  <c r="M67" i="1"/>
  <c r="N47" i="1"/>
  <c r="N63" i="1"/>
  <c r="N64" i="1"/>
  <c r="N65" i="1"/>
  <c r="N67" i="1"/>
</calcChain>
</file>

<file path=xl/sharedStrings.xml><?xml version="1.0" encoding="utf-8"?>
<sst xmlns="http://schemas.openxmlformats.org/spreadsheetml/2006/main" count="85" uniqueCount="78">
  <si>
    <t>Chiffre d'affaires net mensuel</t>
  </si>
  <si>
    <t xml:space="preserve">Montant </t>
  </si>
  <si>
    <t xml:space="preserve">Facturation mensuelle </t>
  </si>
  <si>
    <t xml:space="preserve">Charges mensuelles </t>
  </si>
  <si>
    <t xml:space="preserve">Emprunt </t>
  </si>
  <si>
    <t>Impôts</t>
  </si>
  <si>
    <t>Modèle de plan de trésorerie (à remplir TTC et en €)</t>
  </si>
  <si>
    <t>PLAN DE TRESORERIE</t>
  </si>
  <si>
    <t>JANV.</t>
  </si>
  <si>
    <t>FEV.</t>
  </si>
  <si>
    <t>MARS</t>
  </si>
  <si>
    <t>AVRIL</t>
  </si>
  <si>
    <t>MAI</t>
  </si>
  <si>
    <t>JUIN</t>
  </si>
  <si>
    <t>JUIL.</t>
  </si>
  <si>
    <t>AOUT</t>
  </si>
  <si>
    <t>SEPT.</t>
  </si>
  <si>
    <t>OCT.</t>
  </si>
  <si>
    <t xml:space="preserve">NOV. </t>
  </si>
  <si>
    <t>DEC.</t>
  </si>
  <si>
    <t>1. SOLDE EN DEBUT DE MOIS</t>
  </si>
  <si>
    <t>A. Encaissements</t>
  </si>
  <si>
    <t>A1. D'exploitation</t>
  </si>
  <si>
    <t xml:space="preserve"> - ventes encaissées</t>
  </si>
  <si>
    <t xml:space="preserve"> - règlements clients</t>
  </si>
  <si>
    <t>A2. Hors exploitation</t>
  </si>
  <si>
    <t xml:space="preserve"> - apport en compte courant</t>
  </si>
  <si>
    <t xml:space="preserve"> - emprunts LMT contractés</t>
  </si>
  <si>
    <t>2. TOTAL</t>
  </si>
  <si>
    <t>B. Décaissements</t>
  </si>
  <si>
    <t>B1. d'exploitation</t>
  </si>
  <si>
    <t xml:space="preserve"> - paiement marchandises,</t>
  </si>
  <si>
    <t xml:space="preserve"> - approvisionnement,</t>
  </si>
  <si>
    <t xml:space="preserve"> - matières premières,</t>
  </si>
  <si>
    <t xml:space="preserve"> - fournitures, eau, énergie…</t>
  </si>
  <si>
    <t xml:space="preserve"> - autres charges externes</t>
  </si>
  <si>
    <t xml:space="preserve"> - impôts, taxes et versements assimilés</t>
  </si>
  <si>
    <t xml:space="preserve"> - charges de personnel</t>
  </si>
  <si>
    <t xml:space="preserve"> - impôt sur les bénéfices,</t>
  </si>
  <si>
    <t xml:space="preserve"> - TVA versée…</t>
  </si>
  <si>
    <t xml:space="preserve"> - charges financières</t>
  </si>
  <si>
    <t>B2. Hors exploitation</t>
  </si>
  <si>
    <t xml:space="preserve"> - remboursement emprunts (principal)</t>
  </si>
  <si>
    <t xml:space="preserve"> - investissement en immobilisation</t>
  </si>
  <si>
    <t>3. TOTAL</t>
  </si>
  <si>
    <t>4. Solde du mois = 2 - 3</t>
  </si>
  <si>
    <t>5. Solde de fin de mois = 1 + 4</t>
  </si>
  <si>
    <t>6. Cumul (mois X + mois X-1)</t>
  </si>
  <si>
    <t xml:space="preserve">Impôts </t>
  </si>
  <si>
    <t xml:space="preserve">Loyer </t>
  </si>
  <si>
    <t>Fourniture électricité</t>
  </si>
  <si>
    <t xml:space="preserve">Liste des charges </t>
  </si>
  <si>
    <t>Réceptions</t>
  </si>
  <si>
    <t>Voyages et déplacements</t>
  </si>
  <si>
    <t>Documentation</t>
  </si>
  <si>
    <t xml:space="preserve"> - Immobilisations</t>
  </si>
  <si>
    <t xml:space="preserve"> - prestations</t>
  </si>
  <si>
    <t>Salaire</t>
  </si>
  <si>
    <t xml:space="preserve">Salaire </t>
  </si>
  <si>
    <t>Total des dépenses menseulles</t>
  </si>
  <si>
    <t xml:space="preserve">Intitulé </t>
  </si>
  <si>
    <t xml:space="preserve">Trésorerie annuelle mensualisée </t>
  </si>
  <si>
    <t xml:space="preserve">Solde du mois précédent </t>
  </si>
  <si>
    <t xml:space="preserve">Revenus supplémentaires </t>
  </si>
  <si>
    <t xml:space="preserve">Détails </t>
  </si>
  <si>
    <t xml:space="preserve">Mois </t>
  </si>
  <si>
    <t xml:space="preserve">Total des revenus supplémentaires </t>
  </si>
  <si>
    <t>Trésorerie disponible</t>
  </si>
  <si>
    <t xml:space="preserve">Entrée mensuelle d'argent disponible </t>
  </si>
  <si>
    <t>Type de revenus TTC</t>
  </si>
  <si>
    <t xml:space="preserve">Dépenses prévues </t>
  </si>
  <si>
    <t xml:space="preserve">Total des dépenses prévues </t>
  </si>
  <si>
    <t xml:space="preserve">Achats </t>
  </si>
  <si>
    <t>Colonne1</t>
  </si>
  <si>
    <t xml:space="preserve">Vacances </t>
  </si>
  <si>
    <t>Prestations</t>
  </si>
  <si>
    <t>Salaire fixe mensuel</t>
  </si>
  <si>
    <t xml:space="preserve">Part variable du salaire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</si>
</sst>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6" formatCode="mmmm"/>
  </numFmts>
  <fonts count="15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48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10"/>
      <name val="Arial"/>
    </font>
    <font>
      <sz val="12"/>
      <name val="Verdana"/>
      <family val="2"/>
    </font>
    <font>
      <b/>
      <sz val="12"/>
      <color indexed="9"/>
      <name val="Verdana"/>
      <family val="2"/>
    </font>
    <font>
      <sz val="12"/>
      <color indexed="9"/>
      <name val="Verdana"/>
      <family val="2"/>
    </font>
    <font>
      <i/>
      <sz val="12"/>
      <color indexed="48"/>
      <name val="Verdana"/>
      <family val="2"/>
    </font>
    <font>
      <sz val="12"/>
      <color indexed="48"/>
      <name val="Verdana"/>
      <family val="2"/>
    </font>
    <font>
      <sz val="16"/>
      <color rgb="FF0070C0"/>
      <name val="Calibri"/>
      <family val="2"/>
      <scheme val="minor"/>
    </font>
    <font>
      <b/>
      <sz val="12"/>
      <color rgb="FF0070C0"/>
      <name val="Calibri"/>
      <scheme val="minor"/>
    </font>
    <font>
      <b/>
      <sz val="14"/>
      <color rgb="FF0070C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64" fontId="7" fillId="0" borderId="6" xfId="1" applyFont="1" applyBorder="1" applyAlignment="1">
      <alignment vertical="center"/>
    </xf>
    <xf numFmtId="164" fontId="7" fillId="0" borderId="0" xfId="1" applyFont="1" applyBorder="1" applyAlignment="1">
      <alignment vertical="center"/>
    </xf>
    <xf numFmtId="164" fontId="7" fillId="0" borderId="7" xfId="1" applyFont="1" applyBorder="1" applyAlignment="1">
      <alignment vertical="center"/>
    </xf>
    <xf numFmtId="164" fontId="7" fillId="0" borderId="8" xfId="1" applyFont="1" applyBorder="1" applyAlignment="1">
      <alignment vertical="center"/>
    </xf>
    <xf numFmtId="0" fontId="8" fillId="2" borderId="9" xfId="0" applyFont="1" applyFill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9" fillId="2" borderId="11" xfId="0" applyFont="1" applyFill="1" applyBorder="1" applyAlignment="1">
      <alignment vertical="center"/>
    </xf>
    <xf numFmtId="0" fontId="9" fillId="2" borderId="12" xfId="0" applyFont="1" applyFill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9" fillId="2" borderId="15" xfId="0" applyFont="1" applyFill="1" applyBorder="1" applyAlignment="1">
      <alignment vertical="center"/>
    </xf>
    <xf numFmtId="0" fontId="9" fillId="2" borderId="16" xfId="0" applyFont="1" applyFill="1" applyBorder="1" applyAlignment="1">
      <alignment vertical="center"/>
    </xf>
    <xf numFmtId="0" fontId="7" fillId="0" borderId="9" xfId="0" applyFont="1" applyBorder="1" applyAlignment="1">
      <alignment vertical="center"/>
    </xf>
    <xf numFmtId="164" fontId="7" fillId="0" borderId="23" xfId="1" applyFont="1" applyBorder="1" applyAlignment="1">
      <alignment vertical="center"/>
    </xf>
    <xf numFmtId="164" fontId="7" fillId="0" borderId="18" xfId="1" applyFont="1" applyBorder="1" applyAlignment="1">
      <alignment vertical="center"/>
    </xf>
    <xf numFmtId="164" fontId="7" fillId="0" borderId="24" xfId="1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64" fontId="7" fillId="0" borderId="25" xfId="1" applyFont="1" applyBorder="1" applyAlignment="1">
      <alignment vertical="center"/>
    </xf>
    <xf numFmtId="164" fontId="7" fillId="0" borderId="26" xfId="1" applyFont="1" applyBorder="1" applyAlignment="1">
      <alignment vertical="center"/>
    </xf>
    <xf numFmtId="164" fontId="7" fillId="0" borderId="27" xfId="1" applyFont="1" applyBorder="1" applyAlignment="1">
      <alignment vertical="center"/>
    </xf>
    <xf numFmtId="164" fontId="7" fillId="0" borderId="14" xfId="1" applyFont="1" applyBorder="1" applyAlignment="1">
      <alignment vertical="center"/>
    </xf>
    <xf numFmtId="164" fontId="7" fillId="0" borderId="28" xfId="1" applyFont="1" applyBorder="1" applyAlignment="1">
      <alignment vertical="center"/>
    </xf>
    <xf numFmtId="0" fontId="10" fillId="2" borderId="9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11" fillId="2" borderId="14" xfId="0" applyFont="1" applyFill="1" applyBorder="1" applyAlignment="1">
      <alignment vertical="center"/>
    </xf>
    <xf numFmtId="0" fontId="11" fillId="2" borderId="8" xfId="0" applyFont="1" applyFill="1" applyBorder="1" applyAlignment="1">
      <alignment vertical="center"/>
    </xf>
    <xf numFmtId="164" fontId="7" fillId="0" borderId="10" xfId="1" applyFont="1" applyBorder="1" applyAlignment="1">
      <alignment vertical="center"/>
    </xf>
    <xf numFmtId="164" fontId="7" fillId="0" borderId="11" xfId="1" applyFont="1" applyBorder="1" applyAlignment="1">
      <alignment vertical="center"/>
    </xf>
    <xf numFmtId="164" fontId="7" fillId="0" borderId="12" xfId="1" applyFont="1" applyBorder="1" applyAlignment="1">
      <alignment vertical="center"/>
    </xf>
    <xf numFmtId="164" fontId="7" fillId="0" borderId="15" xfId="1" applyFont="1" applyBorder="1" applyAlignment="1">
      <alignment vertical="center"/>
    </xf>
    <xf numFmtId="164" fontId="7" fillId="0" borderId="16" xfId="1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164" fontId="7" fillId="0" borderId="2" xfId="1" applyFont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1" fillId="2" borderId="10" xfId="0" applyFont="1" applyFill="1" applyBorder="1" applyAlignment="1">
      <alignment vertical="center"/>
    </xf>
    <xf numFmtId="0" fontId="11" fillId="2" borderId="11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164" fontId="7" fillId="0" borderId="10" xfId="1" applyFont="1" applyFill="1" applyBorder="1" applyAlignment="1">
      <alignment vertical="center"/>
    </xf>
    <xf numFmtId="164" fontId="7" fillId="0" borderId="12" xfId="1" applyFont="1" applyFill="1" applyBorder="1" applyAlignment="1">
      <alignment vertical="center"/>
    </xf>
    <xf numFmtId="0" fontId="7" fillId="0" borderId="17" xfId="0" applyFont="1" applyBorder="1" applyAlignment="1">
      <alignment vertical="center"/>
    </xf>
    <xf numFmtId="164" fontId="7" fillId="0" borderId="19" xfId="1" applyFont="1" applyBorder="1" applyAlignment="1">
      <alignment vertical="center"/>
    </xf>
    <xf numFmtId="0" fontId="7" fillId="0" borderId="0" xfId="0" applyFont="1" applyAlignment="1">
      <alignment vertical="center"/>
    </xf>
    <xf numFmtId="164" fontId="7" fillId="0" borderId="0" xfId="1" applyFont="1" applyAlignment="1">
      <alignment vertical="center"/>
    </xf>
    <xf numFmtId="0" fontId="5" fillId="0" borderId="20" xfId="0" applyFont="1" applyBorder="1" applyAlignment="1">
      <alignment vertical="center"/>
    </xf>
    <xf numFmtId="164" fontId="7" fillId="2" borderId="21" xfId="1" applyFont="1" applyFill="1" applyBorder="1" applyAlignment="1">
      <alignment vertical="center"/>
    </xf>
    <xf numFmtId="164" fontId="7" fillId="0" borderId="21" xfId="1" applyFont="1" applyBorder="1" applyAlignment="1">
      <alignment vertical="center"/>
    </xf>
    <xf numFmtId="164" fontId="7" fillId="0" borderId="22" xfId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1" fillId="3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166" fontId="2" fillId="4" borderId="0" xfId="0" applyNumberFormat="1" applyFont="1" applyFill="1" applyAlignment="1">
      <alignment horizontal="center" vertical="center"/>
    </xf>
    <xf numFmtId="166" fontId="0" fillId="0" borderId="0" xfId="0" applyNumberFormat="1" applyAlignment="1">
      <alignment vertical="center"/>
    </xf>
    <xf numFmtId="166" fontId="0" fillId="0" borderId="0" xfId="0" applyNumberFormat="1" applyAlignment="1">
      <alignment horizontal="center" vertical="center"/>
    </xf>
  </cellXfs>
  <cellStyles count="2">
    <cellStyle name="Euro" xfId="1"/>
    <cellStyle name="Normal" xfId="0" builtinId="0"/>
  </cellStyles>
  <dxfs count="5">
    <dxf>
      <numFmt numFmtId="166" formatCode="mmmm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rgbClr val="0070C0"/>
                </a:solidFill>
              </a:rPr>
              <a:t>Trésorerie disponible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Feuil1!$C$27</c:f>
              <c:strCache>
                <c:ptCount val="1"/>
                <c:pt idx="0">
                  <c:v>#N/A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Feuil1!$C$21:$N$21</c:f>
              <c:numCache>
                <c:formatCode>mmmm</c:formatCode>
                <c:ptCount val="12"/>
                <c:pt idx="0">
                  <c:v>42370.0</c:v>
                </c:pt>
                <c:pt idx="1">
                  <c:v>42401.0</c:v>
                </c:pt>
                <c:pt idx="2">
                  <c:v>42430.0</c:v>
                </c:pt>
                <c:pt idx="3">
                  <c:v>42461.0</c:v>
                </c:pt>
                <c:pt idx="4">
                  <c:v>42491.0</c:v>
                </c:pt>
                <c:pt idx="5">
                  <c:v>42522.0</c:v>
                </c:pt>
                <c:pt idx="6">
                  <c:v>42552.0</c:v>
                </c:pt>
                <c:pt idx="7">
                  <c:v>42583.0</c:v>
                </c:pt>
                <c:pt idx="8">
                  <c:v>42614.0</c:v>
                </c:pt>
                <c:pt idx="9">
                  <c:v>42644.0</c:v>
                </c:pt>
                <c:pt idx="10">
                  <c:v>42675.0</c:v>
                </c:pt>
                <c:pt idx="11">
                  <c:v>42705.0</c:v>
                </c:pt>
              </c:numCache>
            </c:numRef>
          </c:cat>
          <c:val>
            <c:numRef>
              <c:f>Feuil1!$D$27:$N$27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32921568"/>
        <c:axId val="1660660848"/>
      </c:barChart>
      <c:dateAx>
        <c:axId val="2132921568"/>
        <c:scaling>
          <c:orientation val="minMax"/>
        </c:scaling>
        <c:delete val="0"/>
        <c:axPos val="b"/>
        <c:numFmt formatCode="m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0660848"/>
        <c:crosses val="autoZero"/>
        <c:auto val="1"/>
        <c:lblOffset val="100"/>
        <c:baseTimeUnit val="months"/>
      </c:dateAx>
      <c:valAx>
        <c:axId val="1660660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2921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215900</xdr:colOff>
      <xdr:row>4</xdr:row>
      <xdr:rowOff>114300</xdr:rowOff>
    </xdr:from>
    <xdr:to>
      <xdr:col>16</xdr:col>
      <xdr:colOff>660400</xdr:colOff>
      <xdr:row>18</xdr:row>
      <xdr:rowOff>12700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6" name="T_dépenses_prévues" displayName="T_dépenses_prévues" ref="F12:I16" totalsRowShown="0">
  <autoFilter ref="F12:I16"/>
  <tableColumns count="4">
    <tableColumn id="1" name="Dépenses prévues " dataDxfId="3"/>
    <tableColumn id="2" name="Colonne1" dataDxfId="2"/>
    <tableColumn id="3" name="Mois " dataDxfId="0"/>
    <tableColumn id="4" name="Montant 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_charges" displayName="T_charges" ref="B4:B12" totalsRowShown="0" headerRowDxfId="4">
  <autoFilter ref="B4:B12"/>
  <tableColumns count="1">
    <tableColumn id="1" name="Liste des charges 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67"/>
  <sheetViews>
    <sheetView tabSelected="1" workbookViewId="0">
      <selection activeCell="C26" sqref="C26"/>
    </sheetView>
  </sheetViews>
  <sheetFormatPr baseColWidth="10" defaultRowHeight="16" x14ac:dyDescent="0.2"/>
  <cols>
    <col min="1" max="1" width="10.83203125" style="4"/>
    <col min="2" max="2" width="33.1640625" style="4" customWidth="1"/>
    <col min="3" max="5" width="10.83203125" style="4"/>
    <col min="6" max="6" width="13.1640625" style="4" customWidth="1"/>
    <col min="7" max="7" width="11.5" style="4" customWidth="1"/>
    <col min="8" max="8" width="10.83203125" style="4"/>
    <col min="9" max="9" width="11.5" style="4" customWidth="1"/>
    <col min="10" max="16384" width="10.83203125" style="4"/>
  </cols>
  <sheetData>
    <row r="4" spans="2:9" x14ac:dyDescent="0.2">
      <c r="B4" s="3" t="s">
        <v>0</v>
      </c>
      <c r="C4" s="3"/>
      <c r="F4" s="3" t="s">
        <v>63</v>
      </c>
      <c r="G4" s="3"/>
      <c r="H4" s="3"/>
      <c r="I4" s="3"/>
    </row>
    <row r="5" spans="2:9" x14ac:dyDescent="0.2">
      <c r="B5" s="2" t="s">
        <v>69</v>
      </c>
      <c r="C5" s="2" t="s">
        <v>1</v>
      </c>
      <c r="F5" s="3" t="s">
        <v>64</v>
      </c>
      <c r="G5" s="3"/>
      <c r="H5" s="4" t="s">
        <v>65</v>
      </c>
      <c r="I5" s="4" t="s">
        <v>1</v>
      </c>
    </row>
    <row r="6" spans="2:9" x14ac:dyDescent="0.2">
      <c r="B6" s="4" t="s">
        <v>2</v>
      </c>
      <c r="C6" s="4">
        <v>2000</v>
      </c>
      <c r="F6" s="68" t="s">
        <v>75</v>
      </c>
      <c r="G6" s="68"/>
    </row>
    <row r="7" spans="2:9" x14ac:dyDescent="0.2">
      <c r="B7" s="4" t="s">
        <v>76</v>
      </c>
      <c r="C7" s="4">
        <v>300</v>
      </c>
      <c r="F7" s="68" t="s">
        <v>77</v>
      </c>
      <c r="G7" s="68"/>
    </row>
    <row r="8" spans="2:9" x14ac:dyDescent="0.2">
      <c r="B8" s="4" t="s">
        <v>68</v>
      </c>
      <c r="C8" s="4">
        <f>SUM(C6:C7)</f>
        <v>2300</v>
      </c>
    </row>
    <row r="10" spans="2:9" x14ac:dyDescent="0.2">
      <c r="F10" s="4" t="s">
        <v>66</v>
      </c>
    </row>
    <row r="11" spans="2:9" x14ac:dyDescent="0.2">
      <c r="B11" s="3" t="s">
        <v>3</v>
      </c>
      <c r="C11" s="3"/>
    </row>
    <row r="12" spans="2:9" x14ac:dyDescent="0.2">
      <c r="B12" s="2" t="s">
        <v>60</v>
      </c>
      <c r="C12" s="2" t="s">
        <v>1</v>
      </c>
      <c r="F12" s="2" t="s">
        <v>70</v>
      </c>
      <c r="G12" s="2" t="s">
        <v>73</v>
      </c>
      <c r="H12" s="4" t="s">
        <v>65</v>
      </c>
      <c r="I12" s="4" t="s">
        <v>1</v>
      </c>
    </row>
    <row r="13" spans="2:9" x14ac:dyDescent="0.2">
      <c r="B13" s="4" t="s">
        <v>4</v>
      </c>
      <c r="C13" s="4">
        <v>1200</v>
      </c>
      <c r="F13" s="74" t="s">
        <v>72</v>
      </c>
      <c r="G13" s="74"/>
      <c r="H13" s="77">
        <v>42370</v>
      </c>
      <c r="I13" s="4">
        <v>2000</v>
      </c>
    </row>
    <row r="14" spans="2:9" x14ac:dyDescent="0.2">
      <c r="B14" s="4" t="s">
        <v>5</v>
      </c>
      <c r="F14" s="74" t="s">
        <v>5</v>
      </c>
      <c r="G14" s="74"/>
      <c r="H14" s="77">
        <v>42584</v>
      </c>
      <c r="I14" s="4">
        <v>2500</v>
      </c>
    </row>
    <row r="15" spans="2:9" x14ac:dyDescent="0.2">
      <c r="B15" s="4" t="s">
        <v>58</v>
      </c>
      <c r="F15" s="74" t="s">
        <v>74</v>
      </c>
      <c r="G15" s="74"/>
      <c r="H15" s="77">
        <v>42585</v>
      </c>
      <c r="I15" s="4">
        <v>3000</v>
      </c>
    </row>
    <row r="16" spans="2:9" x14ac:dyDescent="0.2">
      <c r="B16" s="4" t="s">
        <v>59</v>
      </c>
      <c r="C16" s="4">
        <f>SUM(C12:C15)</f>
        <v>1200</v>
      </c>
      <c r="F16" s="74" t="s">
        <v>71</v>
      </c>
      <c r="G16" s="74"/>
      <c r="H16" s="76"/>
      <c r="I16" s="4">
        <f>SUM(I13:I15)</f>
        <v>7500</v>
      </c>
    </row>
    <row r="20" spans="2:14" ht="21" customHeight="1" x14ac:dyDescent="0.2">
      <c r="B20" s="71" t="s">
        <v>61</v>
      </c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</row>
    <row r="21" spans="2:14" ht="22" customHeight="1" x14ac:dyDescent="0.2">
      <c r="B21" s="70"/>
      <c r="C21" s="75">
        <v>42370</v>
      </c>
      <c r="D21" s="75">
        <v>42401</v>
      </c>
      <c r="E21" s="75">
        <v>42430</v>
      </c>
      <c r="F21" s="75">
        <v>42461</v>
      </c>
      <c r="G21" s="75">
        <v>42491</v>
      </c>
      <c r="H21" s="75">
        <v>42522</v>
      </c>
      <c r="I21" s="75">
        <v>42552</v>
      </c>
      <c r="J21" s="75">
        <v>42583</v>
      </c>
      <c r="K21" s="75">
        <v>42614</v>
      </c>
      <c r="L21" s="75">
        <v>42644</v>
      </c>
      <c r="M21" s="75">
        <v>42675</v>
      </c>
      <c r="N21" s="75">
        <v>42705</v>
      </c>
    </row>
    <row r="22" spans="2:14" ht="20" customHeight="1" x14ac:dyDescent="0.2">
      <c r="B22" s="69" t="s">
        <v>62</v>
      </c>
      <c r="D22" s="4" t="e">
        <f>C27</f>
        <v>#N/A</v>
      </c>
      <c r="E22" s="4" t="e">
        <f t="shared" ref="E22:N22" si="0">D27</f>
        <v>#N/A</v>
      </c>
      <c r="F22" s="4" t="e">
        <f t="shared" si="0"/>
        <v>#N/A</v>
      </c>
      <c r="G22" s="4" t="e">
        <f t="shared" si="0"/>
        <v>#N/A</v>
      </c>
      <c r="H22" s="4" t="e">
        <f t="shared" si="0"/>
        <v>#N/A</v>
      </c>
      <c r="I22" s="4" t="e">
        <f t="shared" si="0"/>
        <v>#N/A</v>
      </c>
      <c r="J22" s="4" t="e">
        <f t="shared" si="0"/>
        <v>#N/A</v>
      </c>
      <c r="K22" s="4" t="e">
        <f t="shared" si="0"/>
        <v>#N/A</v>
      </c>
      <c r="L22" s="4" t="e">
        <f t="shared" si="0"/>
        <v>#N/A</v>
      </c>
      <c r="M22" s="4" t="e">
        <f t="shared" si="0"/>
        <v>#N/A</v>
      </c>
      <c r="N22" s="4" t="e">
        <f t="shared" si="0"/>
        <v>#N/A</v>
      </c>
    </row>
    <row r="23" spans="2:14" ht="20" customHeight="1" x14ac:dyDescent="0.2">
      <c r="B23" s="69" t="str">
        <f>B8</f>
        <v xml:space="preserve">Entrée mensuelle d'argent disponible </v>
      </c>
      <c r="C23" s="4">
        <f>$C$8</f>
        <v>2300</v>
      </c>
      <c r="D23" s="4">
        <f t="shared" ref="D23:N23" si="1">$C$8</f>
        <v>2300</v>
      </c>
      <c r="E23" s="4">
        <f t="shared" si="1"/>
        <v>2300</v>
      </c>
      <c r="F23" s="4">
        <f t="shared" si="1"/>
        <v>2300</v>
      </c>
      <c r="G23" s="4">
        <f t="shared" si="1"/>
        <v>2300</v>
      </c>
      <c r="H23" s="4">
        <f t="shared" si="1"/>
        <v>2300</v>
      </c>
      <c r="I23" s="4">
        <f t="shared" si="1"/>
        <v>2300</v>
      </c>
      <c r="J23" s="4">
        <f t="shared" si="1"/>
        <v>2300</v>
      </c>
      <c r="K23" s="4">
        <f t="shared" si="1"/>
        <v>2300</v>
      </c>
      <c r="L23" s="4">
        <f t="shared" si="1"/>
        <v>2300</v>
      </c>
      <c r="M23" s="4">
        <f t="shared" si="1"/>
        <v>2300</v>
      </c>
      <c r="N23" s="4">
        <f t="shared" si="1"/>
        <v>2300</v>
      </c>
    </row>
    <row r="24" spans="2:14" ht="20" customHeight="1" x14ac:dyDescent="0.2">
      <c r="B24" s="69" t="str">
        <f>F4</f>
        <v xml:space="preserve">Revenus supplémentaires </v>
      </c>
    </row>
    <row r="25" spans="2:14" ht="20" customHeight="1" x14ac:dyDescent="0.2">
      <c r="B25" s="69" t="str">
        <f>B11</f>
        <v xml:space="preserve">Charges mensuelles </v>
      </c>
      <c r="C25" s="4">
        <f>$C$16</f>
        <v>1200</v>
      </c>
      <c r="D25" s="4">
        <f t="shared" ref="D25:N25" si="2">$C$16</f>
        <v>1200</v>
      </c>
      <c r="E25" s="4">
        <f t="shared" si="2"/>
        <v>1200</v>
      </c>
      <c r="F25" s="4">
        <f t="shared" si="2"/>
        <v>1200</v>
      </c>
      <c r="G25" s="4">
        <f t="shared" si="2"/>
        <v>1200</v>
      </c>
      <c r="H25" s="4">
        <f t="shared" si="2"/>
        <v>1200</v>
      </c>
      <c r="I25" s="4">
        <f t="shared" si="2"/>
        <v>1200</v>
      </c>
      <c r="J25" s="4">
        <f t="shared" si="2"/>
        <v>1200</v>
      </c>
      <c r="K25" s="4">
        <f t="shared" si="2"/>
        <v>1200</v>
      </c>
      <c r="L25" s="4">
        <f t="shared" si="2"/>
        <v>1200</v>
      </c>
      <c r="M25" s="4">
        <f t="shared" si="2"/>
        <v>1200</v>
      </c>
      <c r="N25" s="4">
        <f t="shared" si="2"/>
        <v>1200</v>
      </c>
    </row>
    <row r="26" spans="2:14" ht="20" customHeight="1" x14ac:dyDescent="0.2">
      <c r="B26" s="69" t="s">
        <v>70</v>
      </c>
      <c r="C26" s="4" t="e">
        <f>VLOOKUP(C$21,T_dépenses_prévues[],4,TRUE)</f>
        <v>#N/A</v>
      </c>
      <c r="D26" s="4" t="e">
        <f>VLOOKUP(MONTH(D$21),T_dépenses_prévues[],4,TRUE)</f>
        <v>#N/A</v>
      </c>
      <c r="E26" s="4" t="e">
        <f>VLOOKUP(MONTH(E$21),T_dépenses_prévues[],4,TRUE)</f>
        <v>#N/A</v>
      </c>
      <c r="F26" s="4" t="e">
        <f>VLOOKUP(MONTH(F$21),T_dépenses_prévues[],4,TRUE)</f>
        <v>#N/A</v>
      </c>
      <c r="G26" s="4" t="e">
        <f>VLOOKUP(MONTH(G$21),T_dépenses_prévues[],4,TRUE)</f>
        <v>#N/A</v>
      </c>
      <c r="H26" s="4" t="e">
        <f>VLOOKUP(MONTH(H$21),T_dépenses_prévues[],4,TRUE)</f>
        <v>#N/A</v>
      </c>
      <c r="I26" s="4" t="e">
        <f>VLOOKUP(MONTH(I$21),T_dépenses_prévues[],4,TRUE)</f>
        <v>#N/A</v>
      </c>
      <c r="J26" s="4" t="e">
        <f>VLOOKUP(MONTH(J$21),T_dépenses_prévues[],4,TRUE)</f>
        <v>#N/A</v>
      </c>
      <c r="K26" s="4" t="e">
        <f>VLOOKUP(MONTH(K$21),T_dépenses_prévues[],4,TRUE)</f>
        <v>#N/A</v>
      </c>
      <c r="L26" s="4" t="e">
        <f>VLOOKUP(MONTH(L$21),T_dépenses_prévues[],4,TRUE)</f>
        <v>#N/A</v>
      </c>
      <c r="M26" s="4" t="e">
        <f>VLOOKUP(MONTH(M$21),T_dépenses_prévues[],4,TRUE)</f>
        <v>#N/A</v>
      </c>
      <c r="N26" s="4" t="e">
        <f>VLOOKUP(MONTH(N$21),T_dépenses_prévues[],4,TRUE)</f>
        <v>#N/A</v>
      </c>
    </row>
    <row r="27" spans="2:14" ht="26" customHeight="1" x14ac:dyDescent="0.2">
      <c r="B27" s="72" t="s">
        <v>67</v>
      </c>
      <c r="C27" s="73" t="e">
        <f>C22+C23+C24-C25-C26</f>
        <v>#N/A</v>
      </c>
      <c r="D27" s="73" t="e">
        <f t="shared" ref="D27:N27" si="3">D22+D23+D24-D25-D26</f>
        <v>#N/A</v>
      </c>
      <c r="E27" s="73" t="e">
        <f t="shared" si="3"/>
        <v>#N/A</v>
      </c>
      <c r="F27" s="73" t="e">
        <f t="shared" si="3"/>
        <v>#N/A</v>
      </c>
      <c r="G27" s="73" t="e">
        <f t="shared" si="3"/>
        <v>#N/A</v>
      </c>
      <c r="H27" s="73" t="e">
        <f t="shared" si="3"/>
        <v>#N/A</v>
      </c>
      <c r="I27" s="73" t="e">
        <f t="shared" si="3"/>
        <v>#N/A</v>
      </c>
      <c r="J27" s="73" t="e">
        <f t="shared" si="3"/>
        <v>#N/A</v>
      </c>
      <c r="K27" s="73" t="e">
        <f t="shared" si="3"/>
        <v>#N/A</v>
      </c>
      <c r="L27" s="73" t="e">
        <f t="shared" si="3"/>
        <v>#N/A</v>
      </c>
      <c r="M27" s="73" t="e">
        <f t="shared" si="3"/>
        <v>#N/A</v>
      </c>
      <c r="N27" s="73" t="e">
        <f t="shared" si="3"/>
        <v>#N/A</v>
      </c>
    </row>
    <row r="34" spans="2:14" ht="18" x14ac:dyDescent="0.2">
      <c r="B34" s="5" t="s">
        <v>6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2:14" ht="17" thickBot="1" x14ac:dyDescent="0.2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4" ht="17" thickBot="1" x14ac:dyDescent="0.25">
      <c r="B36" s="7" t="s">
        <v>7</v>
      </c>
      <c r="C36" s="8" t="s">
        <v>8</v>
      </c>
      <c r="D36" s="9" t="s">
        <v>9</v>
      </c>
      <c r="E36" s="8" t="s">
        <v>10</v>
      </c>
      <c r="F36" s="10" t="s">
        <v>11</v>
      </c>
      <c r="G36" s="8" t="s">
        <v>12</v>
      </c>
      <c r="H36" s="9" t="s">
        <v>13</v>
      </c>
      <c r="I36" s="8" t="s">
        <v>14</v>
      </c>
      <c r="J36" s="8" t="s">
        <v>15</v>
      </c>
      <c r="K36" s="9" t="s">
        <v>16</v>
      </c>
      <c r="L36" s="8" t="s">
        <v>17</v>
      </c>
      <c r="M36" s="8" t="s">
        <v>18</v>
      </c>
      <c r="N36" s="11" t="s">
        <v>19</v>
      </c>
    </row>
    <row r="37" spans="2:14" x14ac:dyDescent="0.2">
      <c r="B37" s="12" t="s">
        <v>20</v>
      </c>
      <c r="C37" s="13">
        <v>1</v>
      </c>
      <c r="D37" s="14">
        <v>2</v>
      </c>
      <c r="E37" s="13">
        <v>4</v>
      </c>
      <c r="F37" s="15">
        <v>8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6">
        <v>0</v>
      </c>
    </row>
    <row r="38" spans="2:14" x14ac:dyDescent="0.2">
      <c r="B38" s="17" t="s">
        <v>21</v>
      </c>
      <c r="C38" s="18"/>
      <c r="D38" s="19"/>
      <c r="E38" s="18"/>
      <c r="F38" s="18"/>
      <c r="G38" s="18"/>
      <c r="H38" s="18"/>
      <c r="I38" s="18"/>
      <c r="J38" s="18"/>
      <c r="K38" s="18"/>
      <c r="L38" s="18"/>
      <c r="M38" s="18"/>
      <c r="N38" s="20"/>
    </row>
    <row r="39" spans="2:14" x14ac:dyDescent="0.2">
      <c r="B39" s="21" t="s">
        <v>22</v>
      </c>
      <c r="C39" s="22"/>
      <c r="D39" s="23"/>
      <c r="E39" s="22"/>
      <c r="F39" s="24"/>
      <c r="G39" s="24"/>
      <c r="H39" s="24"/>
      <c r="I39" s="24"/>
      <c r="J39" s="24"/>
      <c r="K39" s="24"/>
      <c r="L39" s="24"/>
      <c r="M39" s="24"/>
      <c r="N39" s="25"/>
    </row>
    <row r="40" spans="2:14" x14ac:dyDescent="0.2">
      <c r="B40" s="26" t="s">
        <v>23</v>
      </c>
      <c r="C40" s="27">
        <v>5</v>
      </c>
      <c r="D40" s="28">
        <v>6</v>
      </c>
      <c r="E40" s="28">
        <v>7</v>
      </c>
      <c r="F40" s="28">
        <v>8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9">
        <v>0</v>
      </c>
    </row>
    <row r="41" spans="2:14" x14ac:dyDescent="0.2">
      <c r="B41" s="30" t="s">
        <v>56</v>
      </c>
      <c r="C41" s="31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32"/>
    </row>
    <row r="42" spans="2:14" x14ac:dyDescent="0.2">
      <c r="B42" s="30" t="s">
        <v>24</v>
      </c>
      <c r="C42" s="33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5">
        <v>0</v>
      </c>
    </row>
    <row r="43" spans="2:14" x14ac:dyDescent="0.2">
      <c r="B43" s="36" t="s">
        <v>25</v>
      </c>
      <c r="C43" s="37"/>
      <c r="D43" s="38"/>
      <c r="E43" s="37"/>
      <c r="F43" s="37"/>
      <c r="G43" s="37"/>
      <c r="H43" s="37"/>
      <c r="I43" s="37"/>
      <c r="J43" s="37"/>
      <c r="K43" s="37"/>
      <c r="L43" s="37"/>
      <c r="M43" s="37"/>
      <c r="N43" s="39"/>
    </row>
    <row r="44" spans="2:14" x14ac:dyDescent="0.2">
      <c r="B44" s="26" t="s">
        <v>26</v>
      </c>
      <c r="C44" s="40">
        <v>0</v>
      </c>
      <c r="D44" s="41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2">
        <v>0</v>
      </c>
    </row>
    <row r="45" spans="2:14" x14ac:dyDescent="0.2">
      <c r="B45" s="26" t="s">
        <v>27</v>
      </c>
      <c r="C45" s="40">
        <v>0</v>
      </c>
      <c r="D45" s="41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2">
        <v>0</v>
      </c>
    </row>
    <row r="46" spans="2:14" ht="17" thickBot="1" x14ac:dyDescent="0.25">
      <c r="B46" s="30" t="s">
        <v>55</v>
      </c>
      <c r="C46" s="13">
        <v>0</v>
      </c>
      <c r="D46" s="14">
        <v>0</v>
      </c>
      <c r="E46" s="13">
        <v>0</v>
      </c>
      <c r="F46" s="43">
        <v>0</v>
      </c>
      <c r="G46" s="43">
        <v>0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  <c r="N46" s="44">
        <v>0</v>
      </c>
    </row>
    <row r="47" spans="2:14" ht="17" thickBot="1" x14ac:dyDescent="0.25">
      <c r="B47" s="45" t="s">
        <v>28</v>
      </c>
      <c r="C47" s="46">
        <f>SUM(C38:C46)-C38-C39-C43</f>
        <v>5</v>
      </c>
      <c r="D47" s="46">
        <f>SUM(D38:D46)-D38-D39-D43</f>
        <v>6</v>
      </c>
      <c r="E47" s="46">
        <f>SUM(E38:E46)-E38-E39-E43</f>
        <v>7</v>
      </c>
      <c r="F47" s="46">
        <f>SUM(F38:F46)-F38-F39-F43</f>
        <v>8</v>
      </c>
      <c r="G47" s="46">
        <f>SUM(G38:G46)-G38-G39-G43</f>
        <v>0</v>
      </c>
      <c r="H47" s="46">
        <f>SUM(H38:H46)-H38-H39-H43</f>
        <v>0</v>
      </c>
      <c r="I47" s="46">
        <f>SUM(I38:I46)-I38-I39-I43</f>
        <v>0</v>
      </c>
      <c r="J47" s="46">
        <f>SUM(J38:J46)-J38-J39-J43</f>
        <v>0</v>
      </c>
      <c r="K47" s="46">
        <f>SUM(K38:K46)-K38-K39-K43</f>
        <v>0</v>
      </c>
      <c r="L47" s="46">
        <f>SUM(L38:L46)-L38-L39-L43</f>
        <v>0</v>
      </c>
      <c r="M47" s="46">
        <f>SUM(M38:M46)-M38-M39-M43</f>
        <v>0</v>
      </c>
      <c r="N47" s="46">
        <f>SUM(N38:N46)-N38-N39-N43</f>
        <v>0</v>
      </c>
    </row>
    <row r="48" spans="2:14" x14ac:dyDescent="0.2">
      <c r="B48" s="47" t="s">
        <v>29</v>
      </c>
      <c r="C48" s="22"/>
      <c r="D48" s="23"/>
      <c r="E48" s="22"/>
      <c r="F48" s="48"/>
      <c r="G48" s="48"/>
      <c r="H48" s="48"/>
      <c r="I48" s="48"/>
      <c r="J48" s="48"/>
      <c r="K48" s="48"/>
      <c r="L48" s="48"/>
      <c r="M48" s="48"/>
      <c r="N48" s="49"/>
    </row>
    <row r="49" spans="2:14" x14ac:dyDescent="0.2">
      <c r="B49" s="36" t="s">
        <v>30</v>
      </c>
      <c r="C49" s="50"/>
      <c r="D49" s="51"/>
      <c r="E49" s="50"/>
      <c r="F49" s="50"/>
      <c r="G49" s="50"/>
      <c r="H49" s="50"/>
      <c r="I49" s="50"/>
      <c r="J49" s="50"/>
      <c r="K49" s="50"/>
      <c r="L49" s="50"/>
      <c r="M49" s="50"/>
      <c r="N49" s="52"/>
    </row>
    <row r="50" spans="2:14" x14ac:dyDescent="0.2">
      <c r="B50" s="53" t="s">
        <v>31</v>
      </c>
      <c r="C50" s="40">
        <v>10</v>
      </c>
      <c r="D50" s="40">
        <v>8</v>
      </c>
      <c r="E50" s="40">
        <v>6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2">
        <v>0</v>
      </c>
    </row>
    <row r="51" spans="2:14" x14ac:dyDescent="0.2">
      <c r="B51" s="30" t="s">
        <v>32</v>
      </c>
      <c r="C51" s="13">
        <v>0</v>
      </c>
      <c r="D51" s="14">
        <v>0</v>
      </c>
      <c r="E51" s="13">
        <v>0</v>
      </c>
      <c r="F51" s="15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2">
        <v>0</v>
      </c>
    </row>
    <row r="52" spans="2:14" x14ac:dyDescent="0.2">
      <c r="B52" s="26" t="s">
        <v>33</v>
      </c>
      <c r="C52" s="40">
        <v>0</v>
      </c>
      <c r="D52" s="41">
        <v>0</v>
      </c>
      <c r="E52" s="40">
        <v>0</v>
      </c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2">
        <v>0</v>
      </c>
    </row>
    <row r="53" spans="2:14" x14ac:dyDescent="0.2">
      <c r="B53" s="30" t="s">
        <v>34</v>
      </c>
      <c r="C53" s="13">
        <v>0</v>
      </c>
      <c r="D53" s="14">
        <v>0</v>
      </c>
      <c r="E53" s="13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2">
        <v>0</v>
      </c>
    </row>
    <row r="54" spans="2:14" x14ac:dyDescent="0.2">
      <c r="B54" s="26" t="s">
        <v>35</v>
      </c>
      <c r="C54" s="40">
        <v>0</v>
      </c>
      <c r="D54" s="41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2">
        <v>0</v>
      </c>
    </row>
    <row r="55" spans="2:14" x14ac:dyDescent="0.2">
      <c r="B55" s="53" t="s">
        <v>36</v>
      </c>
      <c r="C55" s="40">
        <v>0</v>
      </c>
      <c r="D55" s="40">
        <v>0</v>
      </c>
      <c r="E55" s="40">
        <v>0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2">
        <v>0</v>
      </c>
    </row>
    <row r="56" spans="2:14" x14ac:dyDescent="0.2">
      <c r="B56" s="30" t="s">
        <v>37</v>
      </c>
      <c r="C56" s="13">
        <v>0</v>
      </c>
      <c r="D56" s="14">
        <v>0</v>
      </c>
      <c r="E56" s="13">
        <v>0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2">
        <v>0</v>
      </c>
    </row>
    <row r="57" spans="2:14" x14ac:dyDescent="0.2">
      <c r="B57" s="26" t="s">
        <v>38</v>
      </c>
      <c r="C57" s="40">
        <v>0</v>
      </c>
      <c r="D57" s="41">
        <v>0</v>
      </c>
      <c r="E57" s="40">
        <v>0</v>
      </c>
      <c r="F57" s="40">
        <v>0</v>
      </c>
      <c r="G57" s="40">
        <v>0</v>
      </c>
      <c r="H57" s="40">
        <v>0</v>
      </c>
      <c r="I57" s="40">
        <v>0</v>
      </c>
      <c r="J57" s="40">
        <v>0</v>
      </c>
      <c r="K57" s="40">
        <v>0</v>
      </c>
      <c r="L57" s="40">
        <v>0</v>
      </c>
      <c r="M57" s="40">
        <v>0</v>
      </c>
      <c r="N57" s="42">
        <v>0</v>
      </c>
    </row>
    <row r="58" spans="2:14" x14ac:dyDescent="0.2">
      <c r="B58" s="30" t="s">
        <v>39</v>
      </c>
      <c r="C58" s="13">
        <v>0</v>
      </c>
      <c r="D58" s="14">
        <v>0</v>
      </c>
      <c r="E58" s="13">
        <v>0</v>
      </c>
      <c r="F58" s="40">
        <v>0</v>
      </c>
      <c r="G58" s="40">
        <v>0</v>
      </c>
      <c r="H58" s="40">
        <v>0</v>
      </c>
      <c r="I58" s="40">
        <v>0</v>
      </c>
      <c r="J58" s="40">
        <v>0</v>
      </c>
      <c r="K58" s="40">
        <v>0</v>
      </c>
      <c r="L58" s="40">
        <v>0</v>
      </c>
      <c r="M58" s="40">
        <v>0</v>
      </c>
      <c r="N58" s="42">
        <v>0</v>
      </c>
    </row>
    <row r="59" spans="2:14" x14ac:dyDescent="0.2">
      <c r="B59" s="26" t="s">
        <v>40</v>
      </c>
      <c r="C59" s="40">
        <v>0</v>
      </c>
      <c r="D59" s="41">
        <v>0</v>
      </c>
      <c r="E59" s="40">
        <v>0</v>
      </c>
      <c r="F59" s="40">
        <v>0</v>
      </c>
      <c r="G59" s="40">
        <v>0</v>
      </c>
      <c r="H59" s="40">
        <v>0</v>
      </c>
      <c r="I59" s="40">
        <v>0</v>
      </c>
      <c r="J59" s="40">
        <v>0</v>
      </c>
      <c r="K59" s="40">
        <v>0</v>
      </c>
      <c r="L59" s="40">
        <v>0</v>
      </c>
      <c r="M59" s="40">
        <v>0</v>
      </c>
      <c r="N59" s="42">
        <v>0</v>
      </c>
    </row>
    <row r="60" spans="2:14" x14ac:dyDescent="0.2">
      <c r="B60" s="54" t="s">
        <v>41</v>
      </c>
      <c r="C60" s="55"/>
      <c r="D60" s="56"/>
      <c r="E60" s="55"/>
      <c r="F60" s="50"/>
      <c r="G60" s="50"/>
      <c r="H60" s="50"/>
      <c r="I60" s="50"/>
      <c r="J60" s="50"/>
      <c r="K60" s="50"/>
      <c r="L60" s="50"/>
      <c r="M60" s="50"/>
      <c r="N60" s="52"/>
    </row>
    <row r="61" spans="2:14" x14ac:dyDescent="0.2">
      <c r="B61" s="57" t="s">
        <v>42</v>
      </c>
      <c r="C61" s="58">
        <v>0</v>
      </c>
      <c r="D61" s="58">
        <v>0</v>
      </c>
      <c r="E61" s="58">
        <v>0</v>
      </c>
      <c r="F61" s="58">
        <v>0</v>
      </c>
      <c r="G61" s="58">
        <v>0</v>
      </c>
      <c r="H61" s="58">
        <v>0</v>
      </c>
      <c r="I61" s="58">
        <v>0</v>
      </c>
      <c r="J61" s="58">
        <v>0</v>
      </c>
      <c r="K61" s="58">
        <v>0</v>
      </c>
      <c r="L61" s="58">
        <v>0</v>
      </c>
      <c r="M61" s="58">
        <v>0</v>
      </c>
      <c r="N61" s="59">
        <v>0</v>
      </c>
    </row>
    <row r="62" spans="2:14" ht="17" thickBot="1" x14ac:dyDescent="0.25">
      <c r="B62" s="60" t="s">
        <v>43</v>
      </c>
      <c r="C62" s="43">
        <v>0</v>
      </c>
      <c r="D62" s="28">
        <v>0</v>
      </c>
      <c r="E62" s="43">
        <v>0</v>
      </c>
      <c r="F62" s="43">
        <v>0</v>
      </c>
      <c r="G62" s="43">
        <v>0</v>
      </c>
      <c r="H62" s="43">
        <v>0</v>
      </c>
      <c r="I62" s="43">
        <v>0</v>
      </c>
      <c r="J62" s="43">
        <v>0</v>
      </c>
      <c r="K62" s="43">
        <v>0</v>
      </c>
      <c r="L62" s="43">
        <v>0</v>
      </c>
      <c r="M62" s="43">
        <v>0</v>
      </c>
      <c r="N62" s="61">
        <v>0</v>
      </c>
    </row>
    <row r="63" spans="2:14" ht="17" thickBot="1" x14ac:dyDescent="0.25">
      <c r="B63" s="45" t="s">
        <v>44</v>
      </c>
      <c r="C63" s="46">
        <f>SUM(C50:C62)-C60</f>
        <v>10</v>
      </c>
      <c r="D63" s="46">
        <f>SUM(D50:D62)-D60</f>
        <v>8</v>
      </c>
      <c r="E63" s="46">
        <f>SUM(E50:E62)-E60</f>
        <v>6</v>
      </c>
      <c r="F63" s="46">
        <f>SUM(F50:F62)-F60</f>
        <v>0</v>
      </c>
      <c r="G63" s="46">
        <f t="shared" ref="G63:N63" si="4">SUM(G50:G62)-G60</f>
        <v>0</v>
      </c>
      <c r="H63" s="46">
        <f t="shared" si="4"/>
        <v>0</v>
      </c>
      <c r="I63" s="46">
        <f t="shared" si="4"/>
        <v>0</v>
      </c>
      <c r="J63" s="46">
        <f t="shared" si="4"/>
        <v>0</v>
      </c>
      <c r="K63" s="46">
        <f t="shared" si="4"/>
        <v>0</v>
      </c>
      <c r="L63" s="46">
        <f t="shared" si="4"/>
        <v>0</v>
      </c>
      <c r="M63" s="46">
        <f t="shared" si="4"/>
        <v>0</v>
      </c>
      <c r="N63" s="46">
        <f t="shared" si="4"/>
        <v>0</v>
      </c>
    </row>
    <row r="64" spans="2:14" ht="17" thickBot="1" x14ac:dyDescent="0.25">
      <c r="B64" s="7" t="s">
        <v>45</v>
      </c>
      <c r="C64" s="46">
        <f>C47-C63</f>
        <v>-5</v>
      </c>
      <c r="D64" s="46">
        <f>D47-D63</f>
        <v>-2</v>
      </c>
      <c r="E64" s="46">
        <f>E47-E63</f>
        <v>1</v>
      </c>
      <c r="F64" s="46">
        <f>F47-F63</f>
        <v>8</v>
      </c>
      <c r="G64" s="46">
        <f t="shared" ref="G64:N64" si="5">G47-G63</f>
        <v>0</v>
      </c>
      <c r="H64" s="46">
        <f t="shared" si="5"/>
        <v>0</v>
      </c>
      <c r="I64" s="46">
        <f t="shared" si="5"/>
        <v>0</v>
      </c>
      <c r="J64" s="46">
        <f t="shared" si="5"/>
        <v>0</v>
      </c>
      <c r="K64" s="46">
        <f t="shared" si="5"/>
        <v>0</v>
      </c>
      <c r="L64" s="46">
        <f t="shared" si="5"/>
        <v>0</v>
      </c>
      <c r="M64" s="46">
        <f t="shared" si="5"/>
        <v>0</v>
      </c>
      <c r="N64" s="46">
        <f t="shared" si="5"/>
        <v>0</v>
      </c>
    </row>
    <row r="65" spans="2:14" ht="17" thickBot="1" x14ac:dyDescent="0.25">
      <c r="B65" s="7" t="s">
        <v>46</v>
      </c>
      <c r="C65" s="46">
        <f>C37+C64</f>
        <v>-4</v>
      </c>
      <c r="D65" s="46">
        <f>D37+D64</f>
        <v>0</v>
      </c>
      <c r="E65" s="46">
        <f>E37+E64</f>
        <v>5</v>
      </c>
      <c r="F65" s="46">
        <f>F37+F64</f>
        <v>16</v>
      </c>
      <c r="G65" s="46">
        <f>G37+G64</f>
        <v>0</v>
      </c>
      <c r="H65" s="46">
        <f>H37+H64</f>
        <v>0</v>
      </c>
      <c r="I65" s="46">
        <f>I37+I64</f>
        <v>0</v>
      </c>
      <c r="J65" s="46">
        <f>J37+J64</f>
        <v>0</v>
      </c>
      <c r="K65" s="46">
        <f>K37+K64</f>
        <v>0</v>
      </c>
      <c r="L65" s="46">
        <f>L37+L64</f>
        <v>0</v>
      </c>
      <c r="M65" s="46">
        <f>M37+M64</f>
        <v>0</v>
      </c>
      <c r="N65" s="46">
        <f>N37+N64</f>
        <v>0</v>
      </c>
    </row>
    <row r="66" spans="2:14" ht="17" thickBot="1" x14ac:dyDescent="0.25">
      <c r="B66" s="62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</row>
    <row r="67" spans="2:14" ht="17" thickBot="1" x14ac:dyDescent="0.25">
      <c r="B67" s="64" t="s">
        <v>47</v>
      </c>
      <c r="C67" s="65">
        <f>C65</f>
        <v>-4</v>
      </c>
      <c r="D67" s="66">
        <f>C67+D65</f>
        <v>-4</v>
      </c>
      <c r="E67" s="66">
        <f>D67+E65</f>
        <v>1</v>
      </c>
      <c r="F67" s="67">
        <f>E67+F65</f>
        <v>17</v>
      </c>
      <c r="G67" s="67">
        <f t="shared" ref="G67:N67" si="6">F67+G65</f>
        <v>17</v>
      </c>
      <c r="H67" s="67">
        <f t="shared" si="6"/>
        <v>17</v>
      </c>
      <c r="I67" s="67">
        <f>H67+I65</f>
        <v>17</v>
      </c>
      <c r="J67" s="67">
        <f t="shared" si="6"/>
        <v>17</v>
      </c>
      <c r="K67" s="67">
        <f t="shared" si="6"/>
        <v>17</v>
      </c>
      <c r="L67" s="67">
        <f t="shared" si="6"/>
        <v>17</v>
      </c>
      <c r="M67" s="67">
        <f t="shared" si="6"/>
        <v>17</v>
      </c>
      <c r="N67" s="67">
        <f t="shared" si="6"/>
        <v>17</v>
      </c>
    </row>
  </sheetData>
  <mergeCells count="8">
    <mergeCell ref="B34:N34"/>
    <mergeCell ref="B20:N20"/>
    <mergeCell ref="B4:C4"/>
    <mergeCell ref="B11:C11"/>
    <mergeCell ref="F5:G5"/>
    <mergeCell ref="F6:G6"/>
    <mergeCell ref="F7:G7"/>
    <mergeCell ref="F4:I4"/>
  </mergeCells>
  <pageMargins left="0.7" right="0.7" top="0.75" bottom="0.75" header="0.3" footer="0.3"/>
  <pageSetup paperSize="9" orientation="portrait" horizontalDpi="0" verticalDpi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2"/>
  <sheetViews>
    <sheetView workbookViewId="0">
      <selection activeCell="B13" sqref="B13"/>
    </sheetView>
  </sheetViews>
  <sheetFormatPr baseColWidth="10" defaultRowHeight="16" x14ac:dyDescent="0.2"/>
  <cols>
    <col min="2" max="2" width="21.83203125" customWidth="1"/>
  </cols>
  <sheetData>
    <row r="4" spans="2:3" x14ac:dyDescent="0.2">
      <c r="B4" s="1" t="s">
        <v>51</v>
      </c>
      <c r="C4" s="1"/>
    </row>
    <row r="5" spans="2:3" x14ac:dyDescent="0.2">
      <c r="B5" t="s">
        <v>4</v>
      </c>
    </row>
    <row r="6" spans="2:3" x14ac:dyDescent="0.2">
      <c r="B6" t="s">
        <v>48</v>
      </c>
    </row>
    <row r="7" spans="2:3" x14ac:dyDescent="0.2">
      <c r="B7" t="s">
        <v>49</v>
      </c>
    </row>
    <row r="8" spans="2:3" x14ac:dyDescent="0.2">
      <c r="B8" t="s">
        <v>50</v>
      </c>
    </row>
    <row r="9" spans="2:3" x14ac:dyDescent="0.2">
      <c r="B9" t="s">
        <v>53</v>
      </c>
    </row>
    <row r="10" spans="2:3" x14ac:dyDescent="0.2">
      <c r="B10" t="s">
        <v>52</v>
      </c>
    </row>
    <row r="11" spans="2:3" x14ac:dyDescent="0.2">
      <c r="B11" t="s">
        <v>54</v>
      </c>
    </row>
    <row r="12" spans="2:3" x14ac:dyDescent="0.2">
      <c r="B12" t="s">
        <v>57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Calcul des couts</vt:lpstr>
      <vt:lpstr>Liste besoins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2016-06-29T15:00:51Z</dcterms:created>
  <dcterms:modified xsi:type="dcterms:W3CDTF">2016-06-30T13:27:28Z</dcterms:modified>
</cp:coreProperties>
</file>