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delpit\Desktop\"/>
    </mc:Choice>
  </mc:AlternateContent>
  <bookViews>
    <workbookView xWindow="0" yWindow="0" windowWidth="20490" windowHeight="7800" activeTab="2"/>
  </bookViews>
  <sheets>
    <sheet name="matrice" sheetId="1" r:id="rId1"/>
    <sheet name="Base de données" sheetId="2" r:id="rId2"/>
    <sheet name="Sommaire" sheetId="4" r:id="rId3"/>
    <sheet name="Fiche individuell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H3" i="2"/>
  <c r="J3" i="2" s="1"/>
  <c r="H4" i="2"/>
  <c r="J4" i="2" s="1"/>
  <c r="H5" i="2"/>
  <c r="J5" i="2" s="1"/>
  <c r="K5" i="2" s="1"/>
  <c r="H6" i="2"/>
  <c r="J6" i="2" s="1"/>
  <c r="H7" i="2"/>
  <c r="J7" i="2" s="1"/>
  <c r="H8" i="2"/>
  <c r="J8" i="2" s="1"/>
  <c r="H9" i="2"/>
  <c r="J9" i="2" s="1"/>
  <c r="H10" i="2"/>
  <c r="J10" i="2" s="1"/>
  <c r="H11" i="2"/>
  <c r="J11" i="2" s="1"/>
  <c r="H12" i="2"/>
  <c r="J12" i="2" s="1"/>
  <c r="H13" i="2"/>
  <c r="J13" i="2" s="1"/>
  <c r="K13" i="2" s="1"/>
  <c r="H14" i="2"/>
  <c r="J14" i="2" s="1"/>
  <c r="H15" i="2"/>
  <c r="J15" i="2" s="1"/>
  <c r="H16" i="2"/>
  <c r="J16" i="2" s="1"/>
  <c r="H17" i="2"/>
  <c r="J17" i="2" s="1"/>
  <c r="H18" i="2"/>
  <c r="J18" i="2" s="1"/>
  <c r="H19" i="2"/>
  <c r="J19" i="2" s="1"/>
  <c r="K19" i="2" s="1"/>
  <c r="H20" i="2"/>
  <c r="J20" i="2" s="1"/>
  <c r="H2" i="2"/>
  <c r="J2" i="2" s="1"/>
  <c r="B12" i="3"/>
  <c r="B13" i="3"/>
  <c r="B14" i="3"/>
  <c r="B15" i="3"/>
  <c r="B16" i="3"/>
  <c r="F16" i="3" s="1"/>
  <c r="B17" i="3"/>
  <c r="F17" i="3" s="1"/>
  <c r="B18" i="3"/>
  <c r="B19" i="3"/>
  <c r="B20" i="3"/>
  <c r="B21" i="3"/>
  <c r="B22" i="3"/>
  <c r="F22" i="3" s="1"/>
  <c r="B23" i="3"/>
  <c r="B24" i="3"/>
  <c r="B25" i="3"/>
  <c r="B26" i="3"/>
  <c r="B27" i="3"/>
  <c r="B28" i="3"/>
  <c r="B29" i="3"/>
  <c r="B11" i="3"/>
  <c r="B6" i="3"/>
  <c r="B7" i="3" s="1"/>
  <c r="C22" i="1"/>
  <c r="D22" i="1"/>
  <c r="E22" i="1"/>
  <c r="F22" i="1"/>
  <c r="G22" i="1"/>
  <c r="H22" i="1"/>
  <c r="I22" i="1"/>
  <c r="J22" i="1"/>
  <c r="K22" i="1"/>
  <c r="L22" i="1"/>
  <c r="M22" i="1"/>
  <c r="B22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3" i="1"/>
  <c r="G4" i="2"/>
  <c r="G6" i="2"/>
  <c r="G12" i="2"/>
  <c r="G14" i="2"/>
  <c r="G18" i="2"/>
  <c r="G20" i="2"/>
  <c r="F3" i="2"/>
  <c r="G3" i="2" s="1"/>
  <c r="F4" i="2"/>
  <c r="F5" i="2"/>
  <c r="G5" i="2" s="1"/>
  <c r="F6" i="2"/>
  <c r="F7" i="2"/>
  <c r="G7" i="2" s="1"/>
  <c r="F8" i="2"/>
  <c r="G8" i="2" s="1"/>
  <c r="F9" i="2"/>
  <c r="G9" i="2" s="1"/>
  <c r="F10" i="2"/>
  <c r="G10" i="2" s="1"/>
  <c r="F11" i="2"/>
  <c r="G11" i="2" s="1"/>
  <c r="F12" i="2"/>
  <c r="F13" i="2"/>
  <c r="G13" i="2" s="1"/>
  <c r="F14" i="2"/>
  <c r="F15" i="2"/>
  <c r="G15" i="2" s="1"/>
  <c r="F16" i="2"/>
  <c r="G16" i="2" s="1"/>
  <c r="F17" i="2"/>
  <c r="G17" i="2" s="1"/>
  <c r="F18" i="2"/>
  <c r="F19" i="2"/>
  <c r="F20" i="2"/>
  <c r="F2" i="2"/>
  <c r="G2" i="2" s="1"/>
  <c r="F29" i="3" l="1"/>
  <c r="F25" i="3"/>
  <c r="F21" i="3"/>
  <c r="F13" i="3"/>
  <c r="K2" i="2"/>
  <c r="K17" i="2"/>
  <c r="K9" i="2"/>
  <c r="K20" i="2"/>
  <c r="K16" i="2"/>
  <c r="K12" i="2"/>
  <c r="K8" i="2"/>
  <c r="K4" i="2"/>
  <c r="K15" i="2"/>
  <c r="K11" i="2"/>
  <c r="K7" i="2"/>
  <c r="K3" i="2"/>
  <c r="K18" i="2"/>
  <c r="K14" i="2"/>
  <c r="K10" i="2"/>
  <c r="K6" i="2"/>
  <c r="G19" i="2"/>
  <c r="F28" i="3"/>
  <c r="F24" i="3"/>
  <c r="F20" i="3"/>
  <c r="F12" i="3"/>
  <c r="F11" i="3"/>
  <c r="F26" i="3"/>
  <c r="F18" i="3"/>
  <c r="F14" i="3"/>
  <c r="F27" i="3"/>
  <c r="F23" i="3"/>
  <c r="F19" i="3"/>
  <c r="F15" i="3"/>
  <c r="G6" i="3" l="1"/>
</calcChain>
</file>

<file path=xl/sharedStrings.xml><?xml version="1.0" encoding="utf-8"?>
<sst xmlns="http://schemas.openxmlformats.org/spreadsheetml/2006/main" count="308" uniqueCount="98">
  <si>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</si>
  <si>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</si>
  <si>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</si>
  <si>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</si>
  <si>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</si>
  <si>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</si>
  <si>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</si>
  <si>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</si>
  <si>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</si>
  <si>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</si>
  <si>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</si>
  <si>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</si>
  <si>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</si>
  <si>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</si>
  <si>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</si>
  <si>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</si>
  <si>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</si>
  <si>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</si>
  <si>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</si>
  <si>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</si>
  <si>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</si>
  <si>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</si>
  <si>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</si>
  <si>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</si>
  <si>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</si>
  <si>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</si>
  <si>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</si>
  <si>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</si>
  <si>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</si>
  <si>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</si>
  <si>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</si>
  <si>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x</t>
  </si>
  <si>
    <t>Ref modul</t>
  </si>
  <si>
    <t xml:space="preserve">Intitulé module </t>
  </si>
  <si>
    <t xml:space="preserve">date </t>
  </si>
  <si>
    <t>lieu</t>
  </si>
  <si>
    <t>Nb session</t>
  </si>
  <si>
    <t>temps de session</t>
  </si>
  <si>
    <t>nb max participants / session</t>
  </si>
  <si>
    <t>général</t>
  </si>
  <si>
    <t>industrie</t>
  </si>
  <si>
    <t>management</t>
  </si>
  <si>
    <t>contrôle de gestion</t>
  </si>
  <si>
    <t>comptabilité</t>
  </si>
  <si>
    <t>gestion de projet</t>
  </si>
  <si>
    <t>banques</t>
  </si>
  <si>
    <t>agroalimentaire</t>
  </si>
  <si>
    <t>négociation</t>
  </si>
  <si>
    <t>vente</t>
  </si>
  <si>
    <t>achat</t>
  </si>
  <si>
    <t>logistique</t>
  </si>
  <si>
    <t>marketing</t>
  </si>
  <si>
    <t>contrôle de gestion 2</t>
  </si>
  <si>
    <t>interfaces</t>
  </si>
  <si>
    <t>excel</t>
  </si>
  <si>
    <t>excel 2</t>
  </si>
  <si>
    <t>powerpoint</t>
  </si>
  <si>
    <t>analyse financière</t>
  </si>
  <si>
    <t>Salle A</t>
  </si>
  <si>
    <t>Salle B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</si>
  <si>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</si>
  <si>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</si>
  <si>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</si>
  <si>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</si>
  <si>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</si>
  <si>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</si>
  <si>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</si>
  <si>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</t>
  </si>
  <si>
    <t xml:space="preserve">fonction </t>
  </si>
  <si>
    <t>directeur</t>
  </si>
  <si>
    <t>daf</t>
  </si>
  <si>
    <t>dsi</t>
  </si>
  <si>
    <t>drh</t>
  </si>
  <si>
    <t>comptable 1</t>
  </si>
  <si>
    <t>comptable 2</t>
  </si>
  <si>
    <t>prestataire 1</t>
  </si>
  <si>
    <t>prestataire 2</t>
  </si>
  <si>
    <t>invest 1</t>
  </si>
  <si>
    <t>invest 2</t>
  </si>
  <si>
    <t>chef de projet</t>
  </si>
  <si>
    <t xml:space="preserve">Assistant chef projet </t>
  </si>
  <si>
    <t>secrétaire 2</t>
  </si>
  <si>
    <t>secrétaire 1</t>
  </si>
  <si>
    <t>chef produit</t>
  </si>
  <si>
    <t>directeur commercial</t>
  </si>
  <si>
    <t>commercial 1</t>
  </si>
  <si>
    <t>commercial 2</t>
  </si>
  <si>
    <t xml:space="preserve">resp inventaire </t>
  </si>
  <si>
    <t>Fiche Individuelle de Formation</t>
  </si>
  <si>
    <t xml:space="preserve">Nb total de sessions de formation  : </t>
  </si>
  <si>
    <t xml:space="preserve">Sujet </t>
  </si>
  <si>
    <t>temps de formation (h)</t>
  </si>
  <si>
    <t xml:space="preserve">Nombre d'utilisateur </t>
  </si>
  <si>
    <t>Nombre total de formation / module</t>
  </si>
  <si>
    <t>Nombre de session en fonction des participants</t>
  </si>
  <si>
    <t>Sommaire</t>
  </si>
  <si>
    <t>Fiche de formation</t>
  </si>
  <si>
    <t>-----------&gt;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</si>
</sst>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u/>
      <sz val="18"/>
      <color rgb="FFBEBEBE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9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0" borderId="0" xfId="0" applyBorder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0" xfId="0" applyFill="1"/>
    <xf numFmtId="0" fontId="2" fillId="4" borderId="0" xfId="0" applyFont="1" applyFill="1"/>
    <xf numFmtId="0" fontId="6" fillId="4" borderId="0" xfId="1" applyFont="1" applyFill="1" applyBorder="1" applyAlignment="1">
      <alignment textRotation="60"/>
    </xf>
    <xf numFmtId="0" fontId="6" fillId="0" borderId="0" xfId="1" applyFont="1" applyFill="1" applyBorder="1" applyAlignment="1">
      <alignment textRotation="60"/>
    </xf>
    <xf numFmtId="14" fontId="0" fillId="4" borderId="4" xfId="0" applyNumberForma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14" fontId="0" fillId="4" borderId="0" xfId="0" applyNumberFormat="1" applyFill="1" applyBorder="1"/>
    <xf numFmtId="14" fontId="0" fillId="4" borderId="0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3" fillId="5" borderId="12" xfId="0" applyFont="1" applyFill="1" applyBorder="1"/>
    <xf numFmtId="0" fontId="0" fillId="5" borderId="0" xfId="0" applyFill="1" applyBorder="1"/>
    <xf numFmtId="0" fontId="0" fillId="5" borderId="0" xfId="0" applyFill="1" applyBorder="1" applyAlignment="1">
      <alignment horizontal="center" wrapText="1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/>
    <xf numFmtId="0" fontId="4" fillId="5" borderId="12" xfId="0" applyFont="1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4" borderId="4" xfId="0" applyFill="1" applyBorder="1" applyAlignment="1">
      <alignment vertical="center"/>
    </xf>
    <xf numFmtId="0" fontId="0" fillId="4" borderId="4" xfId="0" applyFill="1" applyBorder="1" applyAlignment="1">
      <alignment vertical="center" wrapText="1"/>
    </xf>
    <xf numFmtId="0" fontId="0" fillId="4" borderId="17" xfId="0" applyFill="1" applyBorder="1" applyAlignment="1">
      <alignment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4" borderId="18" xfId="0" applyFill="1" applyBorder="1" applyAlignment="1">
      <alignment vertical="center"/>
    </xf>
    <xf numFmtId="0" fontId="0" fillId="4" borderId="18" xfId="0" applyNumberFormat="1" applyFill="1" applyBorder="1" applyAlignment="1">
      <alignment horizontal="center" vertical="center"/>
    </xf>
    <xf numFmtId="14" fontId="0" fillId="4" borderId="18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7" fillId="0" borderId="0" xfId="2"/>
  </cellXfs>
  <cellStyles count="3">
    <cellStyle name="Lien hypertexte" xfId="2" builtinId="8"/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674003</xdr:colOff>
      <xdr:row>9</xdr:row>
      <xdr:rowOff>150140</xdr:rowOff>
    </xdr:from>
    <xdr:to>
      <xdr:col>8</xdr:col>
      <xdr:colOff>112060</xdr:colOff>
      <xdr:row>9</xdr:row>
      <xdr:rowOff>448235</xdr:rowOff>
    </xdr:to>
    <xdr:sp macro="" textlink="">
      <xdr:nvSpPr>
        <xdr:cNvPr id="2" name="Rectangle à coins arrondis 1"/>
        <xdr:cNvSpPr/>
      </xdr:nvSpPr>
      <xdr:spPr>
        <a:xfrm>
          <a:off x="1436003" y="1988465"/>
          <a:ext cx="5534057" cy="298095"/>
        </a:xfrm>
        <a:prstGeom prst="roundRect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u="sng">
              <a:ln>
                <a:noFill/>
              </a:ln>
            </a:rPr>
            <a:t>Intitulé </a:t>
          </a:r>
          <a:r>
            <a:rPr lang="fr-FR" sz="1100" u="sng" baseline="0">
              <a:ln>
                <a:noFill/>
              </a:ln>
            </a:rPr>
            <a:t>:</a:t>
          </a:r>
          <a:r>
            <a:rPr lang="fr-FR" sz="1100" u="none" baseline="0">
              <a:ln>
                <a:noFill/>
              </a:ln>
            </a:rPr>
            <a:t> </a:t>
          </a:r>
          <a:r>
            <a:rPr lang="fr-FR" sz="1100" baseline="0">
              <a:ln>
                <a:noFill/>
              </a:ln>
            </a:rPr>
            <a:t>	 	                              Nb de session     tps/sesion               date        lieu</a:t>
          </a:r>
          <a:endParaRPr lang="fr-FR" sz="1100" u="sng">
            <a:ln>
              <a:noFill/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2"/>
  <sheetViews>
    <sheetView workbookViewId="0">
      <selection activeCell="N3" sqref="N3"/>
    </sheetView>
  </sheetViews>
  <sheetFormatPr baseColWidth="10" defaultRowHeight="12.75" x14ac:dyDescent="0.2"/>
  <sheetData>
    <row r="2" spans="1:14" x14ac:dyDescent="0.2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</row>
    <row r="3" spans="1:14" x14ac:dyDescent="0.2">
      <c r="A3" s="2" t="s">
        <v>12</v>
      </c>
      <c r="B3" s="45" t="s">
        <v>31</v>
      </c>
      <c r="C3" s="45" t="s">
        <v>31</v>
      </c>
      <c r="D3" s="45" t="s">
        <v>31</v>
      </c>
      <c r="E3" s="45"/>
      <c r="F3" s="45"/>
      <c r="G3" s="45"/>
      <c r="H3" s="45"/>
      <c r="I3" s="45"/>
      <c r="J3" s="45"/>
      <c r="K3" s="45"/>
      <c r="L3" s="45"/>
      <c r="M3" s="46" t="s">
        <v>31</v>
      </c>
      <c r="N3">
        <f>COUNTIF(B3:M3,"x")</f>
        <v>4</v>
      </c>
    </row>
    <row r="4" spans="1:14" x14ac:dyDescent="0.2">
      <c r="A4" s="2" t="s">
        <v>13</v>
      </c>
      <c r="B4" s="45" t="s">
        <v>31</v>
      </c>
      <c r="C4" s="45" t="s">
        <v>31</v>
      </c>
      <c r="D4" s="45" t="s">
        <v>31</v>
      </c>
      <c r="E4" s="45"/>
      <c r="F4" s="45"/>
      <c r="G4" s="45"/>
      <c r="H4" s="45"/>
      <c r="I4" s="45" t="s">
        <v>31</v>
      </c>
      <c r="J4" s="45" t="s">
        <v>31</v>
      </c>
      <c r="K4" s="45" t="s">
        <v>31</v>
      </c>
      <c r="L4" s="45"/>
      <c r="M4" s="46"/>
      <c r="N4">
        <f t="shared" ref="N4:N21" si="0">COUNTIF(B4:M4,"x")</f>
        <v>6</v>
      </c>
    </row>
    <row r="5" spans="1:14" x14ac:dyDescent="0.2">
      <c r="A5" s="2" t="s">
        <v>14</v>
      </c>
      <c r="B5" s="45" t="s">
        <v>31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6"/>
      <c r="N5">
        <f t="shared" si="0"/>
        <v>1</v>
      </c>
    </row>
    <row r="6" spans="1:14" x14ac:dyDescent="0.2">
      <c r="A6" s="2" t="s">
        <v>15</v>
      </c>
      <c r="B6" s="45" t="s">
        <v>31</v>
      </c>
      <c r="C6" s="45"/>
      <c r="D6" s="45" t="s">
        <v>31</v>
      </c>
      <c r="E6" s="45"/>
      <c r="F6" s="45"/>
      <c r="G6" s="45" t="s">
        <v>31</v>
      </c>
      <c r="H6" s="45"/>
      <c r="I6" s="45"/>
      <c r="J6" s="45" t="s">
        <v>31</v>
      </c>
      <c r="K6" s="45"/>
      <c r="L6" s="45"/>
      <c r="M6" s="46"/>
      <c r="N6">
        <f t="shared" si="0"/>
        <v>4</v>
      </c>
    </row>
    <row r="7" spans="1:14" x14ac:dyDescent="0.2">
      <c r="A7" s="2" t="s">
        <v>16</v>
      </c>
      <c r="B7" s="45" t="s">
        <v>31</v>
      </c>
      <c r="C7" s="45" t="s">
        <v>31</v>
      </c>
      <c r="D7" s="45"/>
      <c r="E7" s="45" t="s">
        <v>31</v>
      </c>
      <c r="F7" s="45" t="s">
        <v>31</v>
      </c>
      <c r="G7" s="45"/>
      <c r="H7" s="45"/>
      <c r="I7" s="45"/>
      <c r="J7" s="45" t="s">
        <v>31</v>
      </c>
      <c r="K7" s="45" t="s">
        <v>31</v>
      </c>
      <c r="L7" s="45" t="s">
        <v>31</v>
      </c>
      <c r="M7" s="46"/>
      <c r="N7">
        <f t="shared" si="0"/>
        <v>7</v>
      </c>
    </row>
    <row r="8" spans="1:14" x14ac:dyDescent="0.2">
      <c r="A8" s="2" t="s">
        <v>17</v>
      </c>
      <c r="B8" s="45"/>
      <c r="C8" s="45" t="s">
        <v>31</v>
      </c>
      <c r="D8" s="45" t="s">
        <v>31</v>
      </c>
      <c r="E8" s="45"/>
      <c r="F8" s="45" t="s">
        <v>31</v>
      </c>
      <c r="G8" s="45"/>
      <c r="H8" s="45" t="s">
        <v>31</v>
      </c>
      <c r="I8" s="45" t="s">
        <v>31</v>
      </c>
      <c r="J8" s="45" t="s">
        <v>31</v>
      </c>
      <c r="K8" s="45"/>
      <c r="L8" s="45" t="s">
        <v>31</v>
      </c>
      <c r="M8" s="46"/>
      <c r="N8">
        <f t="shared" si="0"/>
        <v>7</v>
      </c>
    </row>
    <row r="9" spans="1:14" x14ac:dyDescent="0.2">
      <c r="A9" s="2" t="s">
        <v>18</v>
      </c>
      <c r="B9" s="45"/>
      <c r="C9" s="45"/>
      <c r="D9" s="45" t="s">
        <v>31</v>
      </c>
      <c r="E9" s="45" t="s">
        <v>31</v>
      </c>
      <c r="F9" s="45" t="s">
        <v>31</v>
      </c>
      <c r="G9" s="45"/>
      <c r="H9" s="45"/>
      <c r="I9" s="45" t="s">
        <v>31</v>
      </c>
      <c r="J9" s="45" t="s">
        <v>31</v>
      </c>
      <c r="K9" s="45"/>
      <c r="L9" s="45" t="s">
        <v>31</v>
      </c>
      <c r="M9" s="46"/>
      <c r="N9">
        <f t="shared" si="0"/>
        <v>6</v>
      </c>
    </row>
    <row r="10" spans="1:14" x14ac:dyDescent="0.2">
      <c r="A10" s="2" t="s">
        <v>19</v>
      </c>
      <c r="B10" s="45" t="s">
        <v>31</v>
      </c>
      <c r="C10" s="45" t="s">
        <v>31</v>
      </c>
      <c r="D10" s="47" t="s">
        <v>31</v>
      </c>
      <c r="E10" s="45" t="s">
        <v>31</v>
      </c>
      <c r="F10" s="47" t="s">
        <v>31</v>
      </c>
      <c r="G10" s="45" t="s">
        <v>31</v>
      </c>
      <c r="H10" s="47" t="s">
        <v>31</v>
      </c>
      <c r="I10" s="45" t="s">
        <v>31</v>
      </c>
      <c r="J10" s="47" t="s">
        <v>31</v>
      </c>
      <c r="K10" s="45" t="s">
        <v>31</v>
      </c>
      <c r="L10" s="45" t="s">
        <v>31</v>
      </c>
      <c r="M10" s="46" t="s">
        <v>31</v>
      </c>
      <c r="N10">
        <f t="shared" si="0"/>
        <v>12</v>
      </c>
    </row>
    <row r="11" spans="1:14" x14ac:dyDescent="0.2">
      <c r="A11" s="2" t="s">
        <v>20</v>
      </c>
      <c r="B11" s="45" t="s">
        <v>31</v>
      </c>
      <c r="C11" s="45" t="s">
        <v>31</v>
      </c>
      <c r="D11" s="45" t="s">
        <v>31</v>
      </c>
      <c r="E11" s="45" t="s">
        <v>31</v>
      </c>
      <c r="F11" s="45"/>
      <c r="G11" s="45"/>
      <c r="H11" s="45" t="s">
        <v>31</v>
      </c>
      <c r="I11" s="45"/>
      <c r="J11" s="45"/>
      <c r="K11" s="45"/>
      <c r="L11" s="45"/>
      <c r="M11" s="46" t="s">
        <v>31</v>
      </c>
      <c r="N11">
        <f t="shared" si="0"/>
        <v>6</v>
      </c>
    </row>
    <row r="12" spans="1:14" x14ac:dyDescent="0.2">
      <c r="A12" s="2" t="s">
        <v>21</v>
      </c>
      <c r="B12" s="45" t="s">
        <v>31</v>
      </c>
      <c r="C12" s="45"/>
      <c r="D12" s="45" t="s">
        <v>31</v>
      </c>
      <c r="E12" s="45" t="s">
        <v>31</v>
      </c>
      <c r="F12" s="45"/>
      <c r="G12" s="45"/>
      <c r="H12" s="45"/>
      <c r="I12" s="45" t="s">
        <v>31</v>
      </c>
      <c r="J12" s="45" t="s">
        <v>31</v>
      </c>
      <c r="K12" s="45" t="s">
        <v>31</v>
      </c>
      <c r="L12" s="45" t="s">
        <v>31</v>
      </c>
      <c r="M12" s="46" t="s">
        <v>31</v>
      </c>
      <c r="N12">
        <f t="shared" si="0"/>
        <v>8</v>
      </c>
    </row>
    <row r="13" spans="1:14" x14ac:dyDescent="0.2">
      <c r="A13" s="2" t="s">
        <v>22</v>
      </c>
      <c r="B13" s="45" t="s">
        <v>31</v>
      </c>
      <c r="C13" s="45"/>
      <c r="D13" s="45" t="s">
        <v>31</v>
      </c>
      <c r="E13" s="45"/>
      <c r="F13" s="45" t="s">
        <v>31</v>
      </c>
      <c r="G13" s="45"/>
      <c r="H13" s="45"/>
      <c r="I13" s="45"/>
      <c r="J13" s="45"/>
      <c r="K13" s="45" t="s">
        <v>31</v>
      </c>
      <c r="L13" s="45"/>
      <c r="M13" s="46" t="s">
        <v>31</v>
      </c>
      <c r="N13">
        <f t="shared" si="0"/>
        <v>5</v>
      </c>
    </row>
    <row r="14" spans="1:14" x14ac:dyDescent="0.2">
      <c r="A14" s="2" t="s">
        <v>23</v>
      </c>
      <c r="B14" s="45"/>
      <c r="C14" s="45" t="s">
        <v>31</v>
      </c>
      <c r="D14" s="45" t="s">
        <v>31</v>
      </c>
      <c r="E14" s="45"/>
      <c r="F14" s="45"/>
      <c r="G14" s="45" t="s">
        <v>31</v>
      </c>
      <c r="H14" s="45"/>
      <c r="I14" s="45"/>
      <c r="J14" s="45"/>
      <c r="K14" s="45" t="s">
        <v>31</v>
      </c>
      <c r="L14" s="45"/>
      <c r="M14" s="46"/>
      <c r="N14">
        <f t="shared" si="0"/>
        <v>4</v>
      </c>
    </row>
    <row r="15" spans="1:14" x14ac:dyDescent="0.2">
      <c r="A15" s="2" t="s">
        <v>24</v>
      </c>
      <c r="B15" s="45"/>
      <c r="C15" s="45" t="s">
        <v>31</v>
      </c>
      <c r="D15" s="45" t="s">
        <v>31</v>
      </c>
      <c r="E15" s="45"/>
      <c r="F15" s="45" t="s">
        <v>31</v>
      </c>
      <c r="G15" s="45" t="s">
        <v>31</v>
      </c>
      <c r="H15" s="45" t="s">
        <v>31</v>
      </c>
      <c r="I15" s="45"/>
      <c r="J15" s="45"/>
      <c r="K15" s="45"/>
      <c r="L15" s="45"/>
      <c r="M15" s="46"/>
      <c r="N15">
        <f t="shared" si="0"/>
        <v>5</v>
      </c>
    </row>
    <row r="16" spans="1:14" x14ac:dyDescent="0.2">
      <c r="A16" s="2" t="s">
        <v>25</v>
      </c>
      <c r="B16" s="45" t="s">
        <v>31</v>
      </c>
      <c r="C16" s="45"/>
      <c r="D16" s="45"/>
      <c r="E16" s="45" t="s">
        <v>31</v>
      </c>
      <c r="F16" s="45"/>
      <c r="G16" s="45"/>
      <c r="H16" s="45"/>
      <c r="I16" s="45"/>
      <c r="J16" s="45"/>
      <c r="K16" s="45"/>
      <c r="L16" s="45"/>
      <c r="M16" s="46" t="s">
        <v>31</v>
      </c>
      <c r="N16">
        <f t="shared" si="0"/>
        <v>3</v>
      </c>
    </row>
    <row r="17" spans="1:14" x14ac:dyDescent="0.2">
      <c r="A17" s="2" t="s">
        <v>26</v>
      </c>
      <c r="B17" s="45" t="s">
        <v>31</v>
      </c>
      <c r="C17" s="45" t="s">
        <v>31</v>
      </c>
      <c r="D17" s="45" t="s">
        <v>31</v>
      </c>
      <c r="E17" s="45"/>
      <c r="F17" s="45"/>
      <c r="G17" s="45" t="s">
        <v>31</v>
      </c>
      <c r="H17" s="45"/>
      <c r="I17" s="45" t="s">
        <v>31</v>
      </c>
      <c r="J17" s="45" t="s">
        <v>31</v>
      </c>
      <c r="K17" s="45"/>
      <c r="L17" s="45"/>
      <c r="M17" s="46" t="s">
        <v>31</v>
      </c>
      <c r="N17">
        <f t="shared" si="0"/>
        <v>7</v>
      </c>
    </row>
    <row r="18" spans="1:14" x14ac:dyDescent="0.2">
      <c r="A18" s="2" t="s">
        <v>27</v>
      </c>
      <c r="B18" s="45"/>
      <c r="C18" s="45" t="s">
        <v>31</v>
      </c>
      <c r="D18" s="47" t="s">
        <v>31</v>
      </c>
      <c r="E18" s="45" t="s">
        <v>31</v>
      </c>
      <c r="F18" s="47" t="s">
        <v>31</v>
      </c>
      <c r="G18" s="47" t="s">
        <v>31</v>
      </c>
      <c r="H18" s="45" t="s">
        <v>31</v>
      </c>
      <c r="I18" s="45" t="s">
        <v>31</v>
      </c>
      <c r="J18" s="45" t="s">
        <v>31</v>
      </c>
      <c r="K18" s="47" t="s">
        <v>31</v>
      </c>
      <c r="L18" s="45"/>
      <c r="M18" s="46" t="s">
        <v>31</v>
      </c>
      <c r="N18">
        <f t="shared" si="0"/>
        <v>10</v>
      </c>
    </row>
    <row r="19" spans="1:14" x14ac:dyDescent="0.2">
      <c r="A19" s="2" t="s">
        <v>28</v>
      </c>
      <c r="B19" s="45" t="s">
        <v>31</v>
      </c>
      <c r="C19" s="45" t="s">
        <v>31</v>
      </c>
      <c r="D19" s="45"/>
      <c r="E19" s="45" t="s">
        <v>31</v>
      </c>
      <c r="F19" s="45"/>
      <c r="G19" s="45"/>
      <c r="H19" s="45"/>
      <c r="I19" s="45"/>
      <c r="J19" s="45"/>
      <c r="K19" s="45"/>
      <c r="L19" s="45"/>
      <c r="M19" s="46" t="s">
        <v>31</v>
      </c>
      <c r="N19">
        <f t="shared" si="0"/>
        <v>4</v>
      </c>
    </row>
    <row r="20" spans="1:14" x14ac:dyDescent="0.2">
      <c r="A20" s="2" t="s">
        <v>29</v>
      </c>
      <c r="B20" s="45" t="s">
        <v>31</v>
      </c>
      <c r="C20" s="45" t="s">
        <v>31</v>
      </c>
      <c r="D20" s="45" t="s">
        <v>31</v>
      </c>
      <c r="E20" s="45" t="s">
        <v>31</v>
      </c>
      <c r="F20" s="45" t="s">
        <v>31</v>
      </c>
      <c r="G20" s="45" t="s">
        <v>31</v>
      </c>
      <c r="H20" s="45" t="s">
        <v>31</v>
      </c>
      <c r="I20" s="45"/>
      <c r="J20" s="45"/>
      <c r="K20" s="45"/>
      <c r="L20" s="45"/>
      <c r="M20" s="46"/>
      <c r="N20">
        <f t="shared" si="0"/>
        <v>7</v>
      </c>
    </row>
    <row r="21" spans="1:14" x14ac:dyDescent="0.2">
      <c r="A21" s="2" t="s">
        <v>30</v>
      </c>
      <c r="B21" s="48" t="s">
        <v>31</v>
      </c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9" t="s">
        <v>31</v>
      </c>
      <c r="N21">
        <f t="shared" si="0"/>
        <v>2</v>
      </c>
    </row>
    <row r="22" spans="1:14" x14ac:dyDescent="0.2">
      <c r="B22">
        <f>COUNTIF(B3:B21,"x")</f>
        <v>14</v>
      </c>
      <c r="C22">
        <f t="shared" ref="C22:M22" si="1">COUNTIF(C3:C21,"x")</f>
        <v>12</v>
      </c>
      <c r="D22">
        <f t="shared" si="1"/>
        <v>14</v>
      </c>
      <c r="E22">
        <f t="shared" si="1"/>
        <v>9</v>
      </c>
      <c r="F22">
        <f t="shared" si="1"/>
        <v>8</v>
      </c>
      <c r="G22">
        <f t="shared" si="1"/>
        <v>7</v>
      </c>
      <c r="H22">
        <f t="shared" si="1"/>
        <v>6</v>
      </c>
      <c r="I22">
        <f t="shared" si="1"/>
        <v>7</v>
      </c>
      <c r="J22">
        <f t="shared" si="1"/>
        <v>9</v>
      </c>
      <c r="K22">
        <f t="shared" si="1"/>
        <v>7</v>
      </c>
      <c r="L22">
        <f t="shared" si="1"/>
        <v>5</v>
      </c>
      <c r="M22">
        <f t="shared" si="1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G26" sqref="G26"/>
    </sheetView>
  </sheetViews>
  <sheetFormatPr baseColWidth="10" defaultRowHeight="12.75" x14ac:dyDescent="0.2"/>
  <cols>
    <col min="14" max="14" width="18.7109375" bestFit="1" customWidth="1"/>
  </cols>
  <sheetData>
    <row r="1" spans="1:14" x14ac:dyDescent="0.2">
      <c r="A1" s="1" t="s">
        <v>32</v>
      </c>
      <c r="B1" s="1" t="s">
        <v>33</v>
      </c>
      <c r="C1" s="1" t="s">
        <v>34</v>
      </c>
      <c r="D1" s="1" t="s">
        <v>35</v>
      </c>
      <c r="E1" s="1" t="s">
        <v>91</v>
      </c>
      <c r="F1" s="1" t="s">
        <v>36</v>
      </c>
      <c r="G1" s="1" t="s">
        <v>37</v>
      </c>
      <c r="H1" s="1" t="s">
        <v>92</v>
      </c>
      <c r="I1" s="1" t="s">
        <v>38</v>
      </c>
      <c r="J1" s="1" t="s">
        <v>94</v>
      </c>
      <c r="K1" s="1" t="s">
        <v>93</v>
      </c>
      <c r="M1" s="1" t="s">
        <v>67</v>
      </c>
      <c r="N1" s="1" t="s">
        <v>68</v>
      </c>
    </row>
    <row r="2" spans="1:14" x14ac:dyDescent="0.2">
      <c r="A2" s="3" t="s">
        <v>12</v>
      </c>
      <c r="B2" s="3" t="s">
        <v>39</v>
      </c>
      <c r="C2" s="50">
        <v>42634</v>
      </c>
      <c r="D2" s="3" t="s">
        <v>58</v>
      </c>
      <c r="E2" s="3">
        <v>2</v>
      </c>
      <c r="F2" s="3">
        <f>IF(E2&lt;5,1,E2/4)</f>
        <v>1</v>
      </c>
      <c r="G2" s="3">
        <f>E2/F2</f>
        <v>2</v>
      </c>
      <c r="H2" s="3">
        <f>matrice!N3</f>
        <v>4</v>
      </c>
      <c r="I2" s="3">
        <v>5</v>
      </c>
      <c r="J2">
        <f>IF(H2&lt;6,1,IF(H2&gt;10,3,2))</f>
        <v>1</v>
      </c>
      <c r="K2" s="5">
        <f>J2*F2</f>
        <v>1</v>
      </c>
      <c r="M2" s="7" t="s">
        <v>0</v>
      </c>
      <c r="N2" s="8" t="s">
        <v>69</v>
      </c>
    </row>
    <row r="3" spans="1:14" x14ac:dyDescent="0.2">
      <c r="A3" s="3" t="s">
        <v>13</v>
      </c>
      <c r="B3" s="3" t="s">
        <v>40</v>
      </c>
      <c r="C3" s="50">
        <v>42635</v>
      </c>
      <c r="D3" s="3" t="s">
        <v>59</v>
      </c>
      <c r="E3" s="3">
        <v>2</v>
      </c>
      <c r="F3" s="3">
        <f>IF(E3&lt;5,1,E3/4)</f>
        <v>1</v>
      </c>
      <c r="G3" s="3">
        <f>E3/F3</f>
        <v>2</v>
      </c>
      <c r="H3" s="3">
        <f>matrice!N4</f>
        <v>6</v>
      </c>
      <c r="I3" s="3">
        <v>5</v>
      </c>
      <c r="J3">
        <f>IF(H3&lt;6,1,IF(H3&gt;10,3,2))</f>
        <v>2</v>
      </c>
      <c r="K3" s="5">
        <f t="shared" ref="K3:K20" si="0">J3*F3</f>
        <v>2</v>
      </c>
      <c r="M3" s="9" t="s">
        <v>1</v>
      </c>
      <c r="N3" s="5" t="s">
        <v>70</v>
      </c>
    </row>
    <row r="4" spans="1:14" x14ac:dyDescent="0.2">
      <c r="A4" s="3" t="s">
        <v>14</v>
      </c>
      <c r="B4" s="3" t="s">
        <v>41</v>
      </c>
      <c r="C4" s="50">
        <v>42636</v>
      </c>
      <c r="D4" s="3" t="s">
        <v>58</v>
      </c>
      <c r="E4" s="3">
        <v>2</v>
      </c>
      <c r="F4" s="3">
        <f>IF(E4&lt;5,1,E4/4)</f>
        <v>1</v>
      </c>
      <c r="G4" s="3">
        <f>E4/F4</f>
        <v>2</v>
      </c>
      <c r="H4" s="3">
        <f>matrice!N5</f>
        <v>1</v>
      </c>
      <c r="I4" s="3">
        <v>5</v>
      </c>
      <c r="J4">
        <f>IF(H4&lt;6,1,IF(H4&gt;10,3,2))</f>
        <v>1</v>
      </c>
      <c r="K4" s="5">
        <f t="shared" si="0"/>
        <v>1</v>
      </c>
      <c r="M4" s="9" t="s">
        <v>2</v>
      </c>
      <c r="N4" s="5" t="s">
        <v>71</v>
      </c>
    </row>
    <row r="5" spans="1:14" x14ac:dyDescent="0.2">
      <c r="A5" s="3" t="s">
        <v>15</v>
      </c>
      <c r="B5" s="3" t="s">
        <v>42</v>
      </c>
      <c r="C5" s="50">
        <v>42637</v>
      </c>
      <c r="D5" s="3" t="s">
        <v>58</v>
      </c>
      <c r="E5" s="3">
        <v>4</v>
      </c>
      <c r="F5" s="3">
        <f>IF(E5&lt;5,1,E5/4)</f>
        <v>1</v>
      </c>
      <c r="G5" s="3">
        <f>E5/F5</f>
        <v>4</v>
      </c>
      <c r="H5" s="3">
        <f>matrice!N6</f>
        <v>4</v>
      </c>
      <c r="I5" s="3">
        <v>5</v>
      </c>
      <c r="J5">
        <f>IF(H5&lt;6,1,IF(H5&gt;10,3,2))</f>
        <v>1</v>
      </c>
      <c r="K5" s="5">
        <f t="shared" si="0"/>
        <v>1</v>
      </c>
      <c r="M5" s="9" t="s">
        <v>3</v>
      </c>
      <c r="N5" s="5" t="s">
        <v>72</v>
      </c>
    </row>
    <row r="6" spans="1:14" x14ac:dyDescent="0.2">
      <c r="A6" s="3" t="s">
        <v>16</v>
      </c>
      <c r="B6" s="3" t="s">
        <v>43</v>
      </c>
      <c r="C6" s="50">
        <v>42638</v>
      </c>
      <c r="D6" s="3" t="s">
        <v>59</v>
      </c>
      <c r="E6" s="3">
        <v>4</v>
      </c>
      <c r="F6" s="3">
        <f>IF(E6&lt;5,1,E6/4)</f>
        <v>1</v>
      </c>
      <c r="G6" s="3">
        <f>E6/F6</f>
        <v>4</v>
      </c>
      <c r="H6" s="3">
        <f>matrice!N7</f>
        <v>7</v>
      </c>
      <c r="I6" s="3">
        <v>5</v>
      </c>
      <c r="J6">
        <f>IF(H6&lt;6,1,IF(H6&gt;10,3,2))</f>
        <v>2</v>
      </c>
      <c r="K6" s="5">
        <f t="shared" si="0"/>
        <v>2</v>
      </c>
      <c r="M6" s="9" t="s">
        <v>4</v>
      </c>
      <c r="N6" s="5" t="s">
        <v>73</v>
      </c>
    </row>
    <row r="7" spans="1:14" x14ac:dyDescent="0.2">
      <c r="A7" s="3" t="s">
        <v>17</v>
      </c>
      <c r="B7" s="3" t="s">
        <v>44</v>
      </c>
      <c r="C7" s="50">
        <v>42639</v>
      </c>
      <c r="D7" s="3" t="s">
        <v>58</v>
      </c>
      <c r="E7" s="3">
        <v>8</v>
      </c>
      <c r="F7" s="3">
        <f>IF(E7&lt;5,1,E7/4)</f>
        <v>2</v>
      </c>
      <c r="G7" s="3">
        <f>E7/F7</f>
        <v>4</v>
      </c>
      <c r="H7" s="3">
        <f>matrice!N8</f>
        <v>7</v>
      </c>
      <c r="I7" s="3">
        <v>5</v>
      </c>
      <c r="J7">
        <f>IF(H7&lt;6,1,IF(H7&gt;10,3,2))</f>
        <v>2</v>
      </c>
      <c r="K7" s="5">
        <f t="shared" si="0"/>
        <v>4</v>
      </c>
      <c r="M7" s="9" t="s">
        <v>5</v>
      </c>
      <c r="N7" s="5" t="s">
        <v>74</v>
      </c>
    </row>
    <row r="8" spans="1:14" x14ac:dyDescent="0.2">
      <c r="A8" s="3" t="s">
        <v>18</v>
      </c>
      <c r="B8" s="3" t="s">
        <v>45</v>
      </c>
      <c r="C8" s="50">
        <v>42640</v>
      </c>
      <c r="D8" s="3" t="s">
        <v>58</v>
      </c>
      <c r="E8" s="3">
        <v>2</v>
      </c>
      <c r="F8" s="3">
        <f>IF(E8&lt;5,1,E8/4)</f>
        <v>1</v>
      </c>
      <c r="G8" s="3">
        <f>E8/F8</f>
        <v>2</v>
      </c>
      <c r="H8" s="3">
        <f>matrice!N9</f>
        <v>6</v>
      </c>
      <c r="I8" s="3">
        <v>5</v>
      </c>
      <c r="J8">
        <f>IF(H8&lt;6,1,IF(H8&gt;10,3,2))</f>
        <v>2</v>
      </c>
      <c r="K8" s="5">
        <f t="shared" si="0"/>
        <v>2</v>
      </c>
      <c r="M8" s="9" t="s">
        <v>6</v>
      </c>
      <c r="N8" s="5" t="s">
        <v>75</v>
      </c>
    </row>
    <row r="9" spans="1:14" x14ac:dyDescent="0.2">
      <c r="A9" s="3" t="s">
        <v>19</v>
      </c>
      <c r="B9" s="3" t="s">
        <v>46</v>
      </c>
      <c r="C9" s="50">
        <v>42641</v>
      </c>
      <c r="D9" s="3" t="s">
        <v>59</v>
      </c>
      <c r="E9" s="3">
        <v>4</v>
      </c>
      <c r="F9" s="3">
        <f>IF(E9&lt;5,1,E9/4)</f>
        <v>1</v>
      </c>
      <c r="G9" s="3">
        <f>E9/F9</f>
        <v>4</v>
      </c>
      <c r="H9" s="3">
        <f>matrice!N10</f>
        <v>12</v>
      </c>
      <c r="I9" s="3">
        <v>5</v>
      </c>
      <c r="J9">
        <f>IF(H9&lt;6,1,IF(H9&gt;10,3,2))</f>
        <v>3</v>
      </c>
      <c r="K9" s="5">
        <f t="shared" si="0"/>
        <v>3</v>
      </c>
      <c r="M9" s="9" t="s">
        <v>7</v>
      </c>
      <c r="N9" s="5" t="s">
        <v>76</v>
      </c>
    </row>
    <row r="10" spans="1:14" x14ac:dyDescent="0.2">
      <c r="A10" s="3" t="s">
        <v>20</v>
      </c>
      <c r="B10" s="3" t="s">
        <v>47</v>
      </c>
      <c r="C10" s="50">
        <v>42642</v>
      </c>
      <c r="D10" s="3" t="s">
        <v>58</v>
      </c>
      <c r="E10" s="3">
        <v>12</v>
      </c>
      <c r="F10" s="3">
        <f>IF(E10&lt;5,1,E10/4)</f>
        <v>3</v>
      </c>
      <c r="G10" s="3">
        <f>E10/F10</f>
        <v>4</v>
      </c>
      <c r="H10" s="3">
        <f>matrice!N11</f>
        <v>6</v>
      </c>
      <c r="I10" s="3">
        <v>5</v>
      </c>
      <c r="J10">
        <f>IF(H10&lt;6,1,IF(H10&gt;10,3,2))</f>
        <v>2</v>
      </c>
      <c r="K10" s="5">
        <f t="shared" si="0"/>
        <v>6</v>
      </c>
      <c r="M10" s="9" t="s">
        <v>8</v>
      </c>
      <c r="N10" s="5" t="s">
        <v>77</v>
      </c>
    </row>
    <row r="11" spans="1:14" x14ac:dyDescent="0.2">
      <c r="A11" s="3" t="s">
        <v>21</v>
      </c>
      <c r="B11" s="3" t="s">
        <v>48</v>
      </c>
      <c r="C11" s="50">
        <v>42643</v>
      </c>
      <c r="D11" s="3" t="s">
        <v>58</v>
      </c>
      <c r="E11" s="3">
        <v>16</v>
      </c>
      <c r="F11" s="3">
        <f>IF(E11&lt;5,1,E11/4)</f>
        <v>4</v>
      </c>
      <c r="G11" s="3">
        <f>E11/F11</f>
        <v>4</v>
      </c>
      <c r="H11" s="3">
        <f>matrice!N12</f>
        <v>8</v>
      </c>
      <c r="I11" s="3">
        <v>5</v>
      </c>
      <c r="J11">
        <f>IF(H11&lt;6,1,IF(H11&gt;10,3,2))</f>
        <v>2</v>
      </c>
      <c r="K11" s="5">
        <f t="shared" si="0"/>
        <v>8</v>
      </c>
      <c r="M11" s="9" t="s">
        <v>9</v>
      </c>
      <c r="N11" s="5" t="s">
        <v>78</v>
      </c>
    </row>
    <row r="12" spans="1:14" x14ac:dyDescent="0.2">
      <c r="A12" s="3" t="s">
        <v>22</v>
      </c>
      <c r="B12" s="3" t="s">
        <v>49</v>
      </c>
      <c r="C12" s="50">
        <v>42644</v>
      </c>
      <c r="D12" s="3" t="s">
        <v>59</v>
      </c>
      <c r="E12" s="3">
        <v>8</v>
      </c>
      <c r="F12" s="3">
        <f>IF(E12&lt;5,1,E12/4)</f>
        <v>2</v>
      </c>
      <c r="G12" s="3">
        <f>E12/F12</f>
        <v>4</v>
      </c>
      <c r="H12" s="3">
        <f>matrice!N13</f>
        <v>5</v>
      </c>
      <c r="I12" s="3">
        <v>5</v>
      </c>
      <c r="J12">
        <f>IF(H12&lt;6,1,IF(H12&gt;10,3,2))</f>
        <v>1</v>
      </c>
      <c r="K12" s="5">
        <f t="shared" si="0"/>
        <v>2</v>
      </c>
      <c r="M12" s="9" t="s">
        <v>10</v>
      </c>
      <c r="N12" s="5" t="s">
        <v>79</v>
      </c>
    </row>
    <row r="13" spans="1:14" x14ac:dyDescent="0.2">
      <c r="A13" s="3" t="s">
        <v>23</v>
      </c>
      <c r="B13" s="3" t="s">
        <v>50</v>
      </c>
      <c r="C13" s="50">
        <v>42645</v>
      </c>
      <c r="D13" s="3" t="s">
        <v>58</v>
      </c>
      <c r="E13" s="3">
        <v>8</v>
      </c>
      <c r="F13" s="3">
        <f>IF(E13&lt;5,1,E13/4)</f>
        <v>2</v>
      </c>
      <c r="G13" s="3">
        <f>E13/F13</f>
        <v>4</v>
      </c>
      <c r="H13" s="3">
        <f>matrice!N14</f>
        <v>4</v>
      </c>
      <c r="I13" s="3">
        <v>5</v>
      </c>
      <c r="J13">
        <f>IF(H13&lt;6,1,IF(H13&gt;10,3,2))</f>
        <v>1</v>
      </c>
      <c r="K13" s="5">
        <f t="shared" si="0"/>
        <v>2</v>
      </c>
      <c r="M13" s="9" t="s">
        <v>11</v>
      </c>
      <c r="N13" s="5" t="s">
        <v>80</v>
      </c>
    </row>
    <row r="14" spans="1:14" x14ac:dyDescent="0.2">
      <c r="A14" s="3" t="s">
        <v>24</v>
      </c>
      <c r="B14" s="3" t="s">
        <v>51</v>
      </c>
      <c r="C14" s="50">
        <v>42646</v>
      </c>
      <c r="D14" s="3" t="s">
        <v>58</v>
      </c>
      <c r="E14" s="3">
        <v>4</v>
      </c>
      <c r="F14" s="3">
        <f>IF(E14&lt;5,1,E14/4)</f>
        <v>1</v>
      </c>
      <c r="G14" s="3">
        <f>E14/F14</f>
        <v>4</v>
      </c>
      <c r="H14" s="3">
        <f>matrice!N15</f>
        <v>5</v>
      </c>
      <c r="I14" s="3">
        <v>5</v>
      </c>
      <c r="J14">
        <f>IF(H14&lt;6,1,IF(H14&gt;10,3,2))</f>
        <v>1</v>
      </c>
      <c r="K14" s="5">
        <f t="shared" si="0"/>
        <v>1</v>
      </c>
      <c r="M14" s="9" t="s">
        <v>60</v>
      </c>
      <c r="N14" s="5" t="s">
        <v>82</v>
      </c>
    </row>
    <row r="15" spans="1:14" x14ac:dyDescent="0.2">
      <c r="A15" s="3" t="s">
        <v>25</v>
      </c>
      <c r="B15" s="3" t="s">
        <v>52</v>
      </c>
      <c r="C15" s="50">
        <v>42647</v>
      </c>
      <c r="D15" s="3" t="s">
        <v>59</v>
      </c>
      <c r="E15" s="3">
        <v>4</v>
      </c>
      <c r="F15" s="3">
        <f>IF(E15&lt;5,1,E15/4)</f>
        <v>1</v>
      </c>
      <c r="G15" s="3">
        <f>E15/F15</f>
        <v>4</v>
      </c>
      <c r="H15" s="3">
        <f>matrice!N16</f>
        <v>3</v>
      </c>
      <c r="I15" s="3">
        <v>5</v>
      </c>
      <c r="J15">
        <f>IF(H15&lt;6,1,IF(H15&gt;10,3,2))</f>
        <v>1</v>
      </c>
      <c r="K15" s="5">
        <f t="shared" si="0"/>
        <v>1</v>
      </c>
      <c r="M15" s="9" t="s">
        <v>61</v>
      </c>
      <c r="N15" s="5" t="s">
        <v>81</v>
      </c>
    </row>
    <row r="16" spans="1:14" x14ac:dyDescent="0.2">
      <c r="A16" s="3" t="s">
        <v>26</v>
      </c>
      <c r="B16" s="3" t="s">
        <v>53</v>
      </c>
      <c r="C16" s="50">
        <v>42648</v>
      </c>
      <c r="D16" s="3" t="s">
        <v>58</v>
      </c>
      <c r="E16" s="3">
        <v>12</v>
      </c>
      <c r="F16" s="3">
        <f>IF(E16&lt;5,1,E16/4)</f>
        <v>3</v>
      </c>
      <c r="G16" s="3">
        <f>E16/F16</f>
        <v>4</v>
      </c>
      <c r="H16" s="3">
        <f>matrice!N17</f>
        <v>7</v>
      </c>
      <c r="I16" s="3">
        <v>5</v>
      </c>
      <c r="J16">
        <f>IF(H16&lt;6,1,IF(H16&gt;10,3,2))</f>
        <v>2</v>
      </c>
      <c r="K16" s="5">
        <f t="shared" si="0"/>
        <v>6</v>
      </c>
      <c r="M16" s="9" t="s">
        <v>62</v>
      </c>
      <c r="N16" s="5" t="s">
        <v>83</v>
      </c>
    </row>
    <row r="17" spans="1:14" x14ac:dyDescent="0.2">
      <c r="A17" s="3" t="s">
        <v>27</v>
      </c>
      <c r="B17" s="3" t="s">
        <v>54</v>
      </c>
      <c r="C17" s="50">
        <v>42649</v>
      </c>
      <c r="D17" s="3" t="s">
        <v>58</v>
      </c>
      <c r="E17" s="3">
        <v>12</v>
      </c>
      <c r="F17" s="3">
        <f>IF(E17&lt;5,1,E17/4)</f>
        <v>3</v>
      </c>
      <c r="G17" s="3">
        <f>E17/F17</f>
        <v>4</v>
      </c>
      <c r="H17" s="3">
        <f>matrice!N18</f>
        <v>10</v>
      </c>
      <c r="I17" s="3">
        <v>5</v>
      </c>
      <c r="J17">
        <f>IF(H17&lt;6,1,IF(H17&gt;10,3,2))</f>
        <v>2</v>
      </c>
      <c r="K17" s="5">
        <f t="shared" si="0"/>
        <v>6</v>
      </c>
      <c r="M17" s="9" t="s">
        <v>63</v>
      </c>
      <c r="N17" s="5" t="s">
        <v>84</v>
      </c>
    </row>
    <row r="18" spans="1:14" x14ac:dyDescent="0.2">
      <c r="A18" s="3" t="s">
        <v>28</v>
      </c>
      <c r="B18" s="3" t="s">
        <v>55</v>
      </c>
      <c r="C18" s="50">
        <v>42650</v>
      </c>
      <c r="D18" s="3" t="s">
        <v>59</v>
      </c>
      <c r="E18" s="3">
        <v>8</v>
      </c>
      <c r="F18" s="3">
        <f>IF(E18&lt;5,1,E18/4)</f>
        <v>2</v>
      </c>
      <c r="G18" s="3">
        <f>E18/F18</f>
        <v>4</v>
      </c>
      <c r="H18" s="3">
        <f>matrice!N19</f>
        <v>4</v>
      </c>
      <c r="I18" s="3">
        <v>5</v>
      </c>
      <c r="J18">
        <f>IF(H18&lt;6,1,IF(H18&gt;10,3,2))</f>
        <v>1</v>
      </c>
      <c r="K18" s="5">
        <f t="shared" si="0"/>
        <v>2</v>
      </c>
      <c r="M18" s="9" t="s">
        <v>64</v>
      </c>
      <c r="N18" s="5" t="s">
        <v>85</v>
      </c>
    </row>
    <row r="19" spans="1:14" x14ac:dyDescent="0.2">
      <c r="A19" s="3" t="s">
        <v>29</v>
      </c>
      <c r="B19" s="3" t="s">
        <v>56</v>
      </c>
      <c r="C19" s="50">
        <v>42651</v>
      </c>
      <c r="D19" s="3" t="s">
        <v>58</v>
      </c>
      <c r="E19" s="3">
        <v>4</v>
      </c>
      <c r="F19" s="3">
        <f>IF(E19&lt;5,1,E19/4)</f>
        <v>1</v>
      </c>
      <c r="G19" s="3">
        <f>E19/F19</f>
        <v>4</v>
      </c>
      <c r="H19" s="3">
        <f>matrice!N20</f>
        <v>7</v>
      </c>
      <c r="I19" s="3">
        <v>5</v>
      </c>
      <c r="J19">
        <f>IF(H19&lt;6,1,IF(H19&gt;10,3,2))</f>
        <v>2</v>
      </c>
      <c r="K19" s="5">
        <f t="shared" si="0"/>
        <v>2</v>
      </c>
      <c r="M19" s="9" t="s">
        <v>65</v>
      </c>
      <c r="N19" s="5" t="s">
        <v>86</v>
      </c>
    </row>
    <row r="20" spans="1:14" x14ac:dyDescent="0.2">
      <c r="A20" s="4" t="s">
        <v>30</v>
      </c>
      <c r="B20" s="4" t="s">
        <v>57</v>
      </c>
      <c r="C20" s="51">
        <v>42652</v>
      </c>
      <c r="D20" s="4" t="s">
        <v>58</v>
      </c>
      <c r="E20" s="4">
        <v>16</v>
      </c>
      <c r="F20" s="4">
        <f>IF(E20&lt;5,1,E20/4)</f>
        <v>4</v>
      </c>
      <c r="G20" s="4">
        <f>E20/F20</f>
        <v>4</v>
      </c>
      <c r="H20" s="4">
        <f>matrice!N21</f>
        <v>2</v>
      </c>
      <c r="I20" s="4">
        <v>5</v>
      </c>
      <c r="J20" s="4">
        <f>IF(H20&lt;6,1,IF(H20&gt;10,3,2))</f>
        <v>1</v>
      </c>
      <c r="K20" s="6">
        <f t="shared" si="0"/>
        <v>4</v>
      </c>
      <c r="M20" s="10" t="s">
        <v>66</v>
      </c>
      <c r="N20" s="6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C4" sqref="C4"/>
    </sheetView>
  </sheetViews>
  <sheetFormatPr baseColWidth="10" defaultRowHeight="12.75" x14ac:dyDescent="0.2"/>
  <cols>
    <col min="2" max="2" width="25.28515625" customWidth="1"/>
  </cols>
  <sheetData>
    <row r="1" spans="1:3" x14ac:dyDescent="0.2">
      <c r="A1" s="52" t="s">
        <v>95</v>
      </c>
      <c r="B1" s="52"/>
    </row>
    <row r="2" spans="1:3" x14ac:dyDescent="0.2">
      <c r="A2" s="52"/>
      <c r="B2" s="52"/>
    </row>
    <row r="4" spans="1:3" x14ac:dyDescent="0.2">
      <c r="A4" t="s">
        <v>0</v>
      </c>
      <c r="B4" s="53" t="s">
        <v>97</v>
      </c>
      <c r="C4" s="54" t="s">
        <v>96</v>
      </c>
    </row>
    <row r="5" spans="1:3" x14ac:dyDescent="0.2">
      <c r="A5" t="s">
        <v>1</v>
      </c>
      <c r="B5" s="53" t="s">
        <v>97</v>
      </c>
      <c r="C5" t="s">
        <v>96</v>
      </c>
    </row>
    <row r="6" spans="1:3" x14ac:dyDescent="0.2">
      <c r="A6" t="s">
        <v>2</v>
      </c>
      <c r="B6" s="53" t="s">
        <v>97</v>
      </c>
      <c r="C6" t="s">
        <v>96</v>
      </c>
    </row>
    <row r="7" spans="1:3" x14ac:dyDescent="0.2">
      <c r="A7" t="s">
        <v>3</v>
      </c>
      <c r="B7" s="53" t="s">
        <v>97</v>
      </c>
      <c r="C7" t="s">
        <v>96</v>
      </c>
    </row>
    <row r="8" spans="1:3" x14ac:dyDescent="0.2">
      <c r="A8" t="s">
        <v>4</v>
      </c>
      <c r="B8" s="53" t="s">
        <v>97</v>
      </c>
      <c r="C8" t="s">
        <v>96</v>
      </c>
    </row>
    <row r="9" spans="1:3" x14ac:dyDescent="0.2">
      <c r="A9" t="s">
        <v>5</v>
      </c>
      <c r="B9" s="53" t="s">
        <v>97</v>
      </c>
      <c r="C9" t="s">
        <v>96</v>
      </c>
    </row>
    <row r="10" spans="1:3" x14ac:dyDescent="0.2">
      <c r="A10" t="s">
        <v>6</v>
      </c>
      <c r="B10" s="53" t="s">
        <v>97</v>
      </c>
      <c r="C10" t="s">
        <v>96</v>
      </c>
    </row>
    <row r="11" spans="1:3" x14ac:dyDescent="0.2">
      <c r="A11" t="s">
        <v>7</v>
      </c>
      <c r="B11" s="53" t="s">
        <v>97</v>
      </c>
      <c r="C11" t="s">
        <v>96</v>
      </c>
    </row>
    <row r="12" spans="1:3" x14ac:dyDescent="0.2">
      <c r="A12" t="s">
        <v>8</v>
      </c>
      <c r="B12" s="53" t="s">
        <v>97</v>
      </c>
      <c r="C12" t="s">
        <v>96</v>
      </c>
    </row>
    <row r="13" spans="1:3" x14ac:dyDescent="0.2">
      <c r="A13" t="s">
        <v>9</v>
      </c>
      <c r="B13" s="53" t="s">
        <v>97</v>
      </c>
      <c r="C13" t="s">
        <v>96</v>
      </c>
    </row>
    <row r="14" spans="1:3" x14ac:dyDescent="0.2">
      <c r="A14" t="s">
        <v>10</v>
      </c>
      <c r="B14" s="53" t="s">
        <v>97</v>
      </c>
      <c r="C14" t="s">
        <v>96</v>
      </c>
    </row>
    <row r="15" spans="1:3" x14ac:dyDescent="0.2">
      <c r="A15" t="s">
        <v>11</v>
      </c>
      <c r="B15" s="53" t="s">
        <v>97</v>
      </c>
      <c r="C15" t="s">
        <v>96</v>
      </c>
    </row>
    <row r="16" spans="1:3" x14ac:dyDescent="0.2">
      <c r="A16" t="s">
        <v>60</v>
      </c>
      <c r="B16" s="53" t="s">
        <v>97</v>
      </c>
      <c r="C16" t="s">
        <v>96</v>
      </c>
    </row>
    <row r="17" spans="1:3" x14ac:dyDescent="0.2">
      <c r="A17" t="s">
        <v>61</v>
      </c>
      <c r="B17" s="53" t="s">
        <v>97</v>
      </c>
      <c r="C17" t="s">
        <v>96</v>
      </c>
    </row>
    <row r="18" spans="1:3" x14ac:dyDescent="0.2">
      <c r="A18" t="s">
        <v>62</v>
      </c>
      <c r="B18" s="53" t="s">
        <v>97</v>
      </c>
      <c r="C18" t="s">
        <v>96</v>
      </c>
    </row>
    <row r="19" spans="1:3" x14ac:dyDescent="0.2">
      <c r="A19" t="s">
        <v>63</v>
      </c>
      <c r="B19" s="53" t="s">
        <v>97</v>
      </c>
      <c r="C19" t="s">
        <v>96</v>
      </c>
    </row>
    <row r="20" spans="1:3" x14ac:dyDescent="0.2">
      <c r="A20" t="s">
        <v>64</v>
      </c>
      <c r="B20" s="53" t="s">
        <v>97</v>
      </c>
      <c r="C20" t="s">
        <v>96</v>
      </c>
    </row>
    <row r="21" spans="1:3" x14ac:dyDescent="0.2">
      <c r="A21" t="s">
        <v>65</v>
      </c>
      <c r="B21" s="53" t="s">
        <v>97</v>
      </c>
      <c r="C21" t="s">
        <v>96</v>
      </c>
    </row>
    <row r="22" spans="1:3" x14ac:dyDescent="0.2">
      <c r="A22" t="s">
        <v>66</v>
      </c>
      <c r="B22" s="53" t="s">
        <v>97</v>
      </c>
      <c r="C22" t="s">
        <v>96</v>
      </c>
    </row>
  </sheetData>
  <mergeCells count="1">
    <mergeCell ref="A1:B2"/>
  </mergeCells>
  <hyperlinks>
    <hyperlink ref="C4" location="'Fiche individuelle'!A1" display="Fiche de formation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/>
  </sheetViews>
  <sheetFormatPr baseColWidth="10" defaultRowHeight="12.75" x14ac:dyDescent="0.2"/>
  <cols>
    <col min="2" max="2" width="19.28515625" customWidth="1"/>
  </cols>
  <sheetData>
    <row r="1" spans="1:9" x14ac:dyDescent="0.2">
      <c r="A1" s="11"/>
      <c r="B1" s="11"/>
      <c r="C1" s="11"/>
      <c r="D1" s="11"/>
      <c r="E1" s="11"/>
      <c r="F1" s="11"/>
      <c r="G1" s="11"/>
      <c r="H1" s="11"/>
      <c r="I1" s="11"/>
    </row>
    <row r="2" spans="1:9" ht="23.25" x14ac:dyDescent="0.35">
      <c r="A2" s="11"/>
      <c r="B2" s="12" t="s">
        <v>88</v>
      </c>
      <c r="C2" s="11"/>
      <c r="D2" s="11"/>
      <c r="E2" s="11"/>
      <c r="F2" s="11"/>
      <c r="G2" s="11"/>
      <c r="H2" s="11"/>
      <c r="I2" s="11"/>
    </row>
    <row r="3" spans="1:9" x14ac:dyDescent="0.2">
      <c r="A3" s="11"/>
      <c r="B3" s="11"/>
      <c r="C3" s="11"/>
      <c r="D3" s="11"/>
      <c r="E3" s="11"/>
      <c r="F3" s="11"/>
      <c r="G3" s="11"/>
      <c r="H3" s="11"/>
      <c r="I3" s="11"/>
    </row>
    <row r="4" spans="1:9" ht="13.5" thickBot="1" x14ac:dyDescent="0.25">
      <c r="A4" s="11"/>
      <c r="B4" s="11"/>
      <c r="C4" s="11"/>
      <c r="D4" s="11"/>
      <c r="E4" s="11"/>
      <c r="F4" s="11"/>
      <c r="G4" s="11"/>
      <c r="H4" s="11"/>
      <c r="I4" s="11"/>
    </row>
    <row r="5" spans="1:9" x14ac:dyDescent="0.2">
      <c r="A5" s="11"/>
      <c r="B5" s="21"/>
      <c r="C5" s="22"/>
      <c r="D5" s="22"/>
      <c r="E5" s="22"/>
      <c r="F5" s="22"/>
      <c r="G5" s="22"/>
      <c r="H5" s="23"/>
      <c r="I5" s="11"/>
    </row>
    <row r="6" spans="1:9" ht="15" x14ac:dyDescent="0.25">
      <c r="A6" s="11"/>
      <c r="B6" s="24" t="str">
        <f>'Base de données'!M2</f>
        <v>Utilisateur 1</v>
      </c>
      <c r="C6" s="25"/>
      <c r="D6" s="25"/>
      <c r="E6" s="26" t="s">
        <v>89</v>
      </c>
      <c r="F6" s="26"/>
      <c r="G6" s="27">
        <f>SUM(E11:E49)</f>
        <v>26</v>
      </c>
      <c r="H6" s="28"/>
      <c r="I6" s="11"/>
    </row>
    <row r="7" spans="1:9" ht="15" x14ac:dyDescent="0.25">
      <c r="A7" s="3"/>
      <c r="B7" s="29" t="str">
        <f>IF(B6='Base de données'!M2,'Base de données'!N2,"")</f>
        <v>directeur</v>
      </c>
      <c r="C7" s="25"/>
      <c r="D7" s="25"/>
      <c r="E7" s="26"/>
      <c r="F7" s="26"/>
      <c r="G7" s="27"/>
      <c r="H7" s="28"/>
      <c r="I7" s="11"/>
    </row>
    <row r="8" spans="1:9" ht="13.5" thickBot="1" x14ac:dyDescent="0.25">
      <c r="A8" s="11"/>
      <c r="B8" s="30"/>
      <c r="C8" s="31"/>
      <c r="D8" s="31"/>
      <c r="E8" s="31"/>
      <c r="F8" s="31"/>
      <c r="G8" s="31"/>
      <c r="H8" s="32"/>
      <c r="I8" s="11"/>
    </row>
    <row r="9" spans="1:9" x14ac:dyDescent="0.2">
      <c r="A9" s="11"/>
      <c r="B9" s="11"/>
      <c r="C9" s="11"/>
      <c r="D9" s="11"/>
      <c r="E9" s="11"/>
      <c r="F9" s="11"/>
      <c r="G9" s="11"/>
      <c r="H9" s="11"/>
      <c r="I9" s="11"/>
    </row>
    <row r="10" spans="1:9" ht="38.25" x14ac:dyDescent="0.2">
      <c r="A10" s="11"/>
      <c r="B10" s="13" t="s">
        <v>90</v>
      </c>
      <c r="C10" s="13"/>
      <c r="D10" s="13"/>
      <c r="E10" s="13"/>
      <c r="F10" s="13"/>
      <c r="G10" s="13"/>
      <c r="H10" s="14"/>
      <c r="I10" s="11"/>
    </row>
    <row r="11" spans="1:9" x14ac:dyDescent="0.2">
      <c r="A11" s="11"/>
      <c r="B11" s="33" t="str">
        <f>IF(matrice!B3="x",'Base de données'!B2,"")</f>
        <v>général</v>
      </c>
      <c r="C11" s="33"/>
      <c r="D11" s="33"/>
      <c r="E11" s="44">
        <f>IF(B11="","",'Base de données'!F2)</f>
        <v>1</v>
      </c>
      <c r="F11" s="44">
        <f>IF(B11="","",'Base de données'!G2)</f>
        <v>2</v>
      </c>
      <c r="G11" s="15"/>
      <c r="H11" s="15"/>
      <c r="I11" s="11"/>
    </row>
    <row r="12" spans="1:9" ht="15" x14ac:dyDescent="0.2">
      <c r="A12" s="11"/>
      <c r="B12" s="33" t="str">
        <f>IF(matrice!B4="x",'Base de données'!B3,"")</f>
        <v>industrie</v>
      </c>
      <c r="C12" s="33"/>
      <c r="D12" s="33"/>
      <c r="E12" s="44">
        <f>IF(B12="","",'Base de données'!F3)</f>
        <v>1</v>
      </c>
      <c r="F12" s="44">
        <f>IF(B12="","",'Base de données'!G3)</f>
        <v>2</v>
      </c>
      <c r="G12" s="16"/>
      <c r="H12" s="16"/>
      <c r="I12" s="11"/>
    </row>
    <row r="13" spans="1:9" x14ac:dyDescent="0.2">
      <c r="A13" s="11"/>
      <c r="B13" s="33" t="str">
        <f>IF(matrice!B5="x",'Base de données'!B4,"")</f>
        <v>management</v>
      </c>
      <c r="C13" s="33"/>
      <c r="D13" s="33"/>
      <c r="E13" s="44">
        <f>IF(B13="","",'Base de données'!F4)</f>
        <v>1</v>
      </c>
      <c r="F13" s="44">
        <f>IF(B13="","",'Base de données'!G4)</f>
        <v>2</v>
      </c>
      <c r="G13" s="15"/>
      <c r="H13" s="15"/>
      <c r="I13" s="11"/>
    </row>
    <row r="14" spans="1:9" x14ac:dyDescent="0.2">
      <c r="A14" s="11"/>
      <c r="B14" s="33" t="str">
        <f>IF(matrice!B6="x",'Base de données'!B5,"")</f>
        <v>contrôle de gestion</v>
      </c>
      <c r="C14" s="33"/>
      <c r="D14" s="33"/>
      <c r="E14" s="44">
        <f>IF(B14="","",'Base de données'!F5)</f>
        <v>1</v>
      </c>
      <c r="F14" s="44">
        <f>IF(B14="","",'Base de données'!G5)</f>
        <v>4</v>
      </c>
      <c r="G14" s="15"/>
      <c r="H14" s="15"/>
      <c r="I14" s="11"/>
    </row>
    <row r="15" spans="1:9" x14ac:dyDescent="0.2">
      <c r="A15" s="11"/>
      <c r="B15" s="33" t="str">
        <f>IF(matrice!B7="x",'Base de données'!B6,"")</f>
        <v>comptabilité</v>
      </c>
      <c r="C15" s="33"/>
      <c r="D15" s="33"/>
      <c r="E15" s="44">
        <f>IF(B15="","",'Base de données'!F6)</f>
        <v>1</v>
      </c>
      <c r="F15" s="44">
        <f>IF(B15="","",'Base de données'!G6)</f>
        <v>4</v>
      </c>
      <c r="G15" s="15"/>
      <c r="H15" s="15"/>
      <c r="I15" s="11"/>
    </row>
    <row r="16" spans="1:9" x14ac:dyDescent="0.2">
      <c r="A16" s="11"/>
      <c r="B16" s="33" t="str">
        <f>IF(matrice!B8="x",'Base de données'!B7,"")</f>
        <v/>
      </c>
      <c r="C16" s="34"/>
      <c r="D16" s="34"/>
      <c r="E16" s="44" t="str">
        <f>IF(B16="","",'Base de données'!F7)</f>
        <v/>
      </c>
      <c r="F16" s="44" t="str">
        <f>IF(B16="","",'Base de données'!G7)</f>
        <v/>
      </c>
      <c r="G16" s="15"/>
      <c r="H16" s="15"/>
      <c r="I16" s="11"/>
    </row>
    <row r="17" spans="1:9" ht="15" x14ac:dyDescent="0.2">
      <c r="A17" s="11"/>
      <c r="B17" s="33" t="str">
        <f>IF(matrice!B9="x",'Base de données'!B8,"")</f>
        <v/>
      </c>
      <c r="C17" s="34"/>
      <c r="D17" s="34"/>
      <c r="E17" s="44" t="str">
        <f>IF(B17="","",'Base de données'!F8)</f>
        <v/>
      </c>
      <c r="F17" s="44" t="str">
        <f>IF(B17="","",'Base de données'!G8)</f>
        <v/>
      </c>
      <c r="G17" s="16"/>
      <c r="H17" s="16"/>
      <c r="I17" s="11"/>
    </row>
    <row r="18" spans="1:9" ht="15" x14ac:dyDescent="0.2">
      <c r="A18" s="11"/>
      <c r="B18" s="33" t="str">
        <f>IF(matrice!B10="x",'Base de données'!B9,"")</f>
        <v>agroalimentaire</v>
      </c>
      <c r="C18" s="34"/>
      <c r="D18" s="34"/>
      <c r="E18" s="44">
        <f>IF(B18="","",'Base de données'!F9)</f>
        <v>1</v>
      </c>
      <c r="F18" s="44">
        <f>IF(B18="","",'Base de données'!G9)</f>
        <v>4</v>
      </c>
      <c r="G18" s="16"/>
      <c r="H18" s="16"/>
      <c r="I18" s="11"/>
    </row>
    <row r="19" spans="1:9" ht="15" x14ac:dyDescent="0.2">
      <c r="A19" s="11"/>
      <c r="B19" s="33" t="str">
        <f>IF(matrice!B11="x",'Base de données'!B10,"")</f>
        <v>négociation</v>
      </c>
      <c r="C19" s="34"/>
      <c r="D19" s="34"/>
      <c r="E19" s="44">
        <f>IF(B19="","",'Base de données'!F10)</f>
        <v>3</v>
      </c>
      <c r="F19" s="44">
        <f>IF(B19="","",'Base de données'!G10)</f>
        <v>4</v>
      </c>
      <c r="G19" s="16"/>
      <c r="H19" s="16"/>
      <c r="I19" s="11"/>
    </row>
    <row r="20" spans="1:9" x14ac:dyDescent="0.2">
      <c r="A20" s="11"/>
      <c r="B20" s="33" t="str">
        <f>IF(matrice!B12="x",'Base de données'!B11,"")</f>
        <v>vente</v>
      </c>
      <c r="C20" s="33"/>
      <c r="D20" s="33"/>
      <c r="E20" s="44">
        <f>IF(B20="","",'Base de données'!F11)</f>
        <v>4</v>
      </c>
      <c r="F20" s="44">
        <f>IF(B20="","",'Base de données'!G11)</f>
        <v>4</v>
      </c>
      <c r="G20" s="15"/>
      <c r="H20" s="15"/>
      <c r="I20" s="11"/>
    </row>
    <row r="21" spans="1:9" ht="15" x14ac:dyDescent="0.2">
      <c r="A21" s="11"/>
      <c r="B21" s="33" t="str">
        <f>IF(matrice!B13="x",'Base de données'!B12,"")</f>
        <v>achat</v>
      </c>
      <c r="C21" s="33"/>
      <c r="D21" s="33"/>
      <c r="E21" s="44">
        <f>IF(B21="","",'Base de données'!F12)</f>
        <v>2</v>
      </c>
      <c r="F21" s="44">
        <f>IF(B21="","",'Base de données'!G12)</f>
        <v>4</v>
      </c>
      <c r="G21" s="16"/>
      <c r="H21" s="16"/>
      <c r="I21" s="11"/>
    </row>
    <row r="22" spans="1:9" ht="15" x14ac:dyDescent="0.2">
      <c r="A22" s="11"/>
      <c r="B22" s="33" t="str">
        <f>IF(matrice!B14="x",'Base de données'!B13,"")</f>
        <v/>
      </c>
      <c r="C22" s="33"/>
      <c r="D22" s="33"/>
      <c r="E22" s="44" t="str">
        <f>IF(B22="","",'Base de données'!F13)</f>
        <v/>
      </c>
      <c r="F22" s="44" t="str">
        <f>IF(B22="","",'Base de données'!G13)</f>
        <v/>
      </c>
      <c r="G22" s="16"/>
      <c r="H22" s="16"/>
      <c r="I22" s="11"/>
    </row>
    <row r="23" spans="1:9" ht="15" x14ac:dyDescent="0.2">
      <c r="A23" s="11"/>
      <c r="B23" s="33" t="str">
        <f>IF(matrice!B15="x",'Base de données'!B14,"")</f>
        <v/>
      </c>
      <c r="C23" s="33"/>
      <c r="D23" s="33"/>
      <c r="E23" s="44" t="str">
        <f>IF(B23="","",'Base de données'!F14)</f>
        <v/>
      </c>
      <c r="F23" s="44" t="str">
        <f>IF(B23="","",'Base de données'!G14)</f>
        <v/>
      </c>
      <c r="G23" s="16"/>
      <c r="H23" s="16"/>
      <c r="I23" s="11"/>
    </row>
    <row r="24" spans="1:9" x14ac:dyDescent="0.2">
      <c r="A24" s="11"/>
      <c r="B24" s="33" t="str">
        <f>IF(matrice!B16="x",'Base de données'!B15,"")</f>
        <v>contrôle de gestion 2</v>
      </c>
      <c r="C24" s="33"/>
      <c r="D24" s="33"/>
      <c r="E24" s="44">
        <f>IF(B24="","",'Base de données'!F15)</f>
        <v>1</v>
      </c>
      <c r="F24" s="44">
        <f>IF(B24="","",'Base de données'!G15)</f>
        <v>4</v>
      </c>
      <c r="G24" s="15"/>
      <c r="H24" s="15"/>
      <c r="I24" s="11"/>
    </row>
    <row r="25" spans="1:9" x14ac:dyDescent="0.2">
      <c r="A25" s="11"/>
      <c r="B25" s="33" t="str">
        <f>IF(matrice!B17="x",'Base de données'!B16,"")</f>
        <v>interfaces</v>
      </c>
      <c r="C25" s="33"/>
      <c r="D25" s="33"/>
      <c r="E25" s="44">
        <f>IF(B25="","",'Base de données'!F16)</f>
        <v>3</v>
      </c>
      <c r="F25" s="44">
        <f>IF(B25="","",'Base de données'!G16)</f>
        <v>4</v>
      </c>
      <c r="G25" s="15"/>
      <c r="H25" s="15"/>
      <c r="I25" s="11"/>
    </row>
    <row r="26" spans="1:9" x14ac:dyDescent="0.2">
      <c r="A26" s="11"/>
      <c r="B26" s="33" t="str">
        <f>IF(matrice!B18="x",'Base de données'!B17,"")</f>
        <v/>
      </c>
      <c r="C26" s="33"/>
      <c r="D26" s="33"/>
      <c r="E26" s="44" t="str">
        <f>IF(B26="","",'Base de données'!F17)</f>
        <v/>
      </c>
      <c r="F26" s="44" t="str">
        <f>IF(B26="","",'Base de données'!G17)</f>
        <v/>
      </c>
      <c r="G26" s="15"/>
      <c r="H26" s="15"/>
      <c r="I26" s="11"/>
    </row>
    <row r="27" spans="1:9" x14ac:dyDescent="0.2">
      <c r="A27" s="11"/>
      <c r="B27" s="33" t="str">
        <f>IF(matrice!B19="x",'Base de données'!B18,"")</f>
        <v>excel 2</v>
      </c>
      <c r="C27" s="33"/>
      <c r="D27" s="33"/>
      <c r="E27" s="44">
        <f>IF(B27="","",'Base de données'!F18)</f>
        <v>2</v>
      </c>
      <c r="F27" s="44">
        <f>IF(B27="","",'Base de données'!G18)</f>
        <v>4</v>
      </c>
      <c r="G27" s="15"/>
      <c r="H27" s="15"/>
      <c r="I27" s="11"/>
    </row>
    <row r="28" spans="1:9" x14ac:dyDescent="0.2">
      <c r="A28" s="11"/>
      <c r="B28" s="33" t="str">
        <f>IF(matrice!B20="x",'Base de données'!B19,"")</f>
        <v>powerpoint</v>
      </c>
      <c r="C28" s="33"/>
      <c r="D28" s="33"/>
      <c r="E28" s="44">
        <f>IF(B28="","",'Base de données'!F19)</f>
        <v>1</v>
      </c>
      <c r="F28" s="44">
        <f>IF(B28="","",'Base de données'!G19)</f>
        <v>4</v>
      </c>
      <c r="G28" s="15"/>
      <c r="H28" s="15"/>
      <c r="I28" s="11"/>
    </row>
    <row r="29" spans="1:9" x14ac:dyDescent="0.2">
      <c r="A29" s="11"/>
      <c r="B29" s="35" t="str">
        <f>IF(matrice!B21="x",'Base de données'!B20,"")</f>
        <v>analyse financière</v>
      </c>
      <c r="C29" s="35"/>
      <c r="D29" s="35"/>
      <c r="E29" s="44">
        <f>IF(B29="","",'Base de données'!F20)</f>
        <v>4</v>
      </c>
      <c r="F29" s="44">
        <f>IF(B29="","",'Base de données'!G20)</f>
        <v>4</v>
      </c>
      <c r="G29" s="36"/>
      <c r="H29" s="36"/>
      <c r="I29" s="11"/>
    </row>
    <row r="30" spans="1:9" x14ac:dyDescent="0.2">
      <c r="A30" s="11"/>
      <c r="B30" s="41"/>
      <c r="C30" s="41"/>
      <c r="D30" s="41"/>
      <c r="E30" s="42"/>
      <c r="F30" s="42"/>
      <c r="G30" s="43"/>
      <c r="H30" s="43"/>
      <c r="I30" s="11"/>
    </row>
    <row r="31" spans="1:9" x14ac:dyDescent="0.2">
      <c r="A31" s="11"/>
      <c r="B31" s="37"/>
      <c r="C31" s="37"/>
      <c r="D31" s="37"/>
      <c r="E31" s="38"/>
      <c r="F31" s="38"/>
      <c r="G31" s="20"/>
      <c r="H31" s="20"/>
      <c r="I31" s="11"/>
    </row>
    <row r="32" spans="1:9" x14ac:dyDescent="0.2">
      <c r="A32" s="11"/>
      <c r="B32" s="37"/>
      <c r="C32" s="37"/>
      <c r="D32" s="37"/>
      <c r="E32" s="38"/>
      <c r="F32" s="38"/>
      <c r="G32" s="20"/>
      <c r="H32" s="20"/>
      <c r="I32" s="11"/>
    </row>
    <row r="33" spans="1:9" x14ac:dyDescent="0.2">
      <c r="A33" s="11"/>
      <c r="B33" s="37"/>
      <c r="C33" s="37"/>
      <c r="D33" s="37"/>
      <c r="E33" s="39"/>
      <c r="F33" s="39"/>
      <c r="G33" s="20"/>
      <c r="H33" s="20"/>
      <c r="I33" s="11"/>
    </row>
    <row r="34" spans="1:9" ht="15" x14ac:dyDescent="0.2">
      <c r="A34" s="11"/>
      <c r="B34" s="37"/>
      <c r="C34" s="37"/>
      <c r="D34" s="37"/>
      <c r="E34" s="39"/>
      <c r="F34" s="39"/>
      <c r="G34" s="40"/>
      <c r="H34" s="40"/>
      <c r="I34" s="11"/>
    </row>
    <row r="35" spans="1:9" ht="15" x14ac:dyDescent="0.2">
      <c r="A35" s="11"/>
      <c r="B35" s="37"/>
      <c r="C35" s="37"/>
      <c r="D35" s="37"/>
      <c r="E35" s="39"/>
      <c r="F35" s="39"/>
      <c r="G35" s="40"/>
      <c r="H35" s="40"/>
      <c r="I35" s="11"/>
    </row>
    <row r="36" spans="1:9" x14ac:dyDescent="0.2">
      <c r="A36" s="11"/>
      <c r="B36" s="37"/>
      <c r="C36" s="37"/>
      <c r="D36" s="37"/>
      <c r="E36" s="38"/>
      <c r="F36" s="38"/>
      <c r="G36" s="20"/>
      <c r="H36" s="20"/>
      <c r="I36" s="11"/>
    </row>
    <row r="37" spans="1:9" x14ac:dyDescent="0.2">
      <c r="A37" s="11"/>
      <c r="B37" s="37"/>
      <c r="C37" s="37"/>
      <c r="D37" s="37"/>
      <c r="E37" s="39"/>
      <c r="F37" s="39"/>
      <c r="G37" s="20"/>
      <c r="H37" s="20"/>
      <c r="I37" s="11"/>
    </row>
    <row r="38" spans="1:9" ht="15" x14ac:dyDescent="0.2">
      <c r="A38" s="11"/>
      <c r="B38" s="37"/>
      <c r="C38" s="37"/>
      <c r="D38" s="37"/>
      <c r="E38" s="39"/>
      <c r="F38" s="39"/>
      <c r="G38" s="40"/>
      <c r="H38" s="40"/>
      <c r="I38" s="11"/>
    </row>
    <row r="39" spans="1:9" ht="15" x14ac:dyDescent="0.2">
      <c r="A39" s="11"/>
      <c r="B39" s="37"/>
      <c r="C39" s="37"/>
      <c r="D39" s="37"/>
      <c r="E39" s="39"/>
      <c r="F39" s="39"/>
      <c r="G39" s="40"/>
      <c r="H39" s="40"/>
      <c r="I39" s="11"/>
    </row>
    <row r="40" spans="1:9" ht="15" x14ac:dyDescent="0.2">
      <c r="A40" s="11"/>
      <c r="B40" s="37"/>
      <c r="C40" s="37"/>
      <c r="D40" s="37"/>
      <c r="E40" s="39"/>
      <c r="F40" s="39"/>
      <c r="G40" s="40"/>
      <c r="H40" s="40"/>
      <c r="I40" s="11"/>
    </row>
    <row r="41" spans="1:9" ht="15" x14ac:dyDescent="0.2">
      <c r="A41" s="11"/>
      <c r="B41" s="37"/>
      <c r="C41" s="37"/>
      <c r="D41" s="37"/>
      <c r="E41" s="39"/>
      <c r="F41" s="39"/>
      <c r="G41" s="40"/>
      <c r="H41" s="40"/>
      <c r="I41" s="11"/>
    </row>
    <row r="42" spans="1:9" ht="15" x14ac:dyDescent="0.2">
      <c r="A42" s="11"/>
      <c r="B42" s="37"/>
      <c r="C42" s="37"/>
      <c r="D42" s="37"/>
      <c r="E42" s="39"/>
      <c r="F42" s="39"/>
      <c r="G42" s="40"/>
      <c r="H42" s="40"/>
      <c r="I42" s="11"/>
    </row>
    <row r="43" spans="1:9" x14ac:dyDescent="0.2">
      <c r="A43" s="11"/>
      <c r="B43" s="37"/>
      <c r="C43" s="37"/>
      <c r="D43" s="37"/>
      <c r="E43" s="38"/>
      <c r="F43" s="38"/>
      <c r="G43" s="20"/>
      <c r="H43" s="20"/>
      <c r="I43" s="11"/>
    </row>
    <row r="44" spans="1:9" x14ac:dyDescent="0.2">
      <c r="A44" s="11"/>
      <c r="B44" s="37"/>
      <c r="C44" s="37"/>
      <c r="D44" s="37"/>
      <c r="E44" s="38"/>
      <c r="F44" s="38"/>
      <c r="G44" s="20"/>
      <c r="H44" s="20"/>
      <c r="I44" s="11"/>
    </row>
    <row r="45" spans="1:9" x14ac:dyDescent="0.2">
      <c r="A45" s="11"/>
      <c r="B45" s="37"/>
      <c r="C45" s="37"/>
      <c r="D45" s="37"/>
      <c r="E45" s="38"/>
      <c r="F45" s="38"/>
      <c r="G45" s="20"/>
      <c r="H45" s="20"/>
      <c r="I45" s="11"/>
    </row>
    <row r="46" spans="1:9" x14ac:dyDescent="0.2">
      <c r="A46" s="11"/>
      <c r="B46" s="37"/>
      <c r="C46" s="37"/>
      <c r="D46" s="37"/>
      <c r="E46" s="38"/>
      <c r="F46" s="38"/>
      <c r="G46" s="20"/>
      <c r="H46" s="20"/>
      <c r="I46" s="11"/>
    </row>
    <row r="47" spans="1:9" x14ac:dyDescent="0.2">
      <c r="A47" s="11"/>
      <c r="B47" s="37"/>
      <c r="C47" s="37"/>
      <c r="D47" s="37"/>
      <c r="E47" s="38"/>
      <c r="F47" s="38"/>
      <c r="G47" s="20"/>
      <c r="H47" s="20"/>
      <c r="I47" s="11"/>
    </row>
    <row r="48" spans="1:9" x14ac:dyDescent="0.2">
      <c r="A48" s="11"/>
      <c r="B48" s="37"/>
      <c r="C48" s="37"/>
      <c r="D48" s="37"/>
      <c r="E48" s="38"/>
      <c r="F48" s="38"/>
      <c r="G48" s="20"/>
      <c r="H48" s="20"/>
      <c r="I48" s="11"/>
    </row>
    <row r="49" spans="1:9" x14ac:dyDescent="0.2">
      <c r="A49" s="11"/>
      <c r="B49" s="37"/>
      <c r="C49" s="37"/>
      <c r="D49" s="37"/>
      <c r="E49" s="38"/>
      <c r="F49" s="38"/>
      <c r="G49" s="20"/>
      <c r="H49" s="20"/>
      <c r="I49" s="11"/>
    </row>
    <row r="50" spans="1:9" x14ac:dyDescent="0.2">
      <c r="A50" s="11"/>
      <c r="B50" s="17"/>
      <c r="C50" s="17"/>
      <c r="D50" s="17"/>
      <c r="E50" s="18"/>
      <c r="F50" s="19"/>
      <c r="G50" s="20"/>
      <c r="H50" s="18"/>
      <c r="I50" s="11"/>
    </row>
  </sheetData>
  <mergeCells count="6">
    <mergeCell ref="E37:E42"/>
    <mergeCell ref="F37:F42"/>
    <mergeCell ref="E33:E35"/>
    <mergeCell ref="F33:F35"/>
    <mergeCell ref="E6:F7"/>
    <mergeCell ref="G6:G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matrice</vt:lpstr>
      <vt:lpstr>Base de données</vt:lpstr>
      <vt:lpstr>Sommaire</vt:lpstr>
      <vt:lpstr>Fiche individuelle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Rémi DELPIT</cp:lastModifiedBy>
  <dcterms:created xsi:type="dcterms:W3CDTF">2016-09-19T10:33:33Z</dcterms:created>
  <dcterms:modified xsi:type="dcterms:W3CDTF">2016-09-19T12:47:35Z</dcterms:modified>
</cp:coreProperties>
</file>