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delpit\Downloads\"/>
    </mc:Choice>
  </mc:AlternateContent>
  <bookViews>
    <workbookView xWindow="0" yWindow="0" windowWidth="20490" windowHeight="7800" activeTab="3"/>
  </bookViews>
  <sheets>
    <sheet name="matrice" sheetId="1" r:id="rId1"/>
    <sheet name="Base de données" sheetId="2" r:id="rId2"/>
    <sheet name="Sommaire" sheetId="4" r:id="rId3"/>
    <sheet name="Fiche individuelle" sheetId="3" r:id="rId4"/>
  </sheets>
  <definedNames>
    <definedName name="nom">'Base de données'!$L$2:$L$20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3" l="1"/>
  <c r="N12" i="3" s="1"/>
  <c r="O12" i="3" s="1"/>
  <c r="B12" i="3" s="1"/>
  <c r="G4" i="2"/>
  <c r="G8" i="2"/>
  <c r="G12" i="2"/>
  <c r="G16" i="2"/>
  <c r="G20" i="2"/>
  <c r="G2" i="2"/>
  <c r="G19" i="2"/>
  <c r="G18" i="2"/>
  <c r="G17" i="2"/>
  <c r="G15" i="2"/>
  <c r="G14" i="2"/>
  <c r="G13" i="2"/>
  <c r="G11" i="2"/>
  <c r="G10" i="2"/>
  <c r="G9" i="2"/>
  <c r="G7" i="2"/>
  <c r="G6" i="2"/>
  <c r="G5" i="2"/>
  <c r="G3" i="2"/>
  <c r="U4" i="1"/>
  <c r="U5" i="1"/>
  <c r="U6" i="1"/>
  <c r="U7" i="1"/>
  <c r="U8" i="1"/>
  <c r="U9" i="1"/>
  <c r="U10" i="1"/>
  <c r="U11" i="1"/>
  <c r="U12" i="1"/>
  <c r="U13" i="1"/>
  <c r="U14" i="1"/>
  <c r="U3" i="1"/>
  <c r="N15" i="1"/>
  <c r="O15" i="1"/>
  <c r="P15" i="1"/>
  <c r="Q15" i="1"/>
  <c r="R15" i="1"/>
  <c r="S15" i="1"/>
  <c r="T15" i="1"/>
  <c r="B77" i="2"/>
  <c r="B75" i="2"/>
  <c r="B73" i="2"/>
  <c r="B67" i="2"/>
  <c r="B61" i="2"/>
  <c r="B60" i="2"/>
  <c r="B59" i="2"/>
  <c r="B57" i="2"/>
  <c r="B55" i="2"/>
  <c r="B47" i="2"/>
  <c r="B41" i="2"/>
  <c r="B38" i="2"/>
  <c r="B36" i="2"/>
  <c r="B32" i="2"/>
  <c r="B30" i="2"/>
  <c r="B29" i="2"/>
  <c r="B28" i="2"/>
  <c r="B26" i="2"/>
  <c r="B25" i="2"/>
  <c r="N27" i="3" l="1"/>
  <c r="O27" i="3" s="1"/>
  <c r="B27" i="3" s="1"/>
  <c r="N23" i="3"/>
  <c r="O23" i="3" s="1"/>
  <c r="B23" i="3" s="1"/>
  <c r="N19" i="3"/>
  <c r="O19" i="3" s="1"/>
  <c r="B19" i="3" s="1"/>
  <c r="N15" i="3"/>
  <c r="O15" i="3" s="1"/>
  <c r="B15" i="3" s="1"/>
  <c r="N11" i="3"/>
  <c r="O11" i="3" s="1"/>
  <c r="B11" i="3" s="1"/>
  <c r="N26" i="3"/>
  <c r="O26" i="3" s="1"/>
  <c r="B26" i="3" s="1"/>
  <c r="N22" i="3"/>
  <c r="O22" i="3" s="1"/>
  <c r="B22" i="3" s="1"/>
  <c r="N18" i="3"/>
  <c r="O18" i="3" s="1"/>
  <c r="B18" i="3" s="1"/>
  <c r="N14" i="3"/>
  <c r="O14" i="3" s="1"/>
  <c r="B14" i="3" s="1"/>
  <c r="N29" i="3"/>
  <c r="O29" i="3" s="1"/>
  <c r="B29" i="3" s="1"/>
  <c r="N25" i="3"/>
  <c r="N21" i="3"/>
  <c r="O21" i="3" s="1"/>
  <c r="B21" i="3" s="1"/>
  <c r="N17" i="3"/>
  <c r="O17" i="3" s="1"/>
  <c r="B17" i="3" s="1"/>
  <c r="N13" i="3"/>
  <c r="O13" i="3" s="1"/>
  <c r="B13" i="3" s="1"/>
  <c r="N28" i="3"/>
  <c r="N24" i="3"/>
  <c r="O24" i="3" s="1"/>
  <c r="B24" i="3" s="1"/>
  <c r="N20" i="3"/>
  <c r="N16" i="3"/>
  <c r="O16" i="3" s="1"/>
  <c r="B16" i="3" s="1"/>
  <c r="O25" i="3"/>
  <c r="B25" i="3" s="1"/>
  <c r="O28" i="3"/>
  <c r="B28" i="3" s="1"/>
  <c r="O20" i="3"/>
  <c r="B20" i="3" s="1"/>
  <c r="B7" i="3" l="1"/>
  <c r="I3" i="2" l="1"/>
  <c r="I7" i="2"/>
  <c r="I11" i="2"/>
  <c r="I15" i="2"/>
  <c r="I19" i="2"/>
  <c r="F16" i="3"/>
  <c r="F17" i="3"/>
  <c r="F22" i="3"/>
  <c r="E23" i="3"/>
  <c r="E26" i="3"/>
  <c r="C15" i="1"/>
  <c r="D15" i="1"/>
  <c r="E15" i="1"/>
  <c r="F15" i="1"/>
  <c r="G15" i="1"/>
  <c r="H15" i="1"/>
  <c r="I15" i="1"/>
  <c r="J15" i="1"/>
  <c r="K15" i="1"/>
  <c r="L15" i="1"/>
  <c r="M15" i="1"/>
  <c r="B15" i="1"/>
  <c r="I4" i="2"/>
  <c r="I5" i="2"/>
  <c r="I6" i="2"/>
  <c r="I8" i="2"/>
  <c r="I9" i="2"/>
  <c r="I10" i="2"/>
  <c r="I12" i="2"/>
  <c r="I13" i="2"/>
  <c r="I14" i="2"/>
  <c r="I16" i="2"/>
  <c r="I17" i="2"/>
  <c r="I18" i="2"/>
  <c r="I20" i="2"/>
  <c r="I2" i="2"/>
  <c r="E3" i="2"/>
  <c r="F3" i="2" s="1"/>
  <c r="E4" i="2"/>
  <c r="F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E20" i="2"/>
  <c r="F20" i="2" s="1"/>
  <c r="E2" i="2"/>
  <c r="F2" i="2" s="1"/>
  <c r="E14" i="3" l="1"/>
  <c r="J13" i="2"/>
  <c r="J5" i="2"/>
  <c r="J19" i="2"/>
  <c r="E29" i="3"/>
  <c r="E27" i="3"/>
  <c r="E19" i="3"/>
  <c r="E15" i="3"/>
  <c r="E21" i="3"/>
  <c r="E11" i="3"/>
  <c r="E18" i="3"/>
  <c r="E25" i="3"/>
  <c r="E13" i="3"/>
  <c r="E28" i="3"/>
  <c r="E24" i="3"/>
  <c r="E20" i="3"/>
  <c r="E12" i="3"/>
  <c r="E16" i="3"/>
  <c r="E22" i="3"/>
  <c r="E17" i="3"/>
  <c r="F29" i="3"/>
  <c r="F25" i="3"/>
  <c r="F21" i="3"/>
  <c r="F13" i="3"/>
  <c r="J2" i="2"/>
  <c r="J17" i="2"/>
  <c r="J9" i="2"/>
  <c r="J20" i="2"/>
  <c r="J16" i="2"/>
  <c r="J12" i="2"/>
  <c r="J8" i="2"/>
  <c r="J4" i="2"/>
  <c r="J15" i="2"/>
  <c r="J11" i="2"/>
  <c r="J7" i="2"/>
  <c r="J3" i="2"/>
  <c r="J18" i="2"/>
  <c r="J14" i="2"/>
  <c r="J10" i="2"/>
  <c r="J6" i="2"/>
  <c r="F19" i="2"/>
  <c r="F28" i="3" s="1"/>
  <c r="F24" i="3"/>
  <c r="F20" i="3"/>
  <c r="F12" i="3"/>
  <c r="F11" i="3"/>
  <c r="F26" i="3"/>
  <c r="F18" i="3"/>
  <c r="F14" i="3"/>
  <c r="F27" i="3"/>
  <c r="F23" i="3"/>
  <c r="F19" i="3"/>
  <c r="F15" i="3"/>
  <c r="G6" i="3" l="1"/>
</calcChain>
</file>

<file path=xl/sharedStrings.xml><?xml version="1.0" encoding="utf-8"?>
<sst xmlns="http://schemas.openxmlformats.org/spreadsheetml/2006/main" count="388" uniqueCount="103">
  <si>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</si>
  <si>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</si>
  <si>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</si>
  <si>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</si>
  <si>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</si>
  <si>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</si>
  <si>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</si>
  <si>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</si>
  <si>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</si>
  <si>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</si>
  <si>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</si>
  <si>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</si>
  <si>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Module 1</t>
  </si>
  <si>
    <t>Module 2</t>
  </si>
  <si>
    <t>Module 3</t>
  </si>
  <si>
    <t>Module 4</t>
  </si>
  <si>
    <t>Module 5</t>
  </si>
  <si>
    <t>Module 6</t>
  </si>
  <si>
    <t>Module 7</t>
  </si>
  <si>
    <t>Module 8</t>
  </si>
  <si>
    <t>Module 9</t>
  </si>
  <si>
    <t>Module 10</t>
  </si>
  <si>
    <t>Module 11</t>
  </si>
  <si>
    <t>Module 12</t>
  </si>
  <si>
    <t>Module 13</t>
  </si>
  <si>
    <t>Module 14</t>
  </si>
  <si>
    <t>Module 15</t>
  </si>
  <si>
    <t>Module 16</t>
  </si>
  <si>
    <t>Module 17</t>
  </si>
  <si>
    <t>Module 18</t>
  </si>
  <si>
    <t>Module 19</t>
  </si>
  <si>
    <t>x</t>
  </si>
  <si>
    <t>Ref modul</t>
  </si>
  <si>
    <t xml:space="preserve">Intitulé module </t>
  </si>
  <si>
    <t>Nb session</t>
  </si>
  <si>
    <t>temps de session</t>
  </si>
  <si>
    <t>nb max participants / session</t>
  </si>
  <si>
    <t>général</t>
  </si>
  <si>
    <t>industrie</t>
  </si>
  <si>
    <t>management</t>
  </si>
  <si>
    <t>contrôle de gestion</t>
  </si>
  <si>
    <t>comptabilité</t>
  </si>
  <si>
    <t>gestion de projet</t>
  </si>
  <si>
    <t>banques</t>
  </si>
  <si>
    <t>agroalimentaire</t>
  </si>
  <si>
    <t>négociation</t>
  </si>
  <si>
    <t>vente</t>
  </si>
  <si>
    <t>achat</t>
  </si>
  <si>
    <t>logistique</t>
  </si>
  <si>
    <t>marketing</t>
  </si>
  <si>
    <t>contrôle de gestion 2</t>
  </si>
  <si>
    <t>interfaces</t>
  </si>
  <si>
    <t>excel</t>
  </si>
  <si>
    <t>excel 2</t>
  </si>
  <si>
    <t>powerpoint</t>
  </si>
  <si>
    <t>analyse financière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</si>
  <si>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</si>
  <si>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</si>
  <si>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</si>
  <si>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</si>
  <si>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</si>
  <si>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</si>
  <si>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</si>
  <si>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</t>
  </si>
  <si>
    <t xml:space="preserve">fonction </t>
  </si>
  <si>
    <t>directeur</t>
  </si>
  <si>
    <t>daf</t>
  </si>
  <si>
    <t>dsi</t>
  </si>
  <si>
    <t>drh</t>
  </si>
  <si>
    <t>comptable 1</t>
  </si>
  <si>
    <t>comptable 2</t>
  </si>
  <si>
    <t>prestataire 1</t>
  </si>
  <si>
    <t>prestataire 2</t>
  </si>
  <si>
    <t>invest 1</t>
  </si>
  <si>
    <t>invest 2</t>
  </si>
  <si>
    <t>chef de projet</t>
  </si>
  <si>
    <t xml:space="preserve">Assistant chef projet </t>
  </si>
  <si>
    <t>secrétaire 2</t>
  </si>
  <si>
    <t>secrétaire 1</t>
  </si>
  <si>
    <t>chef produit</t>
  </si>
  <si>
    <t>directeur commercial</t>
  </si>
  <si>
    <t>commercial 1</t>
  </si>
  <si>
    <t>commercial 2</t>
  </si>
  <si>
    <t xml:space="preserve">resp inventaire </t>
  </si>
  <si>
    <t>Fiche Individuelle de Formation</t>
  </si>
  <si>
    <t xml:space="preserve">Nb total de sessions de formation  : </t>
  </si>
  <si>
    <t xml:space="preserve">Sujet </t>
  </si>
  <si>
    <t>temps de formation (h)</t>
  </si>
  <si>
    <t xml:space="preserve">Nombre d'utilisateur </t>
  </si>
  <si>
    <t>Nombre total de formation / module</t>
  </si>
  <si>
    <t>Nombre de session en fonction des participants</t>
  </si>
  <si>
    <t>Sommaire</t>
  </si>
  <si>
    <t>Fiche de formation</t>
  </si>
  <si>
    <t>-----------&gt;</t>
  </si>
  <si>
    <t xml:space="preserve">Date </t>
  </si>
  <si>
    <t xml:space="preserve">H </t>
  </si>
  <si>
    <t xml:space="preserve">lieu </t>
  </si>
  <si>
    <t xml:space="preserve">salle a </t>
  </si>
  <si>
    <t xml:space="preserve">salle b </t>
  </si>
  <si>
    <t>salle c</t>
  </si>
  <si>
    <t>Numéro de la ligne</t>
  </si>
  <si>
    <t>Total</t>
  </si>
  <si>
    <t>Numero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</si>
</sst>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h:mm;@"/>
  </numFmts>
  <fonts count="8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8"/>
      <color rgb="FFBEBEBE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 applyNumberFormat="0" applyFill="0" applyBorder="0" applyAlignment="0" applyProtection="0"/>
  </cellStyleXfs>
  <cellXfs count="6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4" borderId="0" xfId="0" applyFill="1"/>
    <xf numFmtId="0" fontId="2" fillId="4" borderId="0" xfId="0" applyFont="1" applyFill="1"/>
    <xf numFmtId="0" fontId="6" fillId="4" borderId="0" xfId="1" applyFont="1" applyFill="1" applyBorder="1" applyAlignment="1">
      <alignment textRotation="60"/>
    </xf>
    <xf numFmtId="0" fontId="6" fillId="0" borderId="0" xfId="1" applyFont="1" applyFill="1" applyBorder="1" applyAlignment="1">
      <alignment textRotation="60"/>
    </xf>
    <xf numFmtId="14" fontId="0" fillId="4" borderId="4" xfId="0" applyNumberFormat="1" applyFill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0" fontId="0" fillId="4" borderId="0" xfId="0" applyFill="1" applyBorder="1"/>
    <xf numFmtId="14" fontId="0" fillId="4" borderId="0" xfId="0" applyNumberFormat="1" applyFill="1" applyBorder="1"/>
    <xf numFmtId="14" fontId="0" fillId="4" borderId="0" xfId="0" applyNumberFormat="1" applyFill="1" applyBorder="1" applyAlignment="1">
      <alignment horizontal="center"/>
    </xf>
    <xf numFmtId="14" fontId="0" fillId="4" borderId="0" xfId="0" applyNumberFormat="1" applyFill="1" applyBorder="1" applyAlignment="1">
      <alignment horizontal="center" vertical="center"/>
    </xf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3" fillId="5" borderId="12" xfId="0" applyFont="1" applyFill="1" applyBorder="1"/>
    <xf numFmtId="0" fontId="0" fillId="5" borderId="0" xfId="0" applyFill="1" applyBorder="1"/>
    <xf numFmtId="0" fontId="0" fillId="5" borderId="13" xfId="0" applyFill="1" applyBorder="1"/>
    <xf numFmtId="0" fontId="4" fillId="5" borderId="12" xfId="0" applyFont="1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4" borderId="4" xfId="0" applyFill="1" applyBorder="1" applyAlignment="1">
      <alignment vertical="center"/>
    </xf>
    <xf numFmtId="0" fontId="0" fillId="4" borderId="4" xfId="0" applyFill="1" applyBorder="1" applyAlignment="1">
      <alignment vertical="center" wrapText="1"/>
    </xf>
    <xf numFmtId="0" fontId="0" fillId="4" borderId="17" xfId="0" applyFill="1" applyBorder="1" applyAlignment="1">
      <alignment vertical="center"/>
    </xf>
    <xf numFmtId="14" fontId="0" fillId="4" borderId="17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0" xfId="0" applyNumberFormat="1" applyFill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18" xfId="0" applyNumberFormat="1" applyFill="1" applyBorder="1" applyAlignment="1">
      <alignment horizontal="center" vertical="center"/>
    </xf>
    <xf numFmtId="14" fontId="0" fillId="4" borderId="18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7" fillId="0" borderId="0" xfId="2"/>
    <xf numFmtId="0" fontId="0" fillId="0" borderId="0" xfId="0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</cellXfs>
  <cellStyles count="3">
    <cellStyle name="Lien hypertexte" xfId="2" builtinId="8"/>
    <cellStyle name="Normal" xfId="0" builtinId="0"/>
    <cellStyle name="Normal_Feuil1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674003</xdr:colOff>
      <xdr:row>9</xdr:row>
      <xdr:rowOff>150140</xdr:rowOff>
    </xdr:from>
    <xdr:to>
      <xdr:col>8</xdr:col>
      <xdr:colOff>112060</xdr:colOff>
      <xdr:row>9</xdr:row>
      <xdr:rowOff>448235</xdr:rowOff>
    </xdr:to>
    <xdr:sp macro="" textlink="">
      <xdr:nvSpPr>
        <xdr:cNvPr id="2" name="Rectangle à coins arrondis 1"/>
        <xdr:cNvSpPr/>
      </xdr:nvSpPr>
      <xdr:spPr>
        <a:xfrm>
          <a:off x="1436003" y="1988465"/>
          <a:ext cx="5534057" cy="298095"/>
        </a:xfrm>
        <a:prstGeom prst="roundRect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u="sng">
              <a:ln>
                <a:noFill/>
              </a:ln>
            </a:rPr>
            <a:t>Intitulé </a:t>
          </a:r>
          <a:r>
            <a:rPr lang="fr-FR" sz="1100" u="sng" baseline="0">
              <a:ln>
                <a:noFill/>
              </a:ln>
            </a:rPr>
            <a:t>:</a:t>
          </a:r>
          <a:r>
            <a:rPr lang="fr-FR" sz="1100" u="none" baseline="0">
              <a:ln>
                <a:noFill/>
              </a:ln>
            </a:rPr>
            <a:t> </a:t>
          </a:r>
          <a:r>
            <a:rPr lang="fr-FR" sz="1100" baseline="0">
              <a:ln>
                <a:noFill/>
              </a:ln>
            </a:rPr>
            <a:t>	 	                              Nb de session     tps/sesion               date        lieu</a:t>
          </a:r>
          <a:endParaRPr lang="fr-FR" sz="1100" u="sng">
            <a:ln>
              <a:noFill/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U15"/>
  <sheetViews>
    <sheetView workbookViewId="0">
      <selection activeCell="B15" sqref="B15:T15"/>
    </sheetView>
  </sheetViews>
  <sheetFormatPr baseColWidth="10" defaultRowHeight="12.75" x14ac:dyDescent="0.2"/>
  <sheetData>
    <row r="2" spans="1:21" x14ac:dyDescent="0.2"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  <c r="N2" s="2" t="s">
        <v>24</v>
      </c>
      <c r="O2" s="2" t="s">
        <v>25</v>
      </c>
      <c r="P2" s="2" t="s">
        <v>26</v>
      </c>
      <c r="Q2" s="2" t="s">
        <v>27</v>
      </c>
      <c r="R2" s="2" t="s">
        <v>28</v>
      </c>
      <c r="S2" s="2" t="s">
        <v>29</v>
      </c>
      <c r="T2" s="2" t="s">
        <v>30</v>
      </c>
      <c r="U2" s="2" t="s">
        <v>101</v>
      </c>
    </row>
    <row r="3" spans="1:21" x14ac:dyDescent="0.2">
      <c r="A3" s="1" t="s">
        <v>0</v>
      </c>
      <c r="B3" s="42" t="s">
        <v>31</v>
      </c>
      <c r="C3" s="42" t="s">
        <v>31</v>
      </c>
      <c r="D3" s="42" t="s">
        <v>31</v>
      </c>
      <c r="E3" s="42"/>
      <c r="F3" s="42"/>
      <c r="G3" s="42"/>
      <c r="H3" s="42"/>
      <c r="I3" s="42"/>
      <c r="J3" s="42"/>
      <c r="K3" s="42"/>
      <c r="L3" s="42"/>
      <c r="M3" s="43" t="s">
        <v>31</v>
      </c>
      <c r="N3" s="42" t="s">
        <v>31</v>
      </c>
      <c r="O3" s="42"/>
      <c r="P3" s="42"/>
      <c r="Q3" s="42"/>
      <c r="R3" s="42"/>
      <c r="S3" s="42"/>
      <c r="T3" s="42"/>
      <c r="U3" s="58">
        <f>COUNTIF(B3:T3,"x")</f>
        <v>5</v>
      </c>
    </row>
    <row r="4" spans="1:21" x14ac:dyDescent="0.2">
      <c r="A4" s="1" t="s">
        <v>1</v>
      </c>
      <c r="B4" s="42" t="s">
        <v>31</v>
      </c>
      <c r="C4" s="42" t="s">
        <v>31</v>
      </c>
      <c r="D4" s="42" t="s">
        <v>31</v>
      </c>
      <c r="E4" s="42"/>
      <c r="F4" s="42"/>
      <c r="G4" s="42"/>
      <c r="H4" s="42"/>
      <c r="I4" s="42" t="s">
        <v>31</v>
      </c>
      <c r="J4" s="42" t="s">
        <v>31</v>
      </c>
      <c r="K4" s="42" t="s">
        <v>31</v>
      </c>
      <c r="L4" s="42"/>
      <c r="M4" s="42"/>
      <c r="N4" s="42" t="s">
        <v>31</v>
      </c>
      <c r="O4" s="42"/>
      <c r="P4" s="42"/>
      <c r="Q4" s="42"/>
      <c r="R4" s="42"/>
      <c r="S4" s="42" t="s">
        <v>31</v>
      </c>
      <c r="T4" s="42" t="s">
        <v>31</v>
      </c>
      <c r="U4" s="58">
        <f t="shared" ref="U4:U14" si="0">COUNTIF(B4:T4,"x")</f>
        <v>9</v>
      </c>
    </row>
    <row r="5" spans="1:21" x14ac:dyDescent="0.2">
      <c r="A5" s="1" t="s">
        <v>2</v>
      </c>
      <c r="B5" s="42" t="s">
        <v>31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 t="s">
        <v>31</v>
      </c>
      <c r="O5" s="42"/>
      <c r="P5" s="42"/>
      <c r="Q5" s="42"/>
      <c r="R5" s="42" t="s">
        <v>31</v>
      </c>
      <c r="S5" s="42"/>
      <c r="T5" s="42" t="s">
        <v>31</v>
      </c>
      <c r="U5" s="58">
        <f t="shared" si="0"/>
        <v>4</v>
      </c>
    </row>
    <row r="6" spans="1:21" x14ac:dyDescent="0.2">
      <c r="A6" s="1" t="s">
        <v>3</v>
      </c>
      <c r="B6" s="42" t="s">
        <v>31</v>
      </c>
      <c r="C6" s="42"/>
      <c r="D6" s="42" t="s">
        <v>31</v>
      </c>
      <c r="E6" s="42"/>
      <c r="F6" s="42"/>
      <c r="G6" s="42" t="s">
        <v>31</v>
      </c>
      <c r="H6" s="42"/>
      <c r="I6" s="42"/>
      <c r="J6" s="42" t="s">
        <v>31</v>
      </c>
      <c r="K6" s="42"/>
      <c r="L6" s="42"/>
      <c r="M6" s="42"/>
      <c r="N6" s="42" t="s">
        <v>31</v>
      </c>
      <c r="O6" s="42" t="s">
        <v>31</v>
      </c>
      <c r="P6" s="42"/>
      <c r="Q6" s="42" t="s">
        <v>31</v>
      </c>
      <c r="R6" s="42" t="s">
        <v>31</v>
      </c>
      <c r="S6" s="42" t="s">
        <v>31</v>
      </c>
      <c r="T6" s="42"/>
      <c r="U6" s="58">
        <f t="shared" si="0"/>
        <v>9</v>
      </c>
    </row>
    <row r="7" spans="1:21" x14ac:dyDescent="0.2">
      <c r="A7" s="1" t="s">
        <v>4</v>
      </c>
      <c r="B7" s="42" t="s">
        <v>31</v>
      </c>
      <c r="C7" s="42" t="s">
        <v>31</v>
      </c>
      <c r="D7" s="42"/>
      <c r="E7" s="42" t="s">
        <v>31</v>
      </c>
      <c r="F7" s="42" t="s">
        <v>31</v>
      </c>
      <c r="G7" s="42"/>
      <c r="H7" s="42"/>
      <c r="I7" s="42"/>
      <c r="J7" s="42" t="s">
        <v>31</v>
      </c>
      <c r="K7" s="42" t="s">
        <v>31</v>
      </c>
      <c r="L7" s="42" t="s">
        <v>31</v>
      </c>
      <c r="M7" s="42"/>
      <c r="N7" s="42"/>
      <c r="O7" s="42"/>
      <c r="P7" s="42" t="s">
        <v>31</v>
      </c>
      <c r="Q7" s="42" t="s">
        <v>31</v>
      </c>
      <c r="R7" s="42"/>
      <c r="S7" s="42" t="s">
        <v>31</v>
      </c>
      <c r="T7" s="42" t="s">
        <v>31</v>
      </c>
      <c r="U7" s="58">
        <f t="shared" si="0"/>
        <v>11</v>
      </c>
    </row>
    <row r="8" spans="1:21" x14ac:dyDescent="0.2">
      <c r="A8" s="1" t="s">
        <v>5</v>
      </c>
      <c r="B8" s="42"/>
      <c r="C8" s="42" t="s">
        <v>31</v>
      </c>
      <c r="D8" s="42" t="s">
        <v>31</v>
      </c>
      <c r="E8" s="42"/>
      <c r="F8" s="42" t="s">
        <v>31</v>
      </c>
      <c r="G8" s="42"/>
      <c r="H8" s="42" t="s">
        <v>31</v>
      </c>
      <c r="I8" s="42" t="s">
        <v>31</v>
      </c>
      <c r="J8" s="42" t="s">
        <v>31</v>
      </c>
      <c r="K8" s="42"/>
      <c r="L8" s="42" t="s">
        <v>31</v>
      </c>
      <c r="M8" s="42"/>
      <c r="N8" s="42"/>
      <c r="O8" s="42"/>
      <c r="P8" s="42" t="s">
        <v>31</v>
      </c>
      <c r="Q8" s="42"/>
      <c r="R8" s="42"/>
      <c r="S8" s="42"/>
      <c r="T8" s="42"/>
      <c r="U8" s="58">
        <f t="shared" si="0"/>
        <v>8</v>
      </c>
    </row>
    <row r="9" spans="1:21" x14ac:dyDescent="0.2">
      <c r="A9" s="1" t="s">
        <v>6</v>
      </c>
      <c r="B9" s="42"/>
      <c r="C9" s="42"/>
      <c r="D9" s="42" t="s">
        <v>31</v>
      </c>
      <c r="E9" s="42" t="s">
        <v>31</v>
      </c>
      <c r="F9" s="42" t="s">
        <v>31</v>
      </c>
      <c r="G9" s="42"/>
      <c r="H9" s="42"/>
      <c r="I9" s="42" t="s">
        <v>31</v>
      </c>
      <c r="J9" s="42" t="s">
        <v>31</v>
      </c>
      <c r="K9" s="42"/>
      <c r="L9" s="42" t="s">
        <v>31</v>
      </c>
      <c r="M9" s="42"/>
      <c r="N9" s="42"/>
      <c r="O9" s="42" t="s">
        <v>31</v>
      </c>
      <c r="P9" s="42"/>
      <c r="Q9" s="42" t="s">
        <v>31</v>
      </c>
      <c r="R9" s="42"/>
      <c r="S9" s="42"/>
      <c r="T9" s="42" t="s">
        <v>31</v>
      </c>
      <c r="U9" s="58">
        <f t="shared" si="0"/>
        <v>9</v>
      </c>
    </row>
    <row r="10" spans="1:21" x14ac:dyDescent="0.2">
      <c r="A10" s="1" t="s">
        <v>7</v>
      </c>
      <c r="B10" s="42" t="s">
        <v>31</v>
      </c>
      <c r="C10" s="42" t="s">
        <v>31</v>
      </c>
      <c r="D10" s="44" t="s">
        <v>31</v>
      </c>
      <c r="E10" s="42" t="s">
        <v>31</v>
      </c>
      <c r="F10" s="44" t="s">
        <v>31</v>
      </c>
      <c r="G10" s="42" t="s">
        <v>31</v>
      </c>
      <c r="H10" s="44" t="s">
        <v>31</v>
      </c>
      <c r="I10" s="42" t="s">
        <v>31</v>
      </c>
      <c r="J10" s="44" t="s">
        <v>31</v>
      </c>
      <c r="K10" s="42" t="s">
        <v>31</v>
      </c>
      <c r="L10" s="42" t="s">
        <v>31</v>
      </c>
      <c r="M10" s="42" t="s">
        <v>31</v>
      </c>
      <c r="N10" s="42"/>
      <c r="O10" s="42" t="s">
        <v>31</v>
      </c>
      <c r="P10" s="42"/>
      <c r="Q10" s="42"/>
      <c r="R10" s="42" t="s">
        <v>31</v>
      </c>
      <c r="S10" s="42" t="s">
        <v>31</v>
      </c>
      <c r="T10" s="42" t="s">
        <v>31</v>
      </c>
      <c r="U10" s="58">
        <f t="shared" si="0"/>
        <v>16</v>
      </c>
    </row>
    <row r="11" spans="1:21" x14ac:dyDescent="0.2">
      <c r="A11" s="1" t="s">
        <v>8</v>
      </c>
      <c r="B11" s="42" t="s">
        <v>31</v>
      </c>
      <c r="C11" s="42" t="s">
        <v>31</v>
      </c>
      <c r="D11" s="42" t="s">
        <v>31</v>
      </c>
      <c r="E11" s="42" t="s">
        <v>31</v>
      </c>
      <c r="F11" s="42"/>
      <c r="G11" s="42"/>
      <c r="H11" s="42" t="s">
        <v>31</v>
      </c>
      <c r="I11" s="42"/>
      <c r="J11" s="42"/>
      <c r="K11" s="42"/>
      <c r="L11" s="42"/>
      <c r="M11" s="42" t="s">
        <v>31</v>
      </c>
      <c r="N11" s="42"/>
      <c r="O11" s="42" t="s">
        <v>31</v>
      </c>
      <c r="P11" s="42"/>
      <c r="Q11" s="42"/>
      <c r="R11" s="42" t="s">
        <v>31</v>
      </c>
      <c r="S11" s="42" t="s">
        <v>31</v>
      </c>
      <c r="T11" s="42"/>
      <c r="U11" s="58">
        <f t="shared" si="0"/>
        <v>9</v>
      </c>
    </row>
    <row r="12" spans="1:21" x14ac:dyDescent="0.2">
      <c r="A12" s="1" t="s">
        <v>9</v>
      </c>
      <c r="B12" s="42" t="s">
        <v>31</v>
      </c>
      <c r="C12" s="42"/>
      <c r="D12" s="42" t="s">
        <v>31</v>
      </c>
      <c r="E12" s="42" t="s">
        <v>31</v>
      </c>
      <c r="F12" s="42"/>
      <c r="G12" s="42"/>
      <c r="H12" s="42"/>
      <c r="I12" s="42" t="s">
        <v>31</v>
      </c>
      <c r="J12" s="42" t="s">
        <v>31</v>
      </c>
      <c r="K12" s="42" t="s">
        <v>31</v>
      </c>
      <c r="L12" s="42" t="s">
        <v>31</v>
      </c>
      <c r="M12" s="42" t="s">
        <v>31</v>
      </c>
      <c r="N12" s="42" t="s">
        <v>31</v>
      </c>
      <c r="O12" s="42"/>
      <c r="P12" s="42"/>
      <c r="Q12" s="42" t="s">
        <v>31</v>
      </c>
      <c r="R12" s="42"/>
      <c r="S12" s="42" t="s">
        <v>31</v>
      </c>
      <c r="T12" s="42"/>
      <c r="U12" s="58">
        <f t="shared" si="0"/>
        <v>11</v>
      </c>
    </row>
    <row r="13" spans="1:21" x14ac:dyDescent="0.2">
      <c r="A13" s="1" t="s">
        <v>10</v>
      </c>
      <c r="B13" s="42" t="s">
        <v>31</v>
      </c>
      <c r="C13" s="42"/>
      <c r="D13" s="42" t="s">
        <v>31</v>
      </c>
      <c r="E13" s="42"/>
      <c r="F13" s="42" t="s">
        <v>31</v>
      </c>
      <c r="G13" s="42"/>
      <c r="H13" s="42"/>
      <c r="I13" s="42"/>
      <c r="J13" s="42"/>
      <c r="K13" s="42" t="s">
        <v>31</v>
      </c>
      <c r="L13" s="42"/>
      <c r="M13" s="42" t="s">
        <v>31</v>
      </c>
      <c r="N13" s="42" t="s">
        <v>31</v>
      </c>
      <c r="O13" s="42"/>
      <c r="P13" s="42" t="s">
        <v>31</v>
      </c>
      <c r="Q13" s="42" t="s">
        <v>31</v>
      </c>
      <c r="R13" s="42" t="s">
        <v>31</v>
      </c>
      <c r="S13" s="42"/>
      <c r="T13" s="42"/>
      <c r="U13" s="58">
        <f t="shared" si="0"/>
        <v>9</v>
      </c>
    </row>
    <row r="14" spans="1:21" x14ac:dyDescent="0.2">
      <c r="A14" s="1" t="s">
        <v>11</v>
      </c>
      <c r="B14" s="42"/>
      <c r="C14" s="42" t="s">
        <v>31</v>
      </c>
      <c r="D14" s="42" t="s">
        <v>31</v>
      </c>
      <c r="E14" s="42"/>
      <c r="F14" s="42"/>
      <c r="G14" s="42" t="s">
        <v>31</v>
      </c>
      <c r="H14" s="42"/>
      <c r="I14" s="42"/>
      <c r="J14" s="42"/>
      <c r="K14" s="42" t="s">
        <v>31</v>
      </c>
      <c r="L14" s="42"/>
      <c r="M14" s="42"/>
      <c r="N14" s="42"/>
      <c r="O14" s="42" t="s">
        <v>31</v>
      </c>
      <c r="P14" s="42" t="s">
        <v>31</v>
      </c>
      <c r="Q14" s="42"/>
      <c r="R14" s="42"/>
      <c r="S14" s="42"/>
      <c r="T14" s="42"/>
      <c r="U14" s="53">
        <f t="shared" si="0"/>
        <v>6</v>
      </c>
    </row>
    <row r="15" spans="1:21" x14ac:dyDescent="0.2">
      <c r="B15" s="62">
        <f>COUNTIF(B3:B14,"x")</f>
        <v>9</v>
      </c>
      <c r="C15" s="63">
        <f>COUNTIF(C3:C14,"x")</f>
        <v>7</v>
      </c>
      <c r="D15" s="63">
        <f>COUNTIF(D3:D14,"x")</f>
        <v>10</v>
      </c>
      <c r="E15" s="63">
        <f>COUNTIF(E3:E14,"x")</f>
        <v>5</v>
      </c>
      <c r="F15" s="63">
        <f>COUNTIF(F3:F14,"x")</f>
        <v>5</v>
      </c>
      <c r="G15" s="63">
        <f>COUNTIF(G3:G14,"x")</f>
        <v>3</v>
      </c>
      <c r="H15" s="63">
        <f>COUNTIF(H3:H14,"x")</f>
        <v>3</v>
      </c>
      <c r="I15" s="63">
        <f>COUNTIF(I3:I14,"x")</f>
        <v>5</v>
      </c>
      <c r="J15" s="63">
        <f>COUNTIF(J3:J14,"x")</f>
        <v>7</v>
      </c>
      <c r="K15" s="63">
        <f>COUNTIF(K3:K14,"x")</f>
        <v>6</v>
      </c>
      <c r="L15" s="63">
        <f>COUNTIF(L3:L14,"x")</f>
        <v>5</v>
      </c>
      <c r="M15" s="63">
        <f>COUNTIF(M3:M14,"x")</f>
        <v>5</v>
      </c>
      <c r="N15" s="63">
        <f>COUNTIF(N3:N14,"x")</f>
        <v>6</v>
      </c>
      <c r="O15" s="63">
        <f>COUNTIF(O3:O14,"x")</f>
        <v>5</v>
      </c>
      <c r="P15" s="63">
        <f>COUNTIF(P3:P14,"x")</f>
        <v>4</v>
      </c>
      <c r="Q15" s="63">
        <f>COUNTIF(Q3:Q14,"x")</f>
        <v>5</v>
      </c>
      <c r="R15" s="63">
        <f>COUNTIF(R3:R14,"x")</f>
        <v>5</v>
      </c>
      <c r="S15" s="63">
        <f>COUNTIF(S3:S14,"x")</f>
        <v>6</v>
      </c>
      <c r="T15" s="64">
        <f>COUNTIF(T3:T14,"x")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30"/>
  <sheetViews>
    <sheetView topLeftCell="A61" workbookViewId="0">
      <selection activeCell="C2" sqref="C2"/>
    </sheetView>
  </sheetViews>
  <sheetFormatPr baseColWidth="10" defaultRowHeight="12.75" x14ac:dyDescent="0.2"/>
  <cols>
    <col min="13" max="13" width="18.7109375" bestFit="1" customWidth="1"/>
  </cols>
  <sheetData>
    <row r="1" spans="1:13" x14ac:dyDescent="0.2">
      <c r="A1" s="1" t="s">
        <v>32</v>
      </c>
      <c r="B1" s="1" t="s">
        <v>33</v>
      </c>
      <c r="C1" s="1" t="s">
        <v>102</v>
      </c>
      <c r="D1" s="1" t="s">
        <v>87</v>
      </c>
      <c r="E1" s="1" t="s">
        <v>34</v>
      </c>
      <c r="F1" s="1" t="s">
        <v>35</v>
      </c>
      <c r="G1" s="1" t="s">
        <v>88</v>
      </c>
      <c r="H1" s="1" t="s">
        <v>36</v>
      </c>
      <c r="I1" s="1" t="s">
        <v>90</v>
      </c>
      <c r="J1" s="1" t="s">
        <v>89</v>
      </c>
      <c r="L1" s="1" t="s">
        <v>63</v>
      </c>
      <c r="M1" s="1" t="s">
        <v>64</v>
      </c>
    </row>
    <row r="2" spans="1:13" x14ac:dyDescent="0.2">
      <c r="A2" s="3" t="s">
        <v>12</v>
      </c>
      <c r="B2" s="3" t="s">
        <v>37</v>
      </c>
      <c r="C2" s="3">
        <v>1</v>
      </c>
      <c r="D2" s="3">
        <v>2</v>
      </c>
      <c r="E2" s="3">
        <f t="shared" ref="E2:E20" si="0">IF(D2&lt;5,1,D2/4)</f>
        <v>1</v>
      </c>
      <c r="F2" s="3">
        <f t="shared" ref="F2:F20" si="1">D2/E2</f>
        <v>2</v>
      </c>
      <c r="G2" s="3">
        <f>D105</f>
        <v>9</v>
      </c>
      <c r="H2" s="3">
        <v>5</v>
      </c>
      <c r="I2">
        <f t="shared" ref="I2:I20" si="2">IF(G2&lt;6,1,IF(G2&gt;10,3,2))</f>
        <v>2</v>
      </c>
      <c r="J2" s="5">
        <f>I2*E2</f>
        <v>2</v>
      </c>
      <c r="L2" s="7" t="s">
        <v>0</v>
      </c>
      <c r="M2" s="8" t="s">
        <v>65</v>
      </c>
    </row>
    <row r="3" spans="1:13" x14ac:dyDescent="0.2">
      <c r="A3" s="3" t="s">
        <v>13</v>
      </c>
      <c r="B3" s="3" t="s">
        <v>38</v>
      </c>
      <c r="C3" s="3">
        <v>2</v>
      </c>
      <c r="D3" s="3">
        <v>2</v>
      </c>
      <c r="E3" s="3">
        <f t="shared" si="0"/>
        <v>1</v>
      </c>
      <c r="F3" s="3">
        <f t="shared" si="1"/>
        <v>2</v>
      </c>
      <c r="G3" s="3">
        <f t="shared" ref="G3:G20" si="3">D106</f>
        <v>7</v>
      </c>
      <c r="H3" s="3">
        <v>5</v>
      </c>
      <c r="I3">
        <f t="shared" si="2"/>
        <v>2</v>
      </c>
      <c r="J3" s="5">
        <f t="shared" ref="J3:J20" si="4">I3*E3</f>
        <v>2</v>
      </c>
      <c r="L3" s="9" t="s">
        <v>1</v>
      </c>
      <c r="M3" s="5" t="s">
        <v>66</v>
      </c>
    </row>
    <row r="4" spans="1:13" x14ac:dyDescent="0.2">
      <c r="A4" s="3" t="s">
        <v>14</v>
      </c>
      <c r="B4" s="3" t="s">
        <v>39</v>
      </c>
      <c r="C4" s="3">
        <v>3</v>
      </c>
      <c r="D4" s="3">
        <v>2</v>
      </c>
      <c r="E4" s="3">
        <f t="shared" si="0"/>
        <v>1</v>
      </c>
      <c r="F4" s="3">
        <f t="shared" si="1"/>
        <v>2</v>
      </c>
      <c r="G4" s="3">
        <f t="shared" si="3"/>
        <v>10</v>
      </c>
      <c r="H4" s="3">
        <v>5</v>
      </c>
      <c r="I4">
        <f t="shared" si="2"/>
        <v>2</v>
      </c>
      <c r="J4" s="5">
        <f t="shared" si="4"/>
        <v>2</v>
      </c>
      <c r="L4" s="9" t="s">
        <v>2</v>
      </c>
      <c r="M4" s="5" t="s">
        <v>67</v>
      </c>
    </row>
    <row r="5" spans="1:13" x14ac:dyDescent="0.2">
      <c r="A5" s="3" t="s">
        <v>15</v>
      </c>
      <c r="B5" s="3" t="s">
        <v>40</v>
      </c>
      <c r="C5" s="3">
        <v>4</v>
      </c>
      <c r="D5" s="3">
        <v>4</v>
      </c>
      <c r="E5" s="3">
        <f t="shared" si="0"/>
        <v>1</v>
      </c>
      <c r="F5" s="3">
        <f t="shared" si="1"/>
        <v>4</v>
      </c>
      <c r="G5" s="3">
        <f t="shared" si="3"/>
        <v>5</v>
      </c>
      <c r="H5" s="3">
        <v>5</v>
      </c>
      <c r="I5">
        <f t="shared" si="2"/>
        <v>1</v>
      </c>
      <c r="J5" s="5">
        <f t="shared" si="4"/>
        <v>1</v>
      </c>
      <c r="L5" s="9" t="s">
        <v>3</v>
      </c>
      <c r="M5" s="5" t="s">
        <v>68</v>
      </c>
    </row>
    <row r="6" spans="1:13" x14ac:dyDescent="0.2">
      <c r="A6" s="3" t="s">
        <v>16</v>
      </c>
      <c r="B6" s="3" t="s">
        <v>41</v>
      </c>
      <c r="C6" s="3">
        <v>5</v>
      </c>
      <c r="D6" s="3">
        <v>4</v>
      </c>
      <c r="E6" s="3">
        <f t="shared" si="0"/>
        <v>1</v>
      </c>
      <c r="F6" s="3">
        <f t="shared" si="1"/>
        <v>4</v>
      </c>
      <c r="G6" s="3">
        <f t="shared" si="3"/>
        <v>5</v>
      </c>
      <c r="H6" s="3">
        <v>5</v>
      </c>
      <c r="I6">
        <f t="shared" si="2"/>
        <v>1</v>
      </c>
      <c r="J6" s="5">
        <f t="shared" si="4"/>
        <v>1</v>
      </c>
      <c r="L6" s="9" t="s">
        <v>4</v>
      </c>
      <c r="M6" s="5" t="s">
        <v>69</v>
      </c>
    </row>
    <row r="7" spans="1:13" x14ac:dyDescent="0.2">
      <c r="A7" s="3" t="s">
        <v>17</v>
      </c>
      <c r="B7" s="3" t="s">
        <v>42</v>
      </c>
      <c r="C7" s="3">
        <v>6</v>
      </c>
      <c r="D7" s="3">
        <v>8</v>
      </c>
      <c r="E7" s="3">
        <f t="shared" si="0"/>
        <v>2</v>
      </c>
      <c r="F7" s="3">
        <f t="shared" si="1"/>
        <v>4</v>
      </c>
      <c r="G7" s="3">
        <f t="shared" si="3"/>
        <v>3</v>
      </c>
      <c r="H7" s="3">
        <v>5</v>
      </c>
      <c r="I7">
        <f t="shared" si="2"/>
        <v>1</v>
      </c>
      <c r="J7" s="5">
        <f t="shared" si="4"/>
        <v>2</v>
      </c>
      <c r="L7" s="9" t="s">
        <v>5</v>
      </c>
      <c r="M7" s="5" t="s">
        <v>70</v>
      </c>
    </row>
    <row r="8" spans="1:13" x14ac:dyDescent="0.2">
      <c r="A8" s="3" t="s">
        <v>18</v>
      </c>
      <c r="B8" s="3" t="s">
        <v>43</v>
      </c>
      <c r="C8" s="3">
        <v>7</v>
      </c>
      <c r="D8" s="3">
        <v>2</v>
      </c>
      <c r="E8" s="3">
        <f t="shared" si="0"/>
        <v>1</v>
      </c>
      <c r="F8" s="3">
        <f t="shared" si="1"/>
        <v>2</v>
      </c>
      <c r="G8" s="3">
        <f t="shared" si="3"/>
        <v>3</v>
      </c>
      <c r="H8" s="3">
        <v>5</v>
      </c>
      <c r="I8">
        <f t="shared" si="2"/>
        <v>1</v>
      </c>
      <c r="J8" s="5">
        <f t="shared" si="4"/>
        <v>1</v>
      </c>
      <c r="L8" s="9" t="s">
        <v>6</v>
      </c>
      <c r="M8" s="5" t="s">
        <v>71</v>
      </c>
    </row>
    <row r="9" spans="1:13" x14ac:dyDescent="0.2">
      <c r="A9" s="3" t="s">
        <v>19</v>
      </c>
      <c r="B9" s="3" t="s">
        <v>44</v>
      </c>
      <c r="C9" s="3">
        <v>8</v>
      </c>
      <c r="D9" s="3">
        <v>4</v>
      </c>
      <c r="E9" s="3">
        <f t="shared" si="0"/>
        <v>1</v>
      </c>
      <c r="F9" s="3">
        <f t="shared" si="1"/>
        <v>4</v>
      </c>
      <c r="G9" s="3">
        <f t="shared" si="3"/>
        <v>5</v>
      </c>
      <c r="H9" s="3">
        <v>5</v>
      </c>
      <c r="I9">
        <f t="shared" si="2"/>
        <v>1</v>
      </c>
      <c r="J9" s="5">
        <f t="shared" si="4"/>
        <v>1</v>
      </c>
      <c r="L9" s="9" t="s">
        <v>7</v>
      </c>
      <c r="M9" s="5" t="s">
        <v>72</v>
      </c>
    </row>
    <row r="10" spans="1:13" x14ac:dyDescent="0.2">
      <c r="A10" s="3" t="s">
        <v>20</v>
      </c>
      <c r="B10" s="3" t="s">
        <v>45</v>
      </c>
      <c r="C10" s="3">
        <v>9</v>
      </c>
      <c r="D10" s="3">
        <v>12</v>
      </c>
      <c r="E10" s="3">
        <f t="shared" si="0"/>
        <v>3</v>
      </c>
      <c r="F10" s="3">
        <f t="shared" si="1"/>
        <v>4</v>
      </c>
      <c r="G10" s="3">
        <f t="shared" si="3"/>
        <v>7</v>
      </c>
      <c r="H10" s="3">
        <v>5</v>
      </c>
      <c r="I10">
        <f t="shared" si="2"/>
        <v>2</v>
      </c>
      <c r="J10" s="5">
        <f t="shared" si="4"/>
        <v>6</v>
      </c>
      <c r="L10" s="9" t="s">
        <v>8</v>
      </c>
      <c r="M10" s="5" t="s">
        <v>73</v>
      </c>
    </row>
    <row r="11" spans="1:13" x14ac:dyDescent="0.2">
      <c r="A11" s="3" t="s">
        <v>21</v>
      </c>
      <c r="B11" s="3" t="s">
        <v>46</v>
      </c>
      <c r="C11" s="3">
        <v>10</v>
      </c>
      <c r="D11" s="3">
        <v>16</v>
      </c>
      <c r="E11" s="3">
        <f t="shared" si="0"/>
        <v>4</v>
      </c>
      <c r="F11" s="3">
        <f t="shared" si="1"/>
        <v>4</v>
      </c>
      <c r="G11" s="3">
        <f t="shared" si="3"/>
        <v>6</v>
      </c>
      <c r="H11" s="3">
        <v>5</v>
      </c>
      <c r="I11">
        <f t="shared" si="2"/>
        <v>2</v>
      </c>
      <c r="J11" s="5">
        <f t="shared" si="4"/>
        <v>8</v>
      </c>
      <c r="L11" s="9" t="s">
        <v>9</v>
      </c>
      <c r="M11" s="5" t="s">
        <v>74</v>
      </c>
    </row>
    <row r="12" spans="1:13" x14ac:dyDescent="0.2">
      <c r="A12" s="3" t="s">
        <v>22</v>
      </c>
      <c r="B12" s="3" t="s">
        <v>47</v>
      </c>
      <c r="C12" s="3">
        <v>11</v>
      </c>
      <c r="D12" s="3">
        <v>8</v>
      </c>
      <c r="E12" s="3">
        <f t="shared" si="0"/>
        <v>2</v>
      </c>
      <c r="F12" s="3">
        <f t="shared" si="1"/>
        <v>4</v>
      </c>
      <c r="G12" s="3">
        <f t="shared" si="3"/>
        <v>5</v>
      </c>
      <c r="H12" s="3">
        <v>5</v>
      </c>
      <c r="I12">
        <f t="shared" si="2"/>
        <v>1</v>
      </c>
      <c r="J12" s="5">
        <f t="shared" si="4"/>
        <v>2</v>
      </c>
      <c r="L12" s="9" t="s">
        <v>10</v>
      </c>
      <c r="M12" s="5" t="s">
        <v>75</v>
      </c>
    </row>
    <row r="13" spans="1:13" x14ac:dyDescent="0.2">
      <c r="A13" s="3" t="s">
        <v>23</v>
      </c>
      <c r="B13" s="3" t="s">
        <v>48</v>
      </c>
      <c r="C13" s="3">
        <v>12</v>
      </c>
      <c r="D13" s="3">
        <v>8</v>
      </c>
      <c r="E13" s="3">
        <f t="shared" si="0"/>
        <v>2</v>
      </c>
      <c r="F13" s="3">
        <f t="shared" si="1"/>
        <v>4</v>
      </c>
      <c r="G13" s="3">
        <f t="shared" si="3"/>
        <v>5</v>
      </c>
      <c r="H13" s="3">
        <v>5</v>
      </c>
      <c r="I13">
        <f t="shared" si="2"/>
        <v>1</v>
      </c>
      <c r="J13" s="5">
        <f t="shared" si="4"/>
        <v>2</v>
      </c>
      <c r="L13" s="9" t="s">
        <v>11</v>
      </c>
      <c r="M13" s="5" t="s">
        <v>76</v>
      </c>
    </row>
    <row r="14" spans="1:13" x14ac:dyDescent="0.2">
      <c r="A14" s="3" t="s">
        <v>24</v>
      </c>
      <c r="B14" s="3" t="s">
        <v>49</v>
      </c>
      <c r="C14" s="3">
        <v>13</v>
      </c>
      <c r="D14" s="3">
        <v>4</v>
      </c>
      <c r="E14" s="3">
        <f t="shared" si="0"/>
        <v>1</v>
      </c>
      <c r="F14" s="3">
        <f t="shared" si="1"/>
        <v>4</v>
      </c>
      <c r="G14" s="3">
        <f t="shared" si="3"/>
        <v>6</v>
      </c>
      <c r="H14" s="3">
        <v>5</v>
      </c>
      <c r="I14">
        <f t="shared" si="2"/>
        <v>2</v>
      </c>
      <c r="J14" s="5">
        <f t="shared" si="4"/>
        <v>2</v>
      </c>
      <c r="L14" s="9" t="s">
        <v>56</v>
      </c>
      <c r="M14" s="5" t="s">
        <v>78</v>
      </c>
    </row>
    <row r="15" spans="1:13" x14ac:dyDescent="0.2">
      <c r="A15" s="3" t="s">
        <v>25</v>
      </c>
      <c r="B15" s="3" t="s">
        <v>50</v>
      </c>
      <c r="C15" s="3">
        <v>14</v>
      </c>
      <c r="D15" s="3">
        <v>4</v>
      </c>
      <c r="E15" s="3">
        <f t="shared" si="0"/>
        <v>1</v>
      </c>
      <c r="F15" s="3">
        <f t="shared" si="1"/>
        <v>4</v>
      </c>
      <c r="G15" s="3">
        <f t="shared" si="3"/>
        <v>5</v>
      </c>
      <c r="H15" s="3">
        <v>5</v>
      </c>
      <c r="I15">
        <f t="shared" si="2"/>
        <v>1</v>
      </c>
      <c r="J15" s="5">
        <f t="shared" si="4"/>
        <v>1</v>
      </c>
      <c r="L15" s="9" t="s">
        <v>57</v>
      </c>
      <c r="M15" s="5" t="s">
        <v>77</v>
      </c>
    </row>
    <row r="16" spans="1:13" x14ac:dyDescent="0.2">
      <c r="A16" s="3" t="s">
        <v>26</v>
      </c>
      <c r="B16" s="3" t="s">
        <v>51</v>
      </c>
      <c r="C16" s="3">
        <v>15</v>
      </c>
      <c r="D16" s="3">
        <v>12</v>
      </c>
      <c r="E16" s="3">
        <f t="shared" si="0"/>
        <v>3</v>
      </c>
      <c r="F16" s="3">
        <f t="shared" si="1"/>
        <v>4</v>
      </c>
      <c r="G16" s="3">
        <f t="shared" si="3"/>
        <v>4</v>
      </c>
      <c r="H16" s="3">
        <v>5</v>
      </c>
      <c r="I16">
        <f t="shared" si="2"/>
        <v>1</v>
      </c>
      <c r="J16" s="5">
        <f t="shared" si="4"/>
        <v>3</v>
      </c>
      <c r="L16" s="9" t="s">
        <v>58</v>
      </c>
      <c r="M16" s="5" t="s">
        <v>79</v>
      </c>
    </row>
    <row r="17" spans="1:13" x14ac:dyDescent="0.2">
      <c r="A17" s="3" t="s">
        <v>27</v>
      </c>
      <c r="B17" s="3" t="s">
        <v>52</v>
      </c>
      <c r="C17" s="3">
        <v>16</v>
      </c>
      <c r="D17" s="3">
        <v>12</v>
      </c>
      <c r="E17" s="3">
        <f t="shared" si="0"/>
        <v>3</v>
      </c>
      <c r="F17" s="3">
        <f t="shared" si="1"/>
        <v>4</v>
      </c>
      <c r="G17" s="3">
        <f t="shared" si="3"/>
        <v>5</v>
      </c>
      <c r="H17" s="3">
        <v>5</v>
      </c>
      <c r="I17">
        <f t="shared" si="2"/>
        <v>1</v>
      </c>
      <c r="J17" s="5">
        <f t="shared" si="4"/>
        <v>3</v>
      </c>
      <c r="L17" s="9" t="s">
        <v>59</v>
      </c>
      <c r="M17" s="5" t="s">
        <v>80</v>
      </c>
    </row>
    <row r="18" spans="1:13" x14ac:dyDescent="0.2">
      <c r="A18" s="3" t="s">
        <v>28</v>
      </c>
      <c r="B18" s="3" t="s">
        <v>53</v>
      </c>
      <c r="C18" s="3">
        <v>17</v>
      </c>
      <c r="D18" s="3">
        <v>8</v>
      </c>
      <c r="E18" s="3">
        <f t="shared" si="0"/>
        <v>2</v>
      </c>
      <c r="F18" s="3">
        <f t="shared" si="1"/>
        <v>4</v>
      </c>
      <c r="G18" s="3">
        <f t="shared" si="3"/>
        <v>5</v>
      </c>
      <c r="H18" s="3">
        <v>5</v>
      </c>
      <c r="I18">
        <f t="shared" si="2"/>
        <v>1</v>
      </c>
      <c r="J18" s="5">
        <f t="shared" si="4"/>
        <v>2</v>
      </c>
      <c r="L18" s="9" t="s">
        <v>60</v>
      </c>
      <c r="M18" s="5" t="s">
        <v>81</v>
      </c>
    </row>
    <row r="19" spans="1:13" x14ac:dyDescent="0.2">
      <c r="A19" s="3" t="s">
        <v>29</v>
      </c>
      <c r="B19" s="3" t="s">
        <v>54</v>
      </c>
      <c r="C19" s="3">
        <v>18</v>
      </c>
      <c r="D19" s="3">
        <v>4</v>
      </c>
      <c r="E19" s="3">
        <f t="shared" si="0"/>
        <v>1</v>
      </c>
      <c r="F19" s="3">
        <f t="shared" si="1"/>
        <v>4</v>
      </c>
      <c r="G19" s="3">
        <f t="shared" si="3"/>
        <v>6</v>
      </c>
      <c r="H19" s="3">
        <v>5</v>
      </c>
      <c r="I19">
        <f t="shared" si="2"/>
        <v>2</v>
      </c>
      <c r="J19" s="5">
        <f t="shared" si="4"/>
        <v>2</v>
      </c>
      <c r="L19" s="9" t="s">
        <v>61</v>
      </c>
      <c r="M19" s="5" t="s">
        <v>82</v>
      </c>
    </row>
    <row r="20" spans="1:13" x14ac:dyDescent="0.2">
      <c r="A20" s="4" t="s">
        <v>30</v>
      </c>
      <c r="B20" s="4" t="s">
        <v>55</v>
      </c>
      <c r="C20" s="4">
        <v>19</v>
      </c>
      <c r="D20" s="4">
        <v>16</v>
      </c>
      <c r="E20" s="4">
        <f t="shared" si="0"/>
        <v>4</v>
      </c>
      <c r="F20" s="4">
        <f t="shared" si="1"/>
        <v>4</v>
      </c>
      <c r="G20" s="3">
        <f t="shared" si="3"/>
        <v>5</v>
      </c>
      <c r="H20" s="4">
        <v>5</v>
      </c>
      <c r="I20" s="4">
        <f t="shared" si="2"/>
        <v>1</v>
      </c>
      <c r="J20" s="6">
        <f t="shared" si="4"/>
        <v>4</v>
      </c>
      <c r="L20" s="10" t="s">
        <v>62</v>
      </c>
      <c r="M20" s="6" t="s">
        <v>83</v>
      </c>
    </row>
    <row r="24" spans="1:13" x14ac:dyDescent="0.2">
      <c r="A24" s="51" t="s">
        <v>32</v>
      </c>
      <c r="B24" s="51" t="s">
        <v>89</v>
      </c>
      <c r="C24" s="51"/>
      <c r="D24" s="51" t="s">
        <v>94</v>
      </c>
      <c r="E24" s="51" t="s">
        <v>95</v>
      </c>
      <c r="F24" s="51" t="s">
        <v>96</v>
      </c>
    </row>
    <row r="25" spans="1:13" x14ac:dyDescent="0.2">
      <c r="A25" s="53" t="s">
        <v>12</v>
      </c>
      <c r="B25" s="53" t="e">
        <f>A25*#REF!</f>
        <v>#VALUE!</v>
      </c>
      <c r="C25" s="53"/>
      <c r="D25" s="54">
        <v>42636</v>
      </c>
      <c r="E25" s="61">
        <v>0.375</v>
      </c>
      <c r="F25" s="53" t="s">
        <v>97</v>
      </c>
    </row>
    <row r="26" spans="1:13" x14ac:dyDescent="0.2">
      <c r="A26" s="52" t="s">
        <v>13</v>
      </c>
      <c r="B26" s="52" t="e">
        <f t="shared" ref="B26" si="5">A26*#REF!</f>
        <v>#VALUE!</v>
      </c>
      <c r="C26" s="53"/>
      <c r="D26" s="54">
        <v>42637</v>
      </c>
      <c r="E26" s="61">
        <v>0.375</v>
      </c>
      <c r="F26" s="53" t="s">
        <v>97</v>
      </c>
    </row>
    <row r="27" spans="1:13" x14ac:dyDescent="0.2">
      <c r="A27" s="52"/>
      <c r="B27" s="52"/>
      <c r="C27" s="53"/>
      <c r="D27" s="54">
        <v>42639</v>
      </c>
      <c r="E27" s="61">
        <v>0.58333333333333337</v>
      </c>
      <c r="F27" s="53" t="s">
        <v>98</v>
      </c>
    </row>
    <row r="28" spans="1:13" x14ac:dyDescent="0.2">
      <c r="A28" s="53" t="s">
        <v>14</v>
      </c>
      <c r="B28" s="53" t="e">
        <f t="shared" ref="B28" si="6">A28*#REF!</f>
        <v>#VALUE!</v>
      </c>
      <c r="C28" s="53"/>
      <c r="D28" s="54">
        <v>42638</v>
      </c>
      <c r="E28" s="61">
        <v>0.375</v>
      </c>
      <c r="F28" s="53" t="s">
        <v>98</v>
      </c>
    </row>
    <row r="29" spans="1:13" x14ac:dyDescent="0.2">
      <c r="A29" s="53" t="s">
        <v>15</v>
      </c>
      <c r="B29" s="53" t="e">
        <f t="shared" ref="B29" si="7">A29*#REF!</f>
        <v>#VALUE!</v>
      </c>
      <c r="C29" s="53"/>
      <c r="D29" s="54">
        <v>42691</v>
      </c>
      <c r="E29" s="61">
        <v>0.375</v>
      </c>
      <c r="F29" s="53" t="s">
        <v>99</v>
      </c>
    </row>
    <row r="30" spans="1:13" x14ac:dyDescent="0.2">
      <c r="A30" s="55" t="s">
        <v>16</v>
      </c>
      <c r="B30" s="55" t="e">
        <f t="shared" ref="B30" si="8">A30*#REF!</f>
        <v>#VALUE!</v>
      </c>
      <c r="C30" s="58"/>
      <c r="D30" s="54">
        <v>42654</v>
      </c>
      <c r="E30" s="61">
        <v>0.375</v>
      </c>
      <c r="F30" s="53" t="s">
        <v>99</v>
      </c>
    </row>
    <row r="31" spans="1:13" x14ac:dyDescent="0.2">
      <c r="A31" s="56"/>
      <c r="B31" s="56"/>
      <c r="C31" s="60"/>
      <c r="D31" s="54">
        <v>42719</v>
      </c>
      <c r="E31" s="61">
        <v>0.58333333333333337</v>
      </c>
      <c r="F31" s="53" t="s">
        <v>97</v>
      </c>
    </row>
    <row r="32" spans="1:13" x14ac:dyDescent="0.2">
      <c r="A32" s="55" t="s">
        <v>17</v>
      </c>
      <c r="B32" s="55" t="e">
        <f t="shared" ref="B32" si="9">A32*#REF!</f>
        <v>#VALUE!</v>
      </c>
      <c r="C32" s="58"/>
      <c r="D32" s="54">
        <v>42626</v>
      </c>
      <c r="E32" s="61">
        <v>0.375</v>
      </c>
      <c r="F32" s="53" t="s">
        <v>97</v>
      </c>
    </row>
    <row r="33" spans="1:6" x14ac:dyDescent="0.2">
      <c r="A33" s="57"/>
      <c r="B33" s="57"/>
      <c r="C33" s="59"/>
      <c r="D33" s="54">
        <v>42702</v>
      </c>
      <c r="E33" s="61">
        <v>0.375</v>
      </c>
      <c r="F33" s="53" t="s">
        <v>98</v>
      </c>
    </row>
    <row r="34" spans="1:6" x14ac:dyDescent="0.2">
      <c r="A34" s="57"/>
      <c r="B34" s="57"/>
      <c r="C34" s="59"/>
      <c r="D34" s="54">
        <v>42743</v>
      </c>
      <c r="E34" s="61">
        <v>0.60416666666666663</v>
      </c>
      <c r="F34" s="53" t="s">
        <v>98</v>
      </c>
    </row>
    <row r="35" spans="1:6" x14ac:dyDescent="0.2">
      <c r="A35" s="56"/>
      <c r="B35" s="56"/>
      <c r="C35" s="60"/>
      <c r="D35" s="54">
        <v>42752</v>
      </c>
      <c r="E35" s="61">
        <v>0.60416666666666663</v>
      </c>
      <c r="F35" s="53" t="s">
        <v>99</v>
      </c>
    </row>
    <row r="36" spans="1:6" x14ac:dyDescent="0.2">
      <c r="A36" s="55" t="s">
        <v>18</v>
      </c>
      <c r="B36" s="55" t="e">
        <f t="shared" ref="B36" si="10">A36*#REF!</f>
        <v>#VALUE!</v>
      </c>
      <c r="C36" s="58"/>
      <c r="D36" s="54">
        <v>42666</v>
      </c>
      <c r="E36" s="61">
        <v>0.375</v>
      </c>
      <c r="F36" s="53" t="s">
        <v>99</v>
      </c>
    </row>
    <row r="37" spans="1:6" x14ac:dyDescent="0.2">
      <c r="A37" s="56"/>
      <c r="B37" s="56"/>
      <c r="C37" s="60"/>
      <c r="D37" s="54">
        <v>42698</v>
      </c>
      <c r="E37" s="61">
        <v>0.41666666666666669</v>
      </c>
      <c r="F37" s="53" t="s">
        <v>97</v>
      </c>
    </row>
    <row r="38" spans="1:6" x14ac:dyDescent="0.2">
      <c r="A38" s="55" t="s">
        <v>19</v>
      </c>
      <c r="B38" s="55" t="e">
        <f t="shared" ref="B38" si="11">A38*#REF!</f>
        <v>#VALUE!</v>
      </c>
      <c r="C38" s="58"/>
      <c r="D38" s="54">
        <v>42643</v>
      </c>
      <c r="E38" s="61">
        <v>0.58333333333333337</v>
      </c>
      <c r="F38" s="53" t="s">
        <v>97</v>
      </c>
    </row>
    <row r="39" spans="1:6" x14ac:dyDescent="0.2">
      <c r="A39" s="57"/>
      <c r="B39" s="57"/>
      <c r="C39" s="59"/>
      <c r="D39" s="54">
        <v>42704</v>
      </c>
      <c r="E39" s="61">
        <v>0.5625</v>
      </c>
      <c r="F39" s="53" t="s">
        <v>98</v>
      </c>
    </row>
    <row r="40" spans="1:6" x14ac:dyDescent="0.2">
      <c r="A40" s="56"/>
      <c r="B40" s="56"/>
      <c r="C40" s="60"/>
      <c r="D40" s="54">
        <v>42676</v>
      </c>
      <c r="E40" s="61">
        <v>0.5625</v>
      </c>
      <c r="F40" s="53" t="s">
        <v>98</v>
      </c>
    </row>
    <row r="41" spans="1:6" x14ac:dyDescent="0.2">
      <c r="A41" s="55" t="s">
        <v>20</v>
      </c>
      <c r="B41" s="55" t="e">
        <f t="shared" ref="B41" si="12">A41*#REF!</f>
        <v>#VALUE!</v>
      </c>
      <c r="C41" s="58"/>
      <c r="D41" s="54">
        <v>42705</v>
      </c>
      <c r="E41" s="61">
        <v>0.375</v>
      </c>
      <c r="F41" s="53" t="s">
        <v>99</v>
      </c>
    </row>
    <row r="42" spans="1:6" x14ac:dyDescent="0.2">
      <c r="A42" s="57"/>
      <c r="B42" s="57"/>
      <c r="C42" s="59"/>
      <c r="D42" s="54">
        <v>42668</v>
      </c>
      <c r="E42" s="61">
        <v>0.35416666666666669</v>
      </c>
      <c r="F42" s="53" t="s">
        <v>99</v>
      </c>
    </row>
    <row r="43" spans="1:6" x14ac:dyDescent="0.2">
      <c r="A43" s="57"/>
      <c r="B43" s="57"/>
      <c r="C43" s="59"/>
      <c r="D43" s="54">
        <v>42657</v>
      </c>
      <c r="E43" s="61">
        <v>0.35416666666666669</v>
      </c>
      <c r="F43" s="53" t="s">
        <v>97</v>
      </c>
    </row>
    <row r="44" spans="1:6" x14ac:dyDescent="0.2">
      <c r="A44" s="57"/>
      <c r="B44" s="57"/>
      <c r="C44" s="59"/>
      <c r="D44" s="54">
        <v>42665</v>
      </c>
      <c r="E44" s="61">
        <v>0.41666666666666669</v>
      </c>
      <c r="F44" s="53" t="s">
        <v>97</v>
      </c>
    </row>
    <row r="45" spans="1:6" x14ac:dyDescent="0.2">
      <c r="A45" s="57"/>
      <c r="B45" s="57"/>
      <c r="C45" s="59"/>
      <c r="D45" s="54">
        <v>42721</v>
      </c>
      <c r="E45" s="61">
        <v>0.58333333333333337</v>
      </c>
      <c r="F45" s="53" t="s">
        <v>98</v>
      </c>
    </row>
    <row r="46" spans="1:6" x14ac:dyDescent="0.2">
      <c r="A46" s="56"/>
      <c r="B46" s="56"/>
      <c r="C46" s="60"/>
      <c r="D46" s="54">
        <v>42660</v>
      </c>
      <c r="E46" s="61">
        <v>0.5625</v>
      </c>
      <c r="F46" s="53" t="s">
        <v>98</v>
      </c>
    </row>
    <row r="47" spans="1:6" x14ac:dyDescent="0.2">
      <c r="A47" s="55" t="s">
        <v>21</v>
      </c>
      <c r="B47" s="55" t="e">
        <f t="shared" ref="B47" si="13">A47*#REF!</f>
        <v>#VALUE!</v>
      </c>
      <c r="C47" s="58"/>
      <c r="D47" s="54">
        <v>42675</v>
      </c>
      <c r="E47" s="61">
        <v>0.375</v>
      </c>
      <c r="F47" s="53" t="s">
        <v>99</v>
      </c>
    </row>
    <row r="48" spans="1:6" x14ac:dyDescent="0.2">
      <c r="A48" s="57"/>
      <c r="B48" s="57"/>
      <c r="C48" s="59"/>
      <c r="D48" s="54">
        <v>42644</v>
      </c>
      <c r="E48" s="61">
        <v>0.41666666666666669</v>
      </c>
      <c r="F48" s="53" t="s">
        <v>99</v>
      </c>
    </row>
    <row r="49" spans="1:6" x14ac:dyDescent="0.2">
      <c r="A49" s="57"/>
      <c r="B49" s="57"/>
      <c r="C49" s="59"/>
      <c r="D49" s="54">
        <v>42677</v>
      </c>
      <c r="E49" s="61">
        <v>0.58333333333333337</v>
      </c>
      <c r="F49" s="53" t="s">
        <v>97</v>
      </c>
    </row>
    <row r="50" spans="1:6" x14ac:dyDescent="0.2">
      <c r="A50" s="57"/>
      <c r="B50" s="57"/>
      <c r="C50" s="59"/>
      <c r="D50" s="54">
        <v>42646</v>
      </c>
      <c r="E50" s="61">
        <v>0.58333333333333337</v>
      </c>
      <c r="F50" s="53" t="s">
        <v>97</v>
      </c>
    </row>
    <row r="51" spans="1:6" x14ac:dyDescent="0.2">
      <c r="A51" s="57"/>
      <c r="B51" s="57"/>
      <c r="C51" s="59"/>
      <c r="D51" s="54">
        <v>42707</v>
      </c>
      <c r="E51" s="61">
        <v>0.5625</v>
      </c>
      <c r="F51" s="53" t="s">
        <v>98</v>
      </c>
    </row>
    <row r="52" spans="1:6" x14ac:dyDescent="0.2">
      <c r="A52" s="57"/>
      <c r="B52" s="57"/>
      <c r="C52" s="59"/>
      <c r="D52" s="54">
        <v>42647</v>
      </c>
      <c r="E52" s="61">
        <v>0.5625</v>
      </c>
      <c r="F52" s="53" t="s">
        <v>98</v>
      </c>
    </row>
    <row r="53" spans="1:6" x14ac:dyDescent="0.2">
      <c r="A53" s="57"/>
      <c r="B53" s="57"/>
      <c r="C53" s="59"/>
      <c r="D53" s="54">
        <v>42678</v>
      </c>
      <c r="E53" s="61">
        <v>0.58333333333333337</v>
      </c>
      <c r="F53" s="53" t="s">
        <v>99</v>
      </c>
    </row>
    <row r="54" spans="1:6" x14ac:dyDescent="0.2">
      <c r="A54" s="56"/>
      <c r="B54" s="56"/>
      <c r="C54" s="60"/>
      <c r="D54" s="54">
        <v>42708</v>
      </c>
      <c r="E54" s="61">
        <v>0.375</v>
      </c>
      <c r="F54" s="53" t="s">
        <v>99</v>
      </c>
    </row>
    <row r="55" spans="1:6" x14ac:dyDescent="0.2">
      <c r="A55" s="55" t="s">
        <v>22</v>
      </c>
      <c r="B55" s="55" t="e">
        <f t="shared" ref="B55" si="14">A55*#REF!</f>
        <v>#VALUE!</v>
      </c>
      <c r="C55" s="58"/>
      <c r="D55" s="54">
        <v>42648</v>
      </c>
      <c r="E55" s="61">
        <v>0.58333333333333337</v>
      </c>
      <c r="F55" s="53" t="s">
        <v>97</v>
      </c>
    </row>
    <row r="56" spans="1:6" x14ac:dyDescent="0.2">
      <c r="A56" s="56"/>
      <c r="B56" s="56"/>
      <c r="C56" s="60"/>
      <c r="D56" s="54">
        <v>42679</v>
      </c>
      <c r="E56" s="61">
        <v>0.58333333333333337</v>
      </c>
      <c r="F56" s="53" t="s">
        <v>97</v>
      </c>
    </row>
    <row r="57" spans="1:6" x14ac:dyDescent="0.2">
      <c r="A57" s="55" t="s">
        <v>23</v>
      </c>
      <c r="B57" s="55" t="e">
        <f t="shared" ref="B57" si="15">A57*#REF!</f>
        <v>#VALUE!</v>
      </c>
      <c r="C57" s="58"/>
      <c r="D57" s="54">
        <v>42709</v>
      </c>
      <c r="E57" s="61">
        <v>0.5625</v>
      </c>
      <c r="F57" s="53" t="s">
        <v>98</v>
      </c>
    </row>
    <row r="58" spans="1:6" x14ac:dyDescent="0.2">
      <c r="A58" s="56"/>
      <c r="B58" s="56"/>
      <c r="C58" s="60"/>
      <c r="D58" s="54">
        <v>42649</v>
      </c>
      <c r="E58" s="61">
        <v>0.5625</v>
      </c>
      <c r="F58" s="53" t="s">
        <v>98</v>
      </c>
    </row>
    <row r="59" spans="1:6" x14ac:dyDescent="0.2">
      <c r="A59" s="53" t="s">
        <v>24</v>
      </c>
      <c r="B59" s="53" t="e">
        <f t="shared" ref="B59" si="16">A59*#REF!</f>
        <v>#VALUE!</v>
      </c>
      <c r="C59" s="53"/>
      <c r="D59" s="54">
        <v>42680</v>
      </c>
      <c r="E59" s="61">
        <v>0.58333333333333337</v>
      </c>
      <c r="F59" s="53" t="s">
        <v>99</v>
      </c>
    </row>
    <row r="60" spans="1:6" x14ac:dyDescent="0.2">
      <c r="A60" s="53" t="s">
        <v>25</v>
      </c>
      <c r="B60" s="53" t="e">
        <f t="shared" ref="B60" si="17">A60*#REF!</f>
        <v>#VALUE!</v>
      </c>
      <c r="C60" s="53"/>
      <c r="D60" s="54">
        <v>42710</v>
      </c>
      <c r="E60" s="61">
        <v>0.375</v>
      </c>
      <c r="F60" s="53" t="s">
        <v>99</v>
      </c>
    </row>
    <row r="61" spans="1:6" x14ac:dyDescent="0.2">
      <c r="A61" s="55" t="s">
        <v>26</v>
      </c>
      <c r="B61" s="55" t="e">
        <f t="shared" ref="B61" si="18">A61*#REF!</f>
        <v>#VALUE!</v>
      </c>
      <c r="C61" s="58"/>
      <c r="D61" s="54">
        <v>42650</v>
      </c>
      <c r="E61" s="61">
        <v>0.58333333333333337</v>
      </c>
      <c r="F61" s="53" t="s">
        <v>97</v>
      </c>
    </row>
    <row r="62" spans="1:6" x14ac:dyDescent="0.2">
      <c r="A62" s="57"/>
      <c r="B62" s="57"/>
      <c r="C62" s="59"/>
      <c r="D62" s="54">
        <v>42681</v>
      </c>
      <c r="E62" s="61">
        <v>0.58333333333333337</v>
      </c>
      <c r="F62" s="53" t="s">
        <v>97</v>
      </c>
    </row>
    <row r="63" spans="1:6" x14ac:dyDescent="0.2">
      <c r="A63" s="57"/>
      <c r="B63" s="57"/>
      <c r="C63" s="59"/>
      <c r="D63" s="54">
        <v>42711</v>
      </c>
      <c r="E63" s="61">
        <v>0.5625</v>
      </c>
      <c r="F63" s="53" t="s">
        <v>98</v>
      </c>
    </row>
    <row r="64" spans="1:6" x14ac:dyDescent="0.2">
      <c r="A64" s="57"/>
      <c r="B64" s="57"/>
      <c r="C64" s="59"/>
      <c r="D64" s="54">
        <v>42651</v>
      </c>
      <c r="E64" s="61">
        <v>0.5625</v>
      </c>
      <c r="F64" s="53" t="s">
        <v>98</v>
      </c>
    </row>
    <row r="65" spans="1:6" x14ac:dyDescent="0.2">
      <c r="A65" s="57"/>
      <c r="B65" s="57"/>
      <c r="C65" s="59"/>
      <c r="D65" s="54">
        <v>42682</v>
      </c>
      <c r="E65" s="61">
        <v>0.58333333333333337</v>
      </c>
      <c r="F65" s="53" t="s">
        <v>99</v>
      </c>
    </row>
    <row r="66" spans="1:6" x14ac:dyDescent="0.2">
      <c r="A66" s="56"/>
      <c r="B66" s="56"/>
      <c r="C66" s="60"/>
      <c r="D66" s="54">
        <v>42712</v>
      </c>
      <c r="E66" s="61">
        <v>0.375</v>
      </c>
      <c r="F66" s="53" t="s">
        <v>99</v>
      </c>
    </row>
    <row r="67" spans="1:6" x14ac:dyDescent="0.2">
      <c r="A67" s="55" t="s">
        <v>27</v>
      </c>
      <c r="B67" s="55" t="e">
        <f t="shared" ref="B67" si="19">A67*#REF!</f>
        <v>#VALUE!</v>
      </c>
      <c r="C67" s="58"/>
      <c r="D67" s="54">
        <v>42652</v>
      </c>
      <c r="E67" s="61">
        <v>0.58333333333333337</v>
      </c>
      <c r="F67" s="53" t="s">
        <v>97</v>
      </c>
    </row>
    <row r="68" spans="1:6" x14ac:dyDescent="0.2">
      <c r="A68" s="57"/>
      <c r="B68" s="57"/>
      <c r="C68" s="59"/>
      <c r="D68" s="54">
        <v>42683</v>
      </c>
      <c r="E68" s="61">
        <v>0.58333333333333337</v>
      </c>
      <c r="F68" s="53" t="s">
        <v>97</v>
      </c>
    </row>
    <row r="69" spans="1:6" x14ac:dyDescent="0.2">
      <c r="A69" s="57"/>
      <c r="B69" s="57"/>
      <c r="C69" s="59"/>
      <c r="D69" s="54">
        <v>42713</v>
      </c>
      <c r="E69" s="61">
        <v>0.5625</v>
      </c>
      <c r="F69" s="53" t="s">
        <v>98</v>
      </c>
    </row>
    <row r="70" spans="1:6" x14ac:dyDescent="0.2">
      <c r="A70" s="57"/>
      <c r="B70" s="57"/>
      <c r="C70" s="59"/>
      <c r="D70" s="54">
        <v>42653</v>
      </c>
      <c r="E70" s="61">
        <v>0.5625</v>
      </c>
      <c r="F70" s="53" t="s">
        <v>98</v>
      </c>
    </row>
    <row r="71" spans="1:6" x14ac:dyDescent="0.2">
      <c r="A71" s="57"/>
      <c r="B71" s="57"/>
      <c r="C71" s="59"/>
      <c r="D71" s="54">
        <v>42684</v>
      </c>
      <c r="E71" s="61">
        <v>0.58333333333333337</v>
      </c>
      <c r="F71" s="53" t="s">
        <v>99</v>
      </c>
    </row>
    <row r="72" spans="1:6" x14ac:dyDescent="0.2">
      <c r="A72" s="56"/>
      <c r="B72" s="56"/>
      <c r="C72" s="60"/>
      <c r="D72" s="54">
        <v>42714</v>
      </c>
      <c r="E72" s="61">
        <v>0.375</v>
      </c>
      <c r="F72" s="53" t="s">
        <v>99</v>
      </c>
    </row>
    <row r="73" spans="1:6" x14ac:dyDescent="0.2">
      <c r="A73" s="55" t="s">
        <v>28</v>
      </c>
      <c r="B73" s="55" t="e">
        <f t="shared" ref="B73:B77" si="20">A73*#REF!</f>
        <v>#VALUE!</v>
      </c>
      <c r="C73" s="58"/>
      <c r="D73" s="54">
        <v>42717</v>
      </c>
      <c r="E73" s="61">
        <v>0.58333333333333337</v>
      </c>
      <c r="F73" s="53" t="s">
        <v>97</v>
      </c>
    </row>
    <row r="74" spans="1:6" x14ac:dyDescent="0.2">
      <c r="A74" s="56"/>
      <c r="B74" s="56"/>
      <c r="C74" s="60"/>
      <c r="D74" s="54">
        <v>42685</v>
      </c>
      <c r="E74" s="61">
        <v>0.58333333333333337</v>
      </c>
      <c r="F74" s="53" t="s">
        <v>97</v>
      </c>
    </row>
    <row r="75" spans="1:6" x14ac:dyDescent="0.2">
      <c r="A75" s="55" t="s">
        <v>29</v>
      </c>
      <c r="B75" s="55" t="e">
        <f t="shared" ref="B75:B77" si="21">A75*#REF!</f>
        <v>#VALUE!</v>
      </c>
      <c r="C75" s="58"/>
      <c r="D75" s="54">
        <v>42715</v>
      </c>
      <c r="E75" s="61">
        <v>0.5625</v>
      </c>
      <c r="F75" s="53" t="s">
        <v>98</v>
      </c>
    </row>
    <row r="76" spans="1:6" x14ac:dyDescent="0.2">
      <c r="A76" s="56"/>
      <c r="B76" s="56"/>
      <c r="C76" s="60"/>
      <c r="D76" s="54">
        <v>42655</v>
      </c>
      <c r="E76" s="61">
        <v>0.5625</v>
      </c>
      <c r="F76" s="53" t="s">
        <v>98</v>
      </c>
    </row>
    <row r="77" spans="1:6" x14ac:dyDescent="0.2">
      <c r="A77" s="55" t="s">
        <v>30</v>
      </c>
      <c r="B77" s="55" t="e">
        <f t="shared" ref="B77" si="22">A77*#REF!</f>
        <v>#VALUE!</v>
      </c>
      <c r="C77" s="58"/>
      <c r="D77" s="54">
        <v>42686</v>
      </c>
      <c r="E77" s="61">
        <v>0.58333333333333337</v>
      </c>
      <c r="F77" s="53" t="s">
        <v>99</v>
      </c>
    </row>
    <row r="78" spans="1:6" x14ac:dyDescent="0.2">
      <c r="A78" s="57"/>
      <c r="B78" s="57"/>
      <c r="C78" s="59"/>
      <c r="D78" s="54">
        <v>42716</v>
      </c>
      <c r="E78" s="61">
        <v>0.375</v>
      </c>
      <c r="F78" s="53" t="s">
        <v>99</v>
      </c>
    </row>
    <row r="79" spans="1:6" x14ac:dyDescent="0.2">
      <c r="A79" s="57"/>
      <c r="B79" s="57"/>
      <c r="C79" s="59"/>
      <c r="D79" s="54">
        <v>42656</v>
      </c>
      <c r="E79" s="61">
        <v>0.58333333333333337</v>
      </c>
      <c r="F79" s="53" t="s">
        <v>97</v>
      </c>
    </row>
    <row r="80" spans="1:6" x14ac:dyDescent="0.2">
      <c r="A80" s="56"/>
      <c r="B80" s="56"/>
      <c r="C80" s="60"/>
      <c r="D80" s="54">
        <v>42687</v>
      </c>
      <c r="E80" s="61">
        <v>0.58333333333333337</v>
      </c>
      <c r="F80" s="53" t="s">
        <v>97</v>
      </c>
    </row>
    <row r="105" spans="3:4" x14ac:dyDescent="0.2">
      <c r="C105" s="2" t="s">
        <v>12</v>
      </c>
      <c r="D105">
        <v>9</v>
      </c>
    </row>
    <row r="106" spans="3:4" x14ac:dyDescent="0.2">
      <c r="C106" s="2" t="s">
        <v>13</v>
      </c>
      <c r="D106">
        <v>7</v>
      </c>
    </row>
    <row r="107" spans="3:4" x14ac:dyDescent="0.2">
      <c r="C107" s="2" t="s">
        <v>14</v>
      </c>
      <c r="D107">
        <v>10</v>
      </c>
    </row>
    <row r="108" spans="3:4" x14ac:dyDescent="0.2">
      <c r="C108" s="2" t="s">
        <v>15</v>
      </c>
      <c r="D108">
        <v>5</v>
      </c>
    </row>
    <row r="109" spans="3:4" x14ac:dyDescent="0.2">
      <c r="C109" s="2" t="s">
        <v>16</v>
      </c>
      <c r="D109">
        <v>5</v>
      </c>
    </row>
    <row r="110" spans="3:4" x14ac:dyDescent="0.2">
      <c r="C110" s="2" t="s">
        <v>17</v>
      </c>
      <c r="D110">
        <v>3</v>
      </c>
    </row>
    <row r="111" spans="3:4" x14ac:dyDescent="0.2">
      <c r="C111" s="2" t="s">
        <v>18</v>
      </c>
      <c r="D111">
        <v>3</v>
      </c>
    </row>
    <row r="112" spans="3:4" x14ac:dyDescent="0.2">
      <c r="C112" s="2" t="s">
        <v>19</v>
      </c>
      <c r="D112">
        <v>5</v>
      </c>
    </row>
    <row r="113" spans="3:4" x14ac:dyDescent="0.2">
      <c r="C113" s="2" t="s">
        <v>20</v>
      </c>
      <c r="D113">
        <v>7</v>
      </c>
    </row>
    <row r="114" spans="3:4" x14ac:dyDescent="0.2">
      <c r="C114" s="2" t="s">
        <v>21</v>
      </c>
      <c r="D114">
        <v>6</v>
      </c>
    </row>
    <row r="115" spans="3:4" x14ac:dyDescent="0.2">
      <c r="C115" s="2" t="s">
        <v>22</v>
      </c>
      <c r="D115">
        <v>5</v>
      </c>
    </row>
    <row r="116" spans="3:4" x14ac:dyDescent="0.2">
      <c r="C116" s="2" t="s">
        <v>23</v>
      </c>
      <c r="D116">
        <v>5</v>
      </c>
    </row>
    <row r="117" spans="3:4" x14ac:dyDescent="0.2">
      <c r="C117" s="2" t="s">
        <v>24</v>
      </c>
      <c r="D117">
        <v>6</v>
      </c>
    </row>
    <row r="118" spans="3:4" x14ac:dyDescent="0.2">
      <c r="C118" s="2" t="s">
        <v>25</v>
      </c>
      <c r="D118">
        <v>5</v>
      </c>
    </row>
    <row r="119" spans="3:4" x14ac:dyDescent="0.2">
      <c r="C119" s="2" t="s">
        <v>26</v>
      </c>
      <c r="D119">
        <v>4</v>
      </c>
    </row>
    <row r="120" spans="3:4" x14ac:dyDescent="0.2">
      <c r="C120" s="2" t="s">
        <v>27</v>
      </c>
      <c r="D120">
        <v>5</v>
      </c>
    </row>
    <row r="121" spans="3:4" x14ac:dyDescent="0.2">
      <c r="C121" s="2" t="s">
        <v>28</v>
      </c>
      <c r="D121">
        <v>5</v>
      </c>
    </row>
    <row r="122" spans="3:4" x14ac:dyDescent="0.2">
      <c r="C122" s="2" t="s">
        <v>29</v>
      </c>
      <c r="D122">
        <v>6</v>
      </c>
    </row>
    <row r="123" spans="3:4" x14ac:dyDescent="0.2">
      <c r="C123" s="2" t="s">
        <v>30</v>
      </c>
      <c r="D123">
        <v>5</v>
      </c>
    </row>
    <row r="130" spans="2:20" x14ac:dyDescent="0.2">
      <c r="B130">
        <v>9</v>
      </c>
      <c r="C130">
        <v>7</v>
      </c>
      <c r="D130">
        <v>10</v>
      </c>
      <c r="E130">
        <v>5</v>
      </c>
      <c r="F130">
        <v>5</v>
      </c>
      <c r="G130">
        <v>3</v>
      </c>
      <c r="H130">
        <v>3</v>
      </c>
      <c r="I130">
        <v>5</v>
      </c>
      <c r="J130">
        <v>7</v>
      </c>
      <c r="K130">
        <v>6</v>
      </c>
      <c r="L130">
        <v>5</v>
      </c>
      <c r="M130">
        <v>5</v>
      </c>
      <c r="N130">
        <v>6</v>
      </c>
      <c r="O130">
        <v>5</v>
      </c>
      <c r="P130">
        <v>4</v>
      </c>
      <c r="Q130">
        <v>5</v>
      </c>
      <c r="R130">
        <v>5</v>
      </c>
      <c r="S130">
        <v>6</v>
      </c>
      <c r="T130">
        <v>5</v>
      </c>
    </row>
  </sheetData>
  <mergeCells count="28">
    <mergeCell ref="B61:B66"/>
    <mergeCell ref="B57:B58"/>
    <mergeCell ref="B55:B56"/>
    <mergeCell ref="B47:B54"/>
    <mergeCell ref="B41:B46"/>
    <mergeCell ref="B38:B40"/>
    <mergeCell ref="A67:A72"/>
    <mergeCell ref="A73:A74"/>
    <mergeCell ref="A75:A76"/>
    <mergeCell ref="A77:A80"/>
    <mergeCell ref="B77:B80"/>
    <mergeCell ref="B75:B76"/>
    <mergeCell ref="B73:B74"/>
    <mergeCell ref="B67:B72"/>
    <mergeCell ref="A41:A46"/>
    <mergeCell ref="A47:A54"/>
    <mergeCell ref="A55:A56"/>
    <mergeCell ref="A57:A58"/>
    <mergeCell ref="A61:A66"/>
    <mergeCell ref="A26:A27"/>
    <mergeCell ref="B26:B27"/>
    <mergeCell ref="A30:A31"/>
    <mergeCell ref="A32:A35"/>
    <mergeCell ref="A36:A37"/>
    <mergeCell ref="A38:A40"/>
    <mergeCell ref="B36:B37"/>
    <mergeCell ref="B32:B35"/>
    <mergeCell ref="B30:B31"/>
  </mergeCells>
  <conditionalFormatting sqref="D25:D80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2"/>
  <sheetViews>
    <sheetView workbookViewId="0">
      <selection activeCell="C4" sqref="C4"/>
    </sheetView>
  </sheetViews>
  <sheetFormatPr baseColWidth="10" defaultRowHeight="12.75" x14ac:dyDescent="0.2"/>
  <cols>
    <col min="2" max="2" width="25.28515625" customWidth="1"/>
  </cols>
  <sheetData>
    <row r="1" spans="1:3" x14ac:dyDescent="0.2">
      <c r="A1" s="47" t="s">
        <v>91</v>
      </c>
      <c r="B1" s="47"/>
    </row>
    <row r="2" spans="1:3" x14ac:dyDescent="0.2">
      <c r="A2" s="47"/>
      <c r="B2" s="47"/>
    </row>
    <row r="4" spans="1:3" x14ac:dyDescent="0.2">
      <c r="A4" t="s">
        <v>0</v>
      </c>
      <c r="B4" s="45" t="s">
        <v>93</v>
      </c>
      <c r="C4" s="46" t="s">
        <v>92</v>
      </c>
    </row>
    <row r="5" spans="1:3" x14ac:dyDescent="0.2">
      <c r="A5" t="s">
        <v>1</v>
      </c>
      <c r="B5" s="45" t="s">
        <v>93</v>
      </c>
      <c r="C5" t="s">
        <v>92</v>
      </c>
    </row>
    <row r="6" spans="1:3" x14ac:dyDescent="0.2">
      <c r="A6" t="s">
        <v>2</v>
      </c>
      <c r="B6" s="45" t="s">
        <v>93</v>
      </c>
      <c r="C6" t="s">
        <v>92</v>
      </c>
    </row>
    <row r="7" spans="1:3" x14ac:dyDescent="0.2">
      <c r="A7" t="s">
        <v>3</v>
      </c>
      <c r="B7" s="45" t="s">
        <v>93</v>
      </c>
      <c r="C7" t="s">
        <v>92</v>
      </c>
    </row>
    <row r="8" spans="1:3" x14ac:dyDescent="0.2">
      <c r="A8" t="s">
        <v>4</v>
      </c>
      <c r="B8" s="45" t="s">
        <v>93</v>
      </c>
      <c r="C8" t="s">
        <v>92</v>
      </c>
    </row>
    <row r="9" spans="1:3" x14ac:dyDescent="0.2">
      <c r="A9" t="s">
        <v>5</v>
      </c>
      <c r="B9" s="45" t="s">
        <v>93</v>
      </c>
      <c r="C9" t="s">
        <v>92</v>
      </c>
    </row>
    <row r="10" spans="1:3" x14ac:dyDescent="0.2">
      <c r="A10" t="s">
        <v>6</v>
      </c>
      <c r="B10" s="45" t="s">
        <v>93</v>
      </c>
      <c r="C10" t="s">
        <v>92</v>
      </c>
    </row>
    <row r="11" spans="1:3" x14ac:dyDescent="0.2">
      <c r="A11" t="s">
        <v>7</v>
      </c>
      <c r="B11" s="45" t="s">
        <v>93</v>
      </c>
      <c r="C11" t="s">
        <v>92</v>
      </c>
    </row>
    <row r="12" spans="1:3" x14ac:dyDescent="0.2">
      <c r="A12" t="s">
        <v>8</v>
      </c>
      <c r="B12" s="45" t="s">
        <v>93</v>
      </c>
      <c r="C12" t="s">
        <v>92</v>
      </c>
    </row>
    <row r="13" spans="1:3" x14ac:dyDescent="0.2">
      <c r="A13" t="s">
        <v>9</v>
      </c>
      <c r="B13" s="45" t="s">
        <v>93</v>
      </c>
      <c r="C13" t="s">
        <v>92</v>
      </c>
    </row>
    <row r="14" spans="1:3" x14ac:dyDescent="0.2">
      <c r="A14" t="s">
        <v>10</v>
      </c>
      <c r="B14" s="45" t="s">
        <v>93</v>
      </c>
      <c r="C14" t="s">
        <v>92</v>
      </c>
    </row>
    <row r="15" spans="1:3" x14ac:dyDescent="0.2">
      <c r="A15" t="s">
        <v>11</v>
      </c>
      <c r="B15" s="45" t="s">
        <v>93</v>
      </c>
      <c r="C15" t="s">
        <v>92</v>
      </c>
    </row>
    <row r="16" spans="1:3" x14ac:dyDescent="0.2">
      <c r="A16" t="s">
        <v>56</v>
      </c>
      <c r="B16" s="45" t="s">
        <v>93</v>
      </c>
      <c r="C16" t="s">
        <v>92</v>
      </c>
    </row>
    <row r="17" spans="1:3" x14ac:dyDescent="0.2">
      <c r="A17" t="s">
        <v>57</v>
      </c>
      <c r="B17" s="45" t="s">
        <v>93</v>
      </c>
      <c r="C17" t="s">
        <v>92</v>
      </c>
    </row>
    <row r="18" spans="1:3" x14ac:dyDescent="0.2">
      <c r="A18" t="s">
        <v>58</v>
      </c>
      <c r="B18" s="45" t="s">
        <v>93</v>
      </c>
      <c r="C18" t="s">
        <v>92</v>
      </c>
    </row>
    <row r="19" spans="1:3" x14ac:dyDescent="0.2">
      <c r="A19" t="s">
        <v>59</v>
      </c>
      <c r="B19" s="45" t="s">
        <v>93</v>
      </c>
      <c r="C19" t="s">
        <v>92</v>
      </c>
    </row>
    <row r="20" spans="1:3" x14ac:dyDescent="0.2">
      <c r="A20" t="s">
        <v>60</v>
      </c>
      <c r="B20" s="45" t="s">
        <v>93</v>
      </c>
      <c r="C20" t="s">
        <v>92</v>
      </c>
    </row>
    <row r="21" spans="1:3" x14ac:dyDescent="0.2">
      <c r="A21" t="s">
        <v>61</v>
      </c>
      <c r="B21" s="45" t="s">
        <v>93</v>
      </c>
      <c r="C21" t="s">
        <v>92</v>
      </c>
    </row>
    <row r="22" spans="1:3" x14ac:dyDescent="0.2">
      <c r="A22" t="s">
        <v>62</v>
      </c>
      <c r="B22" s="45" t="s">
        <v>93</v>
      </c>
      <c r="C22" t="s">
        <v>92</v>
      </c>
    </row>
  </sheetData>
  <mergeCells count="1">
    <mergeCell ref="A1:B2"/>
  </mergeCells>
  <hyperlinks>
    <hyperlink ref="C4" location="'Fiche individuelle'!A1" display="Fiche de formation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0"/>
  <sheetViews>
    <sheetView tabSelected="1" topLeftCell="A4" workbookViewId="0">
      <selection activeCell="F19" sqref="F19"/>
    </sheetView>
  </sheetViews>
  <sheetFormatPr baseColWidth="10" defaultRowHeight="12.75" x14ac:dyDescent="0.2"/>
  <cols>
    <col min="2" max="2" width="19.28515625" customWidth="1"/>
  </cols>
  <sheetData>
    <row r="1" spans="1:15" x14ac:dyDescent="0.2">
      <c r="A1" s="11"/>
      <c r="B1" s="11"/>
      <c r="C1" s="11"/>
      <c r="D1" s="11"/>
      <c r="E1" s="11"/>
      <c r="F1" s="11"/>
      <c r="G1" s="11"/>
      <c r="H1" s="11"/>
      <c r="I1" s="11"/>
    </row>
    <row r="2" spans="1:15" ht="23.25" x14ac:dyDescent="0.35">
      <c r="A2" s="11"/>
      <c r="B2" s="12" t="s">
        <v>84</v>
      </c>
      <c r="C2" s="11"/>
      <c r="D2" s="11"/>
      <c r="E2" s="11"/>
      <c r="F2" s="11"/>
      <c r="G2" s="11"/>
      <c r="H2" s="11"/>
      <c r="I2" s="11"/>
    </row>
    <row r="3" spans="1:15" x14ac:dyDescent="0.2">
      <c r="A3" s="11"/>
      <c r="B3" s="11"/>
      <c r="C3" s="11"/>
      <c r="D3" s="11"/>
      <c r="E3" s="11"/>
      <c r="F3" s="11"/>
      <c r="G3" s="11"/>
      <c r="H3" s="11"/>
      <c r="I3" s="11"/>
    </row>
    <row r="4" spans="1:15" ht="13.5" thickBot="1" x14ac:dyDescent="0.25">
      <c r="A4" s="11"/>
      <c r="B4" s="11"/>
      <c r="C4" s="11"/>
      <c r="D4" s="11"/>
      <c r="E4" s="11"/>
      <c r="F4" s="11"/>
      <c r="G4" s="11"/>
      <c r="H4" s="11"/>
      <c r="I4" s="11"/>
    </row>
    <row r="5" spans="1:15" x14ac:dyDescent="0.2">
      <c r="A5" s="11"/>
      <c r="B5" s="21"/>
      <c r="C5" s="22"/>
      <c r="D5" s="22"/>
      <c r="E5" s="22"/>
      <c r="F5" s="22"/>
      <c r="G5" s="22"/>
      <c r="H5" s="23"/>
      <c r="I5" s="11"/>
    </row>
    <row r="6" spans="1:15" ht="15" x14ac:dyDescent="0.25">
      <c r="A6" s="11"/>
      <c r="B6" s="24" t="s">
        <v>1</v>
      </c>
      <c r="C6" s="25"/>
      <c r="D6" s="25"/>
      <c r="E6" s="50" t="s">
        <v>85</v>
      </c>
      <c r="F6" s="50"/>
      <c r="G6" s="48">
        <f ca="1">SUM(E11:E49)</f>
        <v>17</v>
      </c>
      <c r="H6" s="26"/>
      <c r="I6" s="11"/>
    </row>
    <row r="7" spans="1:15" ht="15" x14ac:dyDescent="0.25">
      <c r="A7" s="3"/>
      <c r="B7" s="27" t="str">
        <f>VLOOKUP('Fiche individuelle'!B6,'Base de données'!L1:M20,2,FALSE)</f>
        <v>daf</v>
      </c>
      <c r="C7" s="25"/>
      <c r="D7" s="25"/>
      <c r="E7" s="50"/>
      <c r="F7" s="50"/>
      <c r="G7" s="48"/>
      <c r="H7" s="26"/>
      <c r="I7" s="11"/>
    </row>
    <row r="8" spans="1:15" ht="13.5" thickBot="1" x14ac:dyDescent="0.25">
      <c r="A8" s="11"/>
      <c r="B8" s="28"/>
      <c r="C8" s="29"/>
      <c r="D8" s="29"/>
      <c r="E8" s="29"/>
      <c r="F8" s="29"/>
      <c r="G8" s="29"/>
      <c r="H8" s="30"/>
      <c r="I8" s="11"/>
    </row>
    <row r="9" spans="1:15" x14ac:dyDescent="0.2">
      <c r="A9" s="11"/>
      <c r="B9" s="11"/>
      <c r="C9" s="11"/>
      <c r="D9" s="11"/>
      <c r="E9" s="11"/>
      <c r="F9" s="11"/>
      <c r="G9" s="11"/>
      <c r="H9" s="11"/>
      <c r="I9" s="11"/>
    </row>
    <row r="10" spans="1:15" ht="38.25" x14ac:dyDescent="0.2">
      <c r="A10" s="11"/>
      <c r="B10" s="13" t="s">
        <v>86</v>
      </c>
      <c r="C10" s="13"/>
      <c r="D10" s="13"/>
      <c r="E10" s="13"/>
      <c r="F10" s="13"/>
      <c r="G10" s="13"/>
      <c r="H10" s="14"/>
      <c r="I10" s="11"/>
      <c r="N10" t="s">
        <v>100</v>
      </c>
      <c r="O10">
        <f>MATCH(B6,matrice!A3:A14,0)</f>
        <v>2</v>
      </c>
    </row>
    <row r="11" spans="1:15" x14ac:dyDescent="0.2">
      <c r="A11" s="11"/>
      <c r="B11" s="31" t="str">
        <f ca="1">O11</f>
        <v>général</v>
      </c>
      <c r="C11" s="31"/>
      <c r="D11" s="31"/>
      <c r="E11" s="41">
        <f ca="1">IF(B11="","",'Base de données'!E2)</f>
        <v>1</v>
      </c>
      <c r="F11" s="41">
        <f ca="1">IF(B11="","",'Base de données'!F2)</f>
        <v>2</v>
      </c>
      <c r="G11" s="15"/>
      <c r="H11" s="15"/>
      <c r="I11" s="11"/>
      <c r="N11" t="str">
        <f ca="1">OFFSET(matrice!$A$1,$O$10+1,'Base de données'!C2)</f>
        <v>x</v>
      </c>
      <c r="O11" t="str">
        <f ca="1">IF(N11="x",'Base de données'!B2,"")</f>
        <v>général</v>
      </c>
    </row>
    <row r="12" spans="1:15" ht="15" x14ac:dyDescent="0.2">
      <c r="A12" s="11"/>
      <c r="B12" s="31" t="str">
        <f t="shared" ref="B12:B29" ca="1" si="0">O12</f>
        <v>industrie</v>
      </c>
      <c r="C12" s="31"/>
      <c r="D12" s="31"/>
      <c r="E12" s="41">
        <f ca="1">IF(B12="","",'Base de données'!E3)</f>
        <v>1</v>
      </c>
      <c r="F12" s="41">
        <f ca="1">IF(B12="","",'Base de données'!F3)</f>
        <v>2</v>
      </c>
      <c r="G12" s="16"/>
      <c r="H12" s="16"/>
      <c r="I12" s="11"/>
      <c r="N12" t="str">
        <f ca="1">OFFSET(matrice!$A$1,$O$10+1,'Base de données'!C3)</f>
        <v>x</v>
      </c>
      <c r="O12" t="str">
        <f ca="1">IF(N12="x",'Base de données'!B3,"")</f>
        <v>industrie</v>
      </c>
    </row>
    <row r="13" spans="1:15" x14ac:dyDescent="0.2">
      <c r="A13" s="11"/>
      <c r="B13" s="31" t="str">
        <f t="shared" ca="1" si="0"/>
        <v>management</v>
      </c>
      <c r="C13" s="31"/>
      <c r="D13" s="31"/>
      <c r="E13" s="41">
        <f ca="1">IF(B13="","",'Base de données'!E4)</f>
        <v>1</v>
      </c>
      <c r="F13" s="41">
        <f ca="1">IF(B13="","",'Base de données'!F4)</f>
        <v>2</v>
      </c>
      <c r="G13" s="15"/>
      <c r="H13" s="15"/>
      <c r="I13" s="11"/>
      <c r="N13" t="str">
        <f ca="1">OFFSET(matrice!$A$1,$O$10+1,'Base de données'!C4)</f>
        <v>x</v>
      </c>
      <c r="O13" t="str">
        <f ca="1">IF(N13="x",'Base de données'!B4,"")</f>
        <v>management</v>
      </c>
    </row>
    <row r="14" spans="1:15" x14ac:dyDescent="0.2">
      <c r="A14" s="11"/>
      <c r="B14" s="31" t="str">
        <f t="shared" ca="1" si="0"/>
        <v/>
      </c>
      <c r="C14" s="31"/>
      <c r="D14" s="31"/>
      <c r="E14" s="41" t="str">
        <f ca="1">IF(B14="","",'Base de données'!E5)</f>
        <v/>
      </c>
      <c r="F14" s="41" t="str">
        <f ca="1">IF(B14="","",'Base de données'!F5)</f>
        <v/>
      </c>
      <c r="G14" s="15"/>
      <c r="H14" s="15"/>
      <c r="I14" s="11"/>
      <c r="N14">
        <f ca="1">OFFSET(matrice!$A$1,$O$10+1,'Base de données'!C5)</f>
        <v>0</v>
      </c>
      <c r="O14" t="str">
        <f ca="1">IF(N14="x",'Base de données'!B5,"")</f>
        <v/>
      </c>
    </row>
    <row r="15" spans="1:15" x14ac:dyDescent="0.2">
      <c r="A15" s="11"/>
      <c r="B15" s="31" t="str">
        <f t="shared" ca="1" si="0"/>
        <v/>
      </c>
      <c r="C15" s="31"/>
      <c r="D15" s="31"/>
      <c r="E15" s="41" t="str">
        <f ca="1">IF(B15="","",'Base de données'!E6)</f>
        <v/>
      </c>
      <c r="F15" s="41" t="str">
        <f ca="1">IF(B15="","",'Base de données'!F6)</f>
        <v/>
      </c>
      <c r="G15" s="15"/>
      <c r="H15" s="15"/>
      <c r="I15" s="11"/>
      <c r="N15">
        <f ca="1">OFFSET(matrice!$A$1,$O$10+1,'Base de données'!C6)</f>
        <v>0</v>
      </c>
      <c r="O15" t="str">
        <f ca="1">IF(N15="x",'Base de données'!B6,"")</f>
        <v/>
      </c>
    </row>
    <row r="16" spans="1:15" x14ac:dyDescent="0.2">
      <c r="A16" s="11"/>
      <c r="B16" s="31" t="str">
        <f t="shared" ca="1" si="0"/>
        <v/>
      </c>
      <c r="C16" s="32"/>
      <c r="D16" s="32"/>
      <c r="E16" s="41" t="str">
        <f ca="1">IF(B16="","",'Base de données'!E7)</f>
        <v/>
      </c>
      <c r="F16" s="41" t="str">
        <f ca="1">IF(B16="","",'Base de données'!F7)</f>
        <v/>
      </c>
      <c r="G16" s="15"/>
      <c r="H16" s="15"/>
      <c r="I16" s="11"/>
      <c r="N16">
        <f ca="1">OFFSET(matrice!$A$1,$O$10+1,'Base de données'!C7)</f>
        <v>0</v>
      </c>
      <c r="O16" t="str">
        <f ca="1">IF(N16="x",'Base de données'!B7,"")</f>
        <v/>
      </c>
    </row>
    <row r="17" spans="1:15" ht="15" x14ac:dyDescent="0.2">
      <c r="A17" s="11"/>
      <c r="B17" s="31" t="str">
        <f t="shared" ca="1" si="0"/>
        <v/>
      </c>
      <c r="C17" s="32"/>
      <c r="D17" s="32"/>
      <c r="E17" s="41" t="str">
        <f ca="1">IF(B17="","",'Base de données'!E8)</f>
        <v/>
      </c>
      <c r="F17" s="41" t="str">
        <f ca="1">IF(B17="","",'Base de données'!F8)</f>
        <v/>
      </c>
      <c r="G17" s="16"/>
      <c r="H17" s="16"/>
      <c r="I17" s="11"/>
      <c r="N17">
        <f ca="1">OFFSET(matrice!$A$1,$O$10+1,'Base de données'!C8)</f>
        <v>0</v>
      </c>
      <c r="O17" t="str">
        <f ca="1">IF(N17="x",'Base de données'!B8,"")</f>
        <v/>
      </c>
    </row>
    <row r="18" spans="1:15" ht="15" x14ac:dyDescent="0.2">
      <c r="A18" s="11"/>
      <c r="B18" s="31" t="str">
        <f t="shared" ca="1" si="0"/>
        <v>agroalimentaire</v>
      </c>
      <c r="C18" s="32"/>
      <c r="D18" s="32"/>
      <c r="E18" s="41">
        <f ca="1">IF(B18="","",'Base de données'!E9)</f>
        <v>1</v>
      </c>
      <c r="F18" s="41">
        <f ca="1">IF(B18="","",'Base de données'!F9)</f>
        <v>4</v>
      </c>
      <c r="G18" s="16"/>
      <c r="H18" s="16"/>
      <c r="I18" s="11"/>
      <c r="N18" t="str">
        <f ca="1">OFFSET(matrice!$A$1,$O$10+1,'Base de données'!C9)</f>
        <v>x</v>
      </c>
      <c r="O18" t="str">
        <f ca="1">IF(N18="x",'Base de données'!B9,"")</f>
        <v>agroalimentaire</v>
      </c>
    </row>
    <row r="19" spans="1:15" ht="15" x14ac:dyDescent="0.2">
      <c r="A19" s="11"/>
      <c r="B19" s="31" t="str">
        <f t="shared" ca="1" si="0"/>
        <v>négociation</v>
      </c>
      <c r="C19" s="32"/>
      <c r="D19" s="32"/>
      <c r="E19" s="41">
        <f ca="1">IF(B19="","",'Base de données'!E10)</f>
        <v>3</v>
      </c>
      <c r="F19" s="41">
        <f ca="1">IF(B19="","",'Base de données'!F10)</f>
        <v>4</v>
      </c>
      <c r="G19" s="16"/>
      <c r="H19" s="16"/>
      <c r="I19" s="11"/>
      <c r="N19" t="str">
        <f ca="1">OFFSET(matrice!$A$1,$O$10+1,'Base de données'!C10)</f>
        <v>x</v>
      </c>
      <c r="O19" t="str">
        <f ca="1">IF(N19="x",'Base de données'!B10,"")</f>
        <v>négociation</v>
      </c>
    </row>
    <row r="20" spans="1:15" x14ac:dyDescent="0.2">
      <c r="A20" s="11"/>
      <c r="B20" s="31" t="str">
        <f t="shared" ca="1" si="0"/>
        <v>vente</v>
      </c>
      <c r="C20" s="31"/>
      <c r="D20" s="31"/>
      <c r="E20" s="41">
        <f ca="1">IF(B20="","",'Base de données'!E11)</f>
        <v>4</v>
      </c>
      <c r="F20" s="41">
        <f ca="1">IF(B20="","",'Base de données'!F11)</f>
        <v>4</v>
      </c>
      <c r="G20" s="15"/>
      <c r="H20" s="15"/>
      <c r="I20" s="11"/>
      <c r="N20" t="str">
        <f ca="1">OFFSET(matrice!$A$1,$O$10+1,'Base de données'!C11)</f>
        <v>x</v>
      </c>
      <c r="O20" t="str">
        <f ca="1">IF(N20="x",'Base de données'!B11,"")</f>
        <v>vente</v>
      </c>
    </row>
    <row r="21" spans="1:15" ht="15" x14ac:dyDescent="0.2">
      <c r="A21" s="11"/>
      <c r="B21" s="31" t="str">
        <f t="shared" ca="1" si="0"/>
        <v/>
      </c>
      <c r="C21" s="31"/>
      <c r="D21" s="31"/>
      <c r="E21" s="41" t="str">
        <f ca="1">IF(B21="","",'Base de données'!E12)</f>
        <v/>
      </c>
      <c r="F21" s="41" t="str">
        <f ca="1">IF(B21="","",'Base de données'!F12)</f>
        <v/>
      </c>
      <c r="G21" s="16"/>
      <c r="H21" s="16"/>
      <c r="I21" s="11"/>
      <c r="N21">
        <f ca="1">OFFSET(matrice!$A$1,$O$10+1,'Base de données'!C12)</f>
        <v>0</v>
      </c>
      <c r="O21" t="str">
        <f ca="1">IF(N21="x",'Base de données'!B12,"")</f>
        <v/>
      </c>
    </row>
    <row r="22" spans="1:15" ht="15" x14ac:dyDescent="0.2">
      <c r="A22" s="11"/>
      <c r="B22" s="31" t="str">
        <f t="shared" ca="1" si="0"/>
        <v/>
      </c>
      <c r="C22" s="31"/>
      <c r="D22" s="31"/>
      <c r="E22" s="41" t="str">
        <f ca="1">IF(B22="","",'Base de données'!E13)</f>
        <v/>
      </c>
      <c r="F22" s="41" t="str">
        <f ca="1">IF(B22="","",'Base de données'!F13)</f>
        <v/>
      </c>
      <c r="G22" s="16"/>
      <c r="H22" s="16"/>
      <c r="I22" s="11"/>
      <c r="N22">
        <f ca="1">OFFSET(matrice!$A$1,$O$10+1,'Base de données'!C13)</f>
        <v>0</v>
      </c>
      <c r="O22" t="str">
        <f ca="1">IF(N22="x",'Base de données'!B13,"")</f>
        <v/>
      </c>
    </row>
    <row r="23" spans="1:15" ht="15" x14ac:dyDescent="0.2">
      <c r="A23" s="11"/>
      <c r="B23" s="31" t="str">
        <f t="shared" ca="1" si="0"/>
        <v>marketing</v>
      </c>
      <c r="C23" s="31"/>
      <c r="D23" s="31"/>
      <c r="E23" s="41">
        <f ca="1">IF(B23="","",'Base de données'!E14)</f>
        <v>1</v>
      </c>
      <c r="F23" s="41">
        <f ca="1">IF(B23="","",'Base de données'!F14)</f>
        <v>4</v>
      </c>
      <c r="G23" s="16"/>
      <c r="H23" s="16"/>
      <c r="I23" s="11"/>
      <c r="N23" t="str">
        <f ca="1">OFFSET(matrice!$A$1,$O$10+1,'Base de données'!C14)</f>
        <v>x</v>
      </c>
      <c r="O23" t="str">
        <f ca="1">IF(N23="x",'Base de données'!B14,"")</f>
        <v>marketing</v>
      </c>
    </row>
    <row r="24" spans="1:15" x14ac:dyDescent="0.2">
      <c r="A24" s="11"/>
      <c r="B24" s="31" t="str">
        <f t="shared" ca="1" si="0"/>
        <v/>
      </c>
      <c r="C24" s="31"/>
      <c r="D24" s="31"/>
      <c r="E24" s="41" t="str">
        <f ca="1">IF(B24="","",'Base de données'!E15)</f>
        <v/>
      </c>
      <c r="F24" s="41" t="str">
        <f ca="1">IF(B24="","",'Base de données'!F15)</f>
        <v/>
      </c>
      <c r="G24" s="15"/>
      <c r="H24" s="15"/>
      <c r="I24" s="11"/>
      <c r="N24">
        <f ca="1">OFFSET(matrice!$A$1,$O$10+1,'Base de données'!C15)</f>
        <v>0</v>
      </c>
      <c r="O24" t="str">
        <f ca="1">IF(N24="x",'Base de données'!B15,"")</f>
        <v/>
      </c>
    </row>
    <row r="25" spans="1:15" x14ac:dyDescent="0.2">
      <c r="A25" s="11"/>
      <c r="B25" s="31" t="str">
        <f t="shared" ca="1" si="0"/>
        <v/>
      </c>
      <c r="C25" s="31"/>
      <c r="D25" s="31"/>
      <c r="E25" s="41" t="str">
        <f ca="1">IF(B25="","",'Base de données'!E16)</f>
        <v/>
      </c>
      <c r="F25" s="41" t="str">
        <f ca="1">IF(B25="","",'Base de données'!F16)</f>
        <v/>
      </c>
      <c r="G25" s="15"/>
      <c r="H25" s="15"/>
      <c r="I25" s="11"/>
      <c r="N25">
        <f ca="1">OFFSET(matrice!$A$1,$O$10+1,'Base de données'!C16)</f>
        <v>0</v>
      </c>
      <c r="O25" t="str">
        <f ca="1">IF(N25="x",'Base de données'!B16,"")</f>
        <v/>
      </c>
    </row>
    <row r="26" spans="1:15" x14ac:dyDescent="0.2">
      <c r="A26" s="11"/>
      <c r="B26" s="31" t="str">
        <f t="shared" ca="1" si="0"/>
        <v/>
      </c>
      <c r="C26" s="31"/>
      <c r="D26" s="31"/>
      <c r="E26" s="41" t="str">
        <f ca="1">IF(B26="","",'Base de données'!E17)</f>
        <v/>
      </c>
      <c r="F26" s="41" t="str">
        <f ca="1">IF(B26="","",'Base de données'!F17)</f>
        <v/>
      </c>
      <c r="G26" s="15"/>
      <c r="H26" s="15"/>
      <c r="I26" s="11"/>
      <c r="N26">
        <f ca="1">OFFSET(matrice!$A$1,$O$10+1,'Base de données'!C17)</f>
        <v>0</v>
      </c>
      <c r="O26" t="str">
        <f ca="1">IF(N26="x",'Base de données'!B17,"")</f>
        <v/>
      </c>
    </row>
    <row r="27" spans="1:15" x14ac:dyDescent="0.2">
      <c r="A27" s="11"/>
      <c r="B27" s="31" t="str">
        <f t="shared" ca="1" si="0"/>
        <v/>
      </c>
      <c r="C27" s="31"/>
      <c r="D27" s="31"/>
      <c r="E27" s="41" t="str">
        <f ca="1">IF(B27="","",'Base de données'!E18)</f>
        <v/>
      </c>
      <c r="F27" s="41" t="str">
        <f ca="1">IF(B27="","",'Base de données'!F18)</f>
        <v/>
      </c>
      <c r="G27" s="15"/>
      <c r="H27" s="15"/>
      <c r="I27" s="11"/>
      <c r="N27">
        <f ca="1">OFFSET(matrice!$A$1,$O$10+1,'Base de données'!C18)</f>
        <v>0</v>
      </c>
      <c r="O27" t="str">
        <f ca="1">IF(N27="x",'Base de données'!B18,"")</f>
        <v/>
      </c>
    </row>
    <row r="28" spans="1:15" x14ac:dyDescent="0.2">
      <c r="A28" s="11"/>
      <c r="B28" s="31" t="str">
        <f t="shared" ca="1" si="0"/>
        <v>powerpoint</v>
      </c>
      <c r="C28" s="31"/>
      <c r="D28" s="31"/>
      <c r="E28" s="41">
        <f ca="1">IF(B28="","",'Base de données'!E19)</f>
        <v>1</v>
      </c>
      <c r="F28" s="41">
        <f ca="1">IF(B28="","",'Base de données'!F19)</f>
        <v>4</v>
      </c>
      <c r="G28" s="15"/>
      <c r="H28" s="15"/>
      <c r="I28" s="11"/>
      <c r="N28" t="str">
        <f ca="1">OFFSET(matrice!$A$1,$O$10+1,'Base de données'!C19)</f>
        <v>x</v>
      </c>
      <c r="O28" t="str">
        <f ca="1">IF(N28="x",'Base de données'!B19,"")</f>
        <v>powerpoint</v>
      </c>
    </row>
    <row r="29" spans="1:15" x14ac:dyDescent="0.2">
      <c r="A29" s="11"/>
      <c r="B29" s="31" t="str">
        <f t="shared" ca="1" si="0"/>
        <v>analyse financière</v>
      </c>
      <c r="C29" s="33"/>
      <c r="D29" s="33"/>
      <c r="E29" s="41">
        <f ca="1">IF(B29="","",'Base de données'!E20)</f>
        <v>4</v>
      </c>
      <c r="F29" s="41">
        <f ca="1">IF(B29="","",'Base de données'!F20)</f>
        <v>4</v>
      </c>
      <c r="G29" s="34"/>
      <c r="H29" s="34"/>
      <c r="I29" s="11"/>
      <c r="N29" t="str">
        <f ca="1">OFFSET(matrice!$A$1,$O$10+1,'Base de données'!C20)</f>
        <v>x</v>
      </c>
      <c r="O29" t="str">
        <f ca="1">IF(N29="x",'Base de données'!B20,"")</f>
        <v>analyse financière</v>
      </c>
    </row>
    <row r="30" spans="1:15" x14ac:dyDescent="0.2">
      <c r="A30" s="11"/>
      <c r="B30" s="38"/>
      <c r="C30" s="38"/>
      <c r="D30" s="38"/>
      <c r="E30" s="39"/>
      <c r="F30" s="39"/>
      <c r="G30" s="40"/>
      <c r="H30" s="40"/>
      <c r="I30" s="11"/>
    </row>
    <row r="31" spans="1:15" x14ac:dyDescent="0.2">
      <c r="A31" s="11"/>
      <c r="B31" s="35"/>
      <c r="C31" s="35"/>
      <c r="D31" s="35"/>
      <c r="E31" s="36"/>
      <c r="F31" s="36"/>
      <c r="G31" s="20"/>
      <c r="H31" s="20"/>
      <c r="I31" s="11"/>
    </row>
    <row r="32" spans="1:15" x14ac:dyDescent="0.2">
      <c r="A32" s="11"/>
      <c r="B32" s="35"/>
      <c r="C32" s="35"/>
      <c r="D32" s="35"/>
      <c r="E32" s="36"/>
      <c r="F32" s="36"/>
      <c r="G32" s="20"/>
      <c r="H32" s="20"/>
      <c r="I32" s="11"/>
    </row>
    <row r="33" spans="1:9" x14ac:dyDescent="0.2">
      <c r="A33" s="11"/>
      <c r="B33" s="35"/>
      <c r="C33" s="35"/>
      <c r="D33" s="35"/>
      <c r="E33" s="49"/>
      <c r="F33" s="49"/>
      <c r="G33" s="20"/>
      <c r="H33" s="20"/>
      <c r="I33" s="11"/>
    </row>
    <row r="34" spans="1:9" ht="15" x14ac:dyDescent="0.2">
      <c r="A34" s="11"/>
      <c r="B34" s="35"/>
      <c r="C34" s="35"/>
      <c r="D34" s="35"/>
      <c r="E34" s="49"/>
      <c r="F34" s="49"/>
      <c r="G34" s="37"/>
      <c r="H34" s="37"/>
      <c r="I34" s="11"/>
    </row>
    <row r="35" spans="1:9" ht="15" x14ac:dyDescent="0.2">
      <c r="A35" s="11"/>
      <c r="B35" s="35"/>
      <c r="C35" s="35"/>
      <c r="D35" s="35"/>
      <c r="E35" s="49"/>
      <c r="F35" s="49"/>
      <c r="G35" s="37"/>
      <c r="H35" s="37"/>
      <c r="I35" s="11"/>
    </row>
    <row r="36" spans="1:9" x14ac:dyDescent="0.2">
      <c r="A36" s="11"/>
      <c r="B36" s="35"/>
      <c r="C36" s="35"/>
      <c r="D36" s="35"/>
      <c r="E36" s="36"/>
      <c r="F36" s="36"/>
      <c r="G36" s="20"/>
      <c r="H36" s="20"/>
      <c r="I36" s="11"/>
    </row>
    <row r="37" spans="1:9" x14ac:dyDescent="0.2">
      <c r="A37" s="11"/>
      <c r="B37" s="35"/>
      <c r="C37" s="35"/>
      <c r="D37" s="35"/>
      <c r="E37" s="49"/>
      <c r="F37" s="49"/>
      <c r="G37" s="20"/>
      <c r="H37" s="20"/>
      <c r="I37" s="11"/>
    </row>
    <row r="38" spans="1:9" ht="15" x14ac:dyDescent="0.2">
      <c r="A38" s="11"/>
      <c r="B38" s="35"/>
      <c r="C38" s="35"/>
      <c r="D38" s="35"/>
      <c r="E38" s="49"/>
      <c r="F38" s="49"/>
      <c r="G38" s="37"/>
      <c r="H38" s="37"/>
      <c r="I38" s="11"/>
    </row>
    <row r="39" spans="1:9" ht="15" x14ac:dyDescent="0.2">
      <c r="A39" s="11"/>
      <c r="B39" s="35"/>
      <c r="C39" s="35"/>
      <c r="D39" s="35"/>
      <c r="E39" s="49"/>
      <c r="F39" s="49"/>
      <c r="G39" s="37"/>
      <c r="H39" s="37"/>
      <c r="I39" s="11"/>
    </row>
    <row r="40" spans="1:9" ht="15" x14ac:dyDescent="0.2">
      <c r="A40" s="11"/>
      <c r="B40" s="35"/>
      <c r="C40" s="35"/>
      <c r="D40" s="35"/>
      <c r="E40" s="49"/>
      <c r="F40" s="49"/>
      <c r="G40" s="37"/>
      <c r="H40" s="37"/>
      <c r="I40" s="11"/>
    </row>
    <row r="41" spans="1:9" ht="15" x14ac:dyDescent="0.2">
      <c r="A41" s="11"/>
      <c r="B41" s="35"/>
      <c r="C41" s="35"/>
      <c r="D41" s="35"/>
      <c r="E41" s="49"/>
      <c r="F41" s="49"/>
      <c r="G41" s="37"/>
      <c r="H41" s="37"/>
      <c r="I41" s="11"/>
    </row>
    <row r="42" spans="1:9" ht="15" x14ac:dyDescent="0.2">
      <c r="A42" s="11"/>
      <c r="B42" s="35"/>
      <c r="C42" s="35"/>
      <c r="D42" s="35"/>
      <c r="E42" s="49"/>
      <c r="F42" s="49"/>
      <c r="G42" s="37"/>
      <c r="H42" s="37"/>
      <c r="I42" s="11"/>
    </row>
    <row r="43" spans="1:9" x14ac:dyDescent="0.2">
      <c r="A43" s="11"/>
      <c r="B43" s="35"/>
      <c r="C43" s="35"/>
      <c r="D43" s="35"/>
      <c r="E43" s="36"/>
      <c r="F43" s="36"/>
      <c r="G43" s="20"/>
      <c r="H43" s="20"/>
      <c r="I43" s="11"/>
    </row>
    <row r="44" spans="1:9" x14ac:dyDescent="0.2">
      <c r="A44" s="11"/>
      <c r="B44" s="35"/>
      <c r="C44" s="35"/>
      <c r="D44" s="35"/>
      <c r="E44" s="36"/>
      <c r="F44" s="36"/>
      <c r="G44" s="20"/>
      <c r="H44" s="20"/>
      <c r="I44" s="11"/>
    </row>
    <row r="45" spans="1:9" x14ac:dyDescent="0.2">
      <c r="A45" s="11"/>
      <c r="B45" s="35"/>
      <c r="C45" s="35"/>
      <c r="D45" s="35"/>
      <c r="E45" s="36"/>
      <c r="F45" s="36"/>
      <c r="G45" s="20"/>
      <c r="H45" s="20"/>
      <c r="I45" s="11"/>
    </row>
    <row r="46" spans="1:9" x14ac:dyDescent="0.2">
      <c r="A46" s="11"/>
      <c r="B46" s="35"/>
      <c r="C46" s="35"/>
      <c r="D46" s="35"/>
      <c r="E46" s="36"/>
      <c r="F46" s="36"/>
      <c r="G46" s="20"/>
      <c r="H46" s="20"/>
      <c r="I46" s="11"/>
    </row>
    <row r="47" spans="1:9" x14ac:dyDescent="0.2">
      <c r="A47" s="11"/>
      <c r="B47" s="35"/>
      <c r="C47" s="35"/>
      <c r="D47" s="35"/>
      <c r="E47" s="36"/>
      <c r="F47" s="36"/>
      <c r="G47" s="20"/>
      <c r="H47" s="20"/>
      <c r="I47" s="11"/>
    </row>
    <row r="48" spans="1:9" x14ac:dyDescent="0.2">
      <c r="A48" s="11"/>
      <c r="B48" s="35"/>
      <c r="C48" s="35"/>
      <c r="D48" s="35"/>
      <c r="E48" s="36"/>
      <c r="F48" s="36"/>
      <c r="G48" s="20"/>
      <c r="H48" s="20"/>
      <c r="I48" s="11"/>
    </row>
    <row r="49" spans="1:9" x14ac:dyDescent="0.2">
      <c r="A49" s="11"/>
      <c r="B49" s="35"/>
      <c r="C49" s="35"/>
      <c r="D49" s="35"/>
      <c r="E49" s="36"/>
      <c r="F49" s="36"/>
      <c r="G49" s="20"/>
      <c r="H49" s="20"/>
      <c r="I49" s="11"/>
    </row>
    <row r="50" spans="1:9" x14ac:dyDescent="0.2">
      <c r="A50" s="11"/>
      <c r="B50" s="17"/>
      <c r="C50" s="17"/>
      <c r="D50" s="17"/>
      <c r="E50" s="18"/>
      <c r="F50" s="19"/>
      <c r="G50" s="20"/>
      <c r="H50" s="18"/>
      <c r="I50" s="11"/>
    </row>
  </sheetData>
  <mergeCells count="6">
    <mergeCell ref="G6:G7"/>
    <mergeCell ref="E37:E42"/>
    <mergeCell ref="F37:F42"/>
    <mergeCell ref="E33:E35"/>
    <mergeCell ref="F33:F35"/>
    <mergeCell ref="E6:F7"/>
  </mergeCells>
  <dataValidations count="2">
    <dataValidation type="list" errorStyle="warning" allowBlank="1" showInputMessage="1" showErrorMessage="1" errorTitle="Attention" error="Utilisateur incorrect" sqref="M25">
      <formula1>$M$2:$M$20</formula1>
    </dataValidation>
    <dataValidation type="list" allowBlank="1" showInputMessage="1" showErrorMessage="1" sqref="B6">
      <formula1>nom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matrice</vt:lpstr>
      <vt:lpstr>Base de données</vt:lpstr>
      <vt:lpstr>Sommaire</vt:lpstr>
      <vt:lpstr>Fiche individuelle</vt:lpstr>
      <vt:lpstr>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DELPIT</dc:creator>
  <cp:lastModifiedBy>Rémi DELPIT</cp:lastModifiedBy>
  <dcterms:created xsi:type="dcterms:W3CDTF">2016-09-19T10:33:33Z</dcterms:created>
  <dcterms:modified xsi:type="dcterms:W3CDTF">2016-09-21T16:01:14Z</dcterms:modified>
</cp:coreProperties>
</file>