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5600" windowHeight="11700" activeTab="1"/>
  </bookViews>
  <sheets>
    <sheet name="TRAVAUX" sheetId="2" r:id="rId1"/>
    <sheet name="BON" sheetId="1" r:id="rId2"/>
    <sheet name="Feuil3" sheetId="3" r:id="rId3"/>
  </sheets>
  <externalReferences>
    <externalReference r:id="rId4"/>
  </externalReferences>
  <definedNames>
    <definedName name="PRODUITS">'[1]PRIX DES DIVERS'!$F$9:$F$16</definedName>
    <definedName name="REFERENCE">[1]TARIFS!$B$3:$B$127</definedName>
    <definedName name="SERVICES">'[1]PRIX DES DIVERS'!$C$9:$C$12</definedName>
  </definedNames>
  <calcPr calcId="124519"/>
</workbook>
</file>

<file path=xl/calcChain.xml><?xml version="1.0" encoding="utf-8"?>
<calcChain xmlns="http://schemas.openxmlformats.org/spreadsheetml/2006/main">
  <c r="I35" i="1"/>
  <c r="I34"/>
  <c r="E33"/>
  <c r="C33"/>
  <c r="E32"/>
  <c r="C32"/>
  <c r="G31"/>
  <c r="G34" s="1"/>
  <c r="C31"/>
  <c r="E31" s="1"/>
  <c r="B20"/>
  <c r="C15"/>
  <c r="C14"/>
  <c r="C13"/>
  <c r="C12"/>
  <c r="C11"/>
  <c r="I4"/>
  <c r="E34" l="1"/>
  <c r="I36"/>
  <c r="I37"/>
  <c r="I38" l="1"/>
</calcChain>
</file>

<file path=xl/sharedStrings.xml><?xml version="1.0" encoding="utf-8"?>
<sst xmlns="http://schemas.openxmlformats.org/spreadsheetml/2006/main" count="289" uniqueCount="180">
  <si>
    <t>BON</t>
  </si>
  <si>
    <t>NUMERO</t>
  </si>
  <si>
    <t>DATE</t>
  </si>
  <si>
    <t>Reparation et Peinture de voiture</t>
  </si>
  <si>
    <t>VEHICULE</t>
  </si>
  <si>
    <t>N° CLIENT</t>
  </si>
  <si>
    <t>IMMATRICULE</t>
  </si>
  <si>
    <t>MARQUE</t>
  </si>
  <si>
    <t>MODEL</t>
  </si>
  <si>
    <t>COULEUR</t>
  </si>
  <si>
    <t>N° CHASSIS</t>
  </si>
  <si>
    <t>DESIGNATION</t>
  </si>
  <si>
    <t>QUANTITE</t>
  </si>
  <si>
    <t>MONTANT</t>
  </si>
  <si>
    <t>ACHATS</t>
  </si>
  <si>
    <t>SERVICE</t>
  </si>
  <si>
    <t>ARTICLE</t>
  </si>
  <si>
    <t>PRIX UNIT</t>
  </si>
  <si>
    <t>QNT</t>
  </si>
  <si>
    <t>PRIX</t>
  </si>
  <si>
    <t>TYPE</t>
  </si>
  <si>
    <t>TOTAL</t>
  </si>
  <si>
    <t>VERSSEMENT</t>
  </si>
  <si>
    <t>RESTE</t>
  </si>
  <si>
    <t>DIVERS</t>
  </si>
  <si>
    <t>NET A PAYER</t>
  </si>
  <si>
    <t>Adresse</t>
  </si>
  <si>
    <t>Contact</t>
  </si>
  <si>
    <t>Garege AB AUTO</t>
  </si>
  <si>
    <t>Abdelmalek</t>
  </si>
  <si>
    <t>29 Lotissement 107</t>
  </si>
  <si>
    <t xml:space="preserve"> Mobile:   + 213-6-61-95-35-84</t>
  </si>
  <si>
    <t>El Hassi</t>
  </si>
  <si>
    <t>Téléphone Fix : 036-64-10-43</t>
  </si>
  <si>
    <t>Email: Abautosetif@gmail,com</t>
  </si>
  <si>
    <t>Setif</t>
  </si>
  <si>
    <t>RECHERCHE</t>
  </si>
  <si>
    <t>TRAVEAUX  2016</t>
  </si>
  <si>
    <t>VOIR LA FACTURE/BON</t>
  </si>
  <si>
    <t>NOM</t>
  </si>
  <si>
    <t>TELEPHONE</t>
  </si>
  <si>
    <t>N°</t>
  </si>
  <si>
    <t>DATE D'ENTREE</t>
  </si>
  <si>
    <t>VEHICULE MARQUE</t>
  </si>
  <si>
    <t>NUMERO DE CHASSIS</t>
  </si>
  <si>
    <t>N° IMMATRICULATION</t>
  </si>
  <si>
    <t>TRAVAUX EFFECTUES</t>
  </si>
  <si>
    <t>DATE DE SORTIE</t>
  </si>
  <si>
    <t>HYUNDAI</t>
  </si>
  <si>
    <t>ACCENT</t>
  </si>
  <si>
    <t>079273-115-16</t>
  </si>
  <si>
    <t>BLANC</t>
  </si>
  <si>
    <t>DEPOSE CAPOT</t>
  </si>
  <si>
    <t>DEPOSE AILE AV/G</t>
  </si>
  <si>
    <t>DEPOSE PARE-CHOKS AV</t>
  </si>
  <si>
    <t>REPARATION BARRE TRAVERSE</t>
  </si>
  <si>
    <t>DEPOSE AILE AV/D</t>
  </si>
  <si>
    <t>PEINTURE AILE AV/D</t>
  </si>
  <si>
    <t>PEINTURE CAPOT</t>
  </si>
  <si>
    <t>PEINTURE PARE-CHOCS AV</t>
  </si>
  <si>
    <t>vw</t>
  </si>
  <si>
    <t>polo</t>
  </si>
  <si>
    <t>04717-112-19</t>
  </si>
  <si>
    <t>REDRESSAGE BAS DE CAISSE</t>
  </si>
  <si>
    <t>NISSAN</t>
  </si>
  <si>
    <t>MICRA</t>
  </si>
  <si>
    <t>54579-111-16</t>
  </si>
  <si>
    <t>GRIS ORAGE</t>
  </si>
  <si>
    <t>REDRESSAGE A FROID AILE AV/G</t>
  </si>
  <si>
    <t>REPARATION PARE-CHOCS AV</t>
  </si>
  <si>
    <t>DEPOSE PHARE AV/G</t>
  </si>
  <si>
    <t>REDRESSAGE BARRE TRAVERSE</t>
  </si>
  <si>
    <t>DEMONTAGE ET MONTAGE</t>
  </si>
  <si>
    <t>RENAULT</t>
  </si>
  <si>
    <t>MEGANE</t>
  </si>
  <si>
    <t>02881-112-19</t>
  </si>
  <si>
    <t>REDRESSAGE AVEC PEINTURE PORTE AV/D</t>
  </si>
  <si>
    <t>REPARATION PARE-CHOCS AR</t>
  </si>
  <si>
    <t>REPARATION AILE AR/D</t>
  </si>
  <si>
    <t>BAGUETTE DE PORTE</t>
  </si>
  <si>
    <t>REPARATION AILE AV/D</t>
  </si>
  <si>
    <t>PATE ET LUSTRAGE</t>
  </si>
  <si>
    <t>PEUGEOT</t>
  </si>
  <si>
    <t>11172-103-19</t>
  </si>
  <si>
    <t>BLEU JEAN</t>
  </si>
  <si>
    <t>REDRESSAGE A FROID AILE AV/D</t>
  </si>
  <si>
    <t>ATOS</t>
  </si>
  <si>
    <t>PIECE UNIQUE</t>
  </si>
  <si>
    <t>DEPOSE PARE-BRISE AV</t>
  </si>
  <si>
    <t>FACTURE</t>
  </si>
  <si>
    <t>MERCEDES-BENZ</t>
  </si>
  <si>
    <t>CLASSE C</t>
  </si>
  <si>
    <t>10699-115-31</t>
  </si>
  <si>
    <t>DEPOSE PHARE AV/D</t>
  </si>
  <si>
    <t>B9</t>
  </si>
  <si>
    <t>23901-312-19</t>
  </si>
  <si>
    <t>REDRESSAGE DES LONGERONS</t>
  </si>
  <si>
    <t>LUSTRAGE</t>
  </si>
  <si>
    <t>VW</t>
  </si>
  <si>
    <t>CADY</t>
  </si>
  <si>
    <t>30158-112-19</t>
  </si>
  <si>
    <t>REGLAGE DE PORTE MALLE</t>
  </si>
  <si>
    <t>REDRESSAGE AVEC PEINTURE AILE AR/G</t>
  </si>
  <si>
    <t>CLASSE C 250</t>
  </si>
  <si>
    <t>272388-00-16</t>
  </si>
  <si>
    <t>NOIR</t>
  </si>
  <si>
    <t>REPARATION ET PEINTURE SPOILER AR</t>
  </si>
  <si>
    <t>DACIA</t>
  </si>
  <si>
    <t>SANDERO</t>
  </si>
  <si>
    <t>09672-115-19</t>
  </si>
  <si>
    <t>GRIS METAL</t>
  </si>
  <si>
    <t>DEBOSSELAGE A FROID PORTE AV/G</t>
  </si>
  <si>
    <t>REGLAGE PARE-CHOCS AV</t>
  </si>
  <si>
    <t>REGLAGE ANTI-BROUILLARD G</t>
  </si>
  <si>
    <t>15019-115-19</t>
  </si>
  <si>
    <t>REDRESSAGE A FROID AILE AR/G</t>
  </si>
  <si>
    <t>SKODA</t>
  </si>
  <si>
    <t>OCTAVIA</t>
  </si>
  <si>
    <t>01165-116-19</t>
  </si>
  <si>
    <t>REDRESSAGE AVEC PEINTURE AILE AR/D</t>
  </si>
  <si>
    <t>SEAT</t>
  </si>
  <si>
    <t>IBIZA</t>
  </si>
  <si>
    <t>02504-116-19</t>
  </si>
  <si>
    <t>DEBOSSELAGE DE GRELLE</t>
  </si>
  <si>
    <t>VF33CNFUL75004104</t>
  </si>
  <si>
    <t>11310-108-06</t>
  </si>
  <si>
    <t>MOUNIR</t>
  </si>
  <si>
    <t>DEPOSE BARRE TRAVERSE</t>
  </si>
  <si>
    <t>VF32AHFXU47757757</t>
  </si>
  <si>
    <t>12578-108-19</t>
  </si>
  <si>
    <t>DORE</t>
  </si>
  <si>
    <t>DEBOSSELAGE A FROID PORTE AR/G</t>
  </si>
  <si>
    <t>TOYOTA</t>
  </si>
  <si>
    <t>COROLA</t>
  </si>
  <si>
    <t>18715-110-19</t>
  </si>
  <si>
    <t>REDRESSAGE AVEC PEINTURE PORTE AR/D</t>
  </si>
  <si>
    <t>DEBOSSELAGE AVEC PEINTURE AILE AR/D</t>
  </si>
  <si>
    <t>KIA</t>
  </si>
  <si>
    <t>PICANTO</t>
  </si>
  <si>
    <t>08942-115-19</t>
  </si>
  <si>
    <t>WASSIM</t>
  </si>
  <si>
    <t>22401-114-19</t>
  </si>
  <si>
    <t>REPARATION PHARE AV/D</t>
  </si>
  <si>
    <t>REPARATION PHARE AV/G</t>
  </si>
  <si>
    <t>LOGANE</t>
  </si>
  <si>
    <t>05434-113-19</t>
  </si>
  <si>
    <t>VOLKSWAGEN</t>
  </si>
  <si>
    <t>09273-112-19</t>
  </si>
  <si>
    <t>DEBOSSELAGE AVEC PEINTURE AILE AR/G</t>
  </si>
  <si>
    <t>VF37A9HKCCJ731942</t>
  </si>
  <si>
    <t>23455-312-19</t>
  </si>
  <si>
    <t>BOUBAKEUR</t>
  </si>
  <si>
    <t>07-90-08-52-48</t>
  </si>
  <si>
    <t>DEBOSSELAGE A FROID AILE AV/D</t>
  </si>
  <si>
    <t>DEBOSSELAGE A FROID AILE AV/G</t>
  </si>
  <si>
    <t>TIGUAN</t>
  </si>
  <si>
    <t>VERIFICATION</t>
  </si>
  <si>
    <t>POLO</t>
  </si>
  <si>
    <t>08802-113-19</t>
  </si>
  <si>
    <t xml:space="preserve">BON </t>
  </si>
  <si>
    <t>AUDI</t>
  </si>
  <si>
    <t>Q5</t>
  </si>
  <si>
    <t>07370-109-39</t>
  </si>
  <si>
    <t>REPARATION  AVEC PEINTURE PARE-CHOCS AV</t>
  </si>
  <si>
    <t xml:space="preserve">PATE </t>
  </si>
  <si>
    <t>/</t>
  </si>
  <si>
    <t>06117-110-19</t>
  </si>
  <si>
    <t>FAYCEL</t>
  </si>
  <si>
    <t>07-73-80-65-41</t>
  </si>
  <si>
    <t>DEBOSSELAGE AVEC PEINTURE MALLE</t>
  </si>
  <si>
    <t>DEBOSSELAGE AVEC PEINTURE CAPOT</t>
  </si>
  <si>
    <t>15694-114-19</t>
  </si>
  <si>
    <t>VF32AHFX444898002</t>
  </si>
  <si>
    <t>12724-106-19</t>
  </si>
  <si>
    <t>07-94-45-14-19</t>
  </si>
  <si>
    <t>VF3WCKFT0DE007887</t>
  </si>
  <si>
    <t>02853-113-19</t>
  </si>
  <si>
    <t>13226-115-19</t>
  </si>
  <si>
    <t>boy billal</t>
  </si>
  <si>
    <t>18100-114-19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</si>
</sst>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/>
    <xf numFmtId="0" fontId="2" fillId="0" borderId="0" xfId="0" applyFont="1" applyBorder="1"/>
    <xf numFmtId="2" fontId="2" fillId="0" borderId="1" xfId="0" applyNumberFormat="1" applyFont="1" applyBorder="1" applyAlignment="1"/>
    <xf numFmtId="2" fontId="2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/>
    <xf numFmtId="0" fontId="2" fillId="0" borderId="7" xfId="0" applyFont="1" applyBorder="1"/>
    <xf numFmtId="0" fontId="5" fillId="3" borderId="0" xfId="0" applyFont="1" applyFill="1" applyBorder="1"/>
    <xf numFmtId="0" fontId="6" fillId="3" borderId="0" xfId="0" applyFont="1" applyFill="1" applyBorder="1"/>
    <xf numFmtId="14" fontId="6" fillId="3" borderId="0" xfId="0" applyNumberFormat="1" applyFont="1" applyFill="1" applyBorder="1"/>
    <xf numFmtId="0" fontId="6" fillId="3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0" fontId="10" fillId="6" borderId="1" xfId="1" applyFill="1" applyBorder="1" applyAlignment="1" applyProtection="1">
      <alignment horizontal="center" vertical="center"/>
    </xf>
    <xf numFmtId="0" fontId="10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0" fontId="10" fillId="0" borderId="1" xfId="1" applyFill="1" applyBorder="1" applyAlignment="1" applyProtection="1">
      <alignment horizontal="center" vertical="center"/>
    </xf>
    <xf numFmtId="0" fontId="0" fillId="6" borderId="1" xfId="0" applyFill="1" applyBorder="1"/>
    <xf numFmtId="0" fontId="0" fillId="0" borderId="1" xfId="0" applyFill="1" applyBorder="1" applyAlignment="1">
      <alignment horizontal="center"/>
    </xf>
    <xf numFmtId="14" fontId="10" fillId="6" borderId="1" xfId="1" applyNumberFormat="1" applyFill="1" applyBorder="1" applyAlignment="1" applyProtection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0" fillId="0" borderId="1" xfId="1" applyNumberFormat="1" applyBorder="1" applyAlignment="1" applyProtection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0" fillId="0" borderId="13" xfId="0" applyBorder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ACCUEIL!A1"/><Relationship Id="rId1" Type="http://schemas.openxmlformats.org/officeDocument/2006/relationships/image" Target="../media/image2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0</xdr:row>
      <xdr:rowOff>107156</xdr:rowOff>
    </xdr:from>
    <xdr:to>
      <xdr:col>2</xdr:col>
      <xdr:colOff>762000</xdr:colOff>
      <xdr:row>2</xdr:row>
      <xdr:rowOff>335756</xdr:rowOff>
    </xdr:to>
    <xdr:pic>
      <xdr:nvPicPr>
        <xdr:cNvPr id="2" name="Image 1" descr="images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0600" y="107156"/>
          <a:ext cx="6096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1</xdr:row>
      <xdr:rowOff>9525</xdr:rowOff>
    </xdr:from>
    <xdr:to>
      <xdr:col>1</xdr:col>
      <xdr:colOff>762000</xdr:colOff>
      <xdr:row>4</xdr:row>
      <xdr:rowOff>219075</xdr:rowOff>
    </xdr:to>
    <xdr:pic>
      <xdr:nvPicPr>
        <xdr:cNvPr id="2" name="Image 3" descr="AB noir.bmp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247650"/>
          <a:ext cx="141922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95250</xdr:colOff>
      <xdr:row>1</xdr:row>
      <xdr:rowOff>133350</xdr:rowOff>
    </xdr:from>
    <xdr:to>
      <xdr:col>10</xdr:col>
      <xdr:colOff>704850</xdr:colOff>
      <xdr:row>4</xdr:row>
      <xdr:rowOff>28575</xdr:rowOff>
    </xdr:to>
    <xdr:pic>
      <xdr:nvPicPr>
        <xdr:cNvPr id="3" name="Image 2" descr="images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172575" y="371475"/>
          <a:ext cx="6096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123825</xdr:colOff>
      <xdr:row>5</xdr:row>
      <xdr:rowOff>19050</xdr:rowOff>
    </xdr:from>
    <xdr:to>
      <xdr:col>10</xdr:col>
      <xdr:colOff>742950</xdr:colOff>
      <xdr:row>7</xdr:row>
      <xdr:rowOff>228600</xdr:rowOff>
    </xdr:to>
    <xdr:pic macro="[1]!VIDER">
      <xdr:nvPicPr>
        <xdr:cNvPr id="4" name="Image 4" descr="ibouton vierg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201150" y="1209675"/>
          <a:ext cx="6191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76200</xdr:colOff>
      <xdr:row>8</xdr:row>
      <xdr:rowOff>95250</xdr:rowOff>
    </xdr:from>
    <xdr:to>
      <xdr:col>10</xdr:col>
      <xdr:colOff>762000</xdr:colOff>
      <xdr:row>12</xdr:row>
      <xdr:rowOff>9525</xdr:rowOff>
    </xdr:to>
    <xdr:pic macro="[1]!Module2.sauvegarder">
      <xdr:nvPicPr>
        <xdr:cNvPr id="5" name="Image 6" descr="500_F_34780681_9LNKrVfzM4H57eODLUyROMCH0klpFb0F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153525" y="2114550"/>
          <a:ext cx="74295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47625</xdr:colOff>
      <xdr:row>13</xdr:row>
      <xdr:rowOff>23812</xdr:rowOff>
    </xdr:from>
    <xdr:to>
      <xdr:col>10</xdr:col>
      <xdr:colOff>1071562</xdr:colOff>
      <xdr:row>15</xdr:row>
      <xdr:rowOff>0</xdr:rowOff>
    </xdr:to>
    <xdr:sp macro="[1]!incementation_n_facture" textlink="">
      <xdr:nvSpPr>
        <xdr:cNvPr id="6" name="Rectangle à coins arrondis 5"/>
        <xdr:cNvSpPr/>
      </xdr:nvSpPr>
      <xdr:spPr>
        <a:xfrm>
          <a:off x="9124950" y="3109912"/>
          <a:ext cx="1023937" cy="45243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VALIDER FACTURE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cd/Documents/Nouveau%20dossier/GARAGE%20AB%20AUT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TRAVAUX"/>
      <sheetName val="FACTURE OFFIC"/>
      <sheetName val="BON"/>
      <sheetName val="PAIEMENT"/>
      <sheetName val="ACHATS"/>
      <sheetName val="FACTURES A PAYER"/>
      <sheetName val="PRIX DES DIVERS"/>
      <sheetName val="TARIFS"/>
      <sheetName val="CAISSE"/>
      <sheetName val="STOCK"/>
      <sheetName val="ABDELMALEK"/>
      <sheetName val="BILLAL"/>
      <sheetName val="SALAH"/>
      <sheetName val="PERSONNELS"/>
      <sheetName val="TARIFICATION"/>
      <sheetName val="REGLEMENT EMPLOYE"/>
      <sheetName val="MARQUEMODEL"/>
    </sheetNames>
    <definedNames>
      <definedName name="incementation_n_facture"/>
      <definedName name="Module2.sauvegarder"/>
      <definedName name="VIDER"/>
    </definedNames>
    <sheetDataSet>
      <sheetData sheetId="0"/>
      <sheetData sheetId="1">
        <row r="2">
          <cell r="H2" t="str">
            <v>RECHERCHE</v>
          </cell>
        </row>
        <row r="4">
          <cell r="B4" t="str">
            <v>TRAVEAUX  2016</v>
          </cell>
        </row>
        <row r="6">
          <cell r="B6" t="str">
            <v>N°</v>
          </cell>
          <cell r="C6" t="str">
            <v>DATE D'ENTREE</v>
          </cell>
          <cell r="D6" t="str">
            <v>VEHICULE MARQUE</v>
          </cell>
          <cell r="E6" t="str">
            <v>MODEL</v>
          </cell>
          <cell r="F6" t="str">
            <v>NUMERO DE CHASSIS</v>
          </cell>
          <cell r="G6" t="str">
            <v>N° IMMATRICULATION</v>
          </cell>
          <cell r="H6" t="str">
            <v>COULEUR</v>
          </cell>
          <cell r="I6" t="str">
            <v>TRAVAUX EFFECTUES</v>
          </cell>
          <cell r="J6" t="str">
            <v>DATE DE SORTIE</v>
          </cell>
        </row>
        <row r="7">
          <cell r="B7">
            <v>1</v>
          </cell>
          <cell r="C7">
            <v>42515</v>
          </cell>
          <cell r="D7" t="str">
            <v>HYUNDAI</v>
          </cell>
          <cell r="E7" t="str">
            <v>ACCENT</v>
          </cell>
          <cell r="G7" t="str">
            <v>079273-115-16</v>
          </cell>
          <cell r="H7" t="str">
            <v>BLANC</v>
          </cell>
          <cell r="I7" t="str">
            <v>DEPOSE CAPOT</v>
          </cell>
          <cell r="J7">
            <v>42548</v>
          </cell>
        </row>
        <row r="8">
          <cell r="I8" t="str">
            <v>DEPOSE AILE AV/G</v>
          </cell>
        </row>
        <row r="9">
          <cell r="I9" t="str">
            <v>DEPOSE CAPOT</v>
          </cell>
        </row>
        <row r="10">
          <cell r="I10" t="str">
            <v>DEPOSE PARE-CHOKS AV</v>
          </cell>
        </row>
        <row r="11">
          <cell r="I11" t="str">
            <v>REPARATION BARRE TRAVERSE</v>
          </cell>
        </row>
        <row r="12">
          <cell r="I12" t="str">
            <v>DEPOSE AILE AV/D</v>
          </cell>
        </row>
        <row r="13">
          <cell r="I13" t="str">
            <v>DEPOSE PARE-CHOKS AV</v>
          </cell>
        </row>
        <row r="14">
          <cell r="I14" t="str">
            <v>REPARATION BARRE TRAVERSE</v>
          </cell>
        </row>
        <row r="15">
          <cell r="I15" t="str">
            <v>PEINTURE AILE AV/D</v>
          </cell>
        </row>
        <row r="16">
          <cell r="I16" t="str">
            <v>PEINTURE CAPOT</v>
          </cell>
        </row>
        <row r="17">
          <cell r="I17" t="str">
            <v>PEINTURE PARE-CHOCS AV</v>
          </cell>
        </row>
        <row r="18">
          <cell r="B18">
            <v>2</v>
          </cell>
          <cell r="C18">
            <v>42523</v>
          </cell>
          <cell r="D18" t="str">
            <v>vw</v>
          </cell>
          <cell r="E18" t="str">
            <v>polo</v>
          </cell>
          <cell r="G18" t="str">
            <v>04717-112-19</v>
          </cell>
          <cell r="H18" t="str">
            <v>BLANC</v>
          </cell>
          <cell r="I18" t="str">
            <v>REDRESSAGE BAS DE CAISSE</v>
          </cell>
          <cell r="J18">
            <v>42529</v>
          </cell>
        </row>
        <row r="19">
          <cell r="B19">
            <v>3</v>
          </cell>
          <cell r="C19">
            <v>42527</v>
          </cell>
          <cell r="D19" t="str">
            <v>NISSAN</v>
          </cell>
          <cell r="E19" t="str">
            <v>MICRA</v>
          </cell>
          <cell r="G19" t="str">
            <v>54579-111-16</v>
          </cell>
          <cell r="H19" t="str">
            <v>GRIS ORAGE</v>
          </cell>
          <cell r="I19" t="str">
            <v>REDRESSAGE A FROID AILE AV/G</v>
          </cell>
          <cell r="J19">
            <v>42530</v>
          </cell>
        </row>
        <row r="20">
          <cell r="I20" t="str">
            <v>REPARATION PARE-CHOCS AV</v>
          </cell>
        </row>
        <row r="21">
          <cell r="I21" t="str">
            <v>DEPOSE PHARE AV/G</v>
          </cell>
        </row>
        <row r="22">
          <cell r="I22" t="str">
            <v>REDRESSAGE BARRE TRAVERSE</v>
          </cell>
        </row>
        <row r="23">
          <cell r="I23" t="str">
            <v>DEMONTAGE ET MONTAGE</v>
          </cell>
        </row>
        <row r="24">
          <cell r="I24" t="str">
            <v>REPARATION PARE-CHOCS AV</v>
          </cell>
        </row>
        <row r="25">
          <cell r="I25" t="str">
            <v>DEPOSE PHARE AV/G</v>
          </cell>
        </row>
        <row r="26">
          <cell r="I26" t="str">
            <v>REDRESSAGE BARRE TRAVERSE</v>
          </cell>
        </row>
        <row r="27">
          <cell r="I27" t="str">
            <v>DEMONTAGE ET MONTAGE</v>
          </cell>
        </row>
        <row r="28">
          <cell r="B28">
            <v>4</v>
          </cell>
          <cell r="C28">
            <v>42527</v>
          </cell>
          <cell r="D28" t="str">
            <v>RENAULT</v>
          </cell>
          <cell r="E28" t="str">
            <v>MEGANE</v>
          </cell>
          <cell r="G28" t="str">
            <v>02881-112-19</v>
          </cell>
          <cell r="H28" t="str">
            <v>BLANC</v>
          </cell>
          <cell r="I28" t="str">
            <v>REDRESSAGE AVEC PEINTURE PORTE AV/D</v>
          </cell>
          <cell r="J28">
            <v>42547</v>
          </cell>
        </row>
        <row r="29">
          <cell r="I29" t="str">
            <v>REPARATION PARE-CHOCS AR</v>
          </cell>
        </row>
        <row r="30">
          <cell r="I30" t="str">
            <v>REPARATION PARE-CHOCS AV</v>
          </cell>
        </row>
        <row r="31">
          <cell r="I31" t="str">
            <v>REPARATION AILE AR/D</v>
          </cell>
        </row>
        <row r="32">
          <cell r="I32" t="str">
            <v>BAGUETTE DE PORTE</v>
          </cell>
        </row>
        <row r="33">
          <cell r="I33" t="str">
            <v>REPARATION PARE-CHOCS AR</v>
          </cell>
        </row>
        <row r="34">
          <cell r="I34" t="str">
            <v>REPARATION PARE-CHOCS AV</v>
          </cell>
        </row>
        <row r="35">
          <cell r="I35" t="str">
            <v>REPARATION AILE AV/D</v>
          </cell>
        </row>
        <row r="36">
          <cell r="I36" t="str">
            <v>BAGUETTE DE PORTE</v>
          </cell>
        </row>
        <row r="37">
          <cell r="I37" t="str">
            <v>PATE ET LUSTRAGE</v>
          </cell>
        </row>
        <row r="38">
          <cell r="B38">
            <v>5</v>
          </cell>
          <cell r="C38">
            <v>42528</v>
          </cell>
          <cell r="D38" t="str">
            <v>PEUGEOT</v>
          </cell>
          <cell r="E38">
            <v>206</v>
          </cell>
          <cell r="G38" t="str">
            <v>11172-103-19</v>
          </cell>
          <cell r="H38" t="str">
            <v>BLEU JEAN</v>
          </cell>
          <cell r="I38" t="str">
            <v>REDRESSAGE A FROID AILE AV/D</v>
          </cell>
          <cell r="J38">
            <v>42528</v>
          </cell>
        </row>
        <row r="39">
          <cell r="B39">
            <v>6</v>
          </cell>
          <cell r="C39">
            <v>42529</v>
          </cell>
          <cell r="D39" t="str">
            <v>HYUNDAI</v>
          </cell>
          <cell r="E39" t="str">
            <v>ATOS</v>
          </cell>
          <cell r="G39" t="str">
            <v>PIECE UNIQUE</v>
          </cell>
          <cell r="H39" t="str">
            <v>BLANC</v>
          </cell>
          <cell r="I39" t="str">
            <v>DEPOSE PARE-BRISE AV</v>
          </cell>
          <cell r="J39">
            <v>42529</v>
          </cell>
        </row>
        <row r="40">
          <cell r="B40">
            <v>7</v>
          </cell>
          <cell r="C40">
            <v>42529</v>
          </cell>
          <cell r="D40" t="str">
            <v>MERCEDES-BENZ</v>
          </cell>
          <cell r="E40" t="str">
            <v>CLASSE C</v>
          </cell>
          <cell r="G40" t="str">
            <v>10699-115-31</v>
          </cell>
          <cell r="H40" t="str">
            <v>BLANC</v>
          </cell>
          <cell r="I40" t="str">
            <v>DEPOSE PHARE AV/D</v>
          </cell>
          <cell r="J40">
            <v>42530</v>
          </cell>
        </row>
        <row r="41">
          <cell r="B41">
            <v>8</v>
          </cell>
          <cell r="C41">
            <v>42532</v>
          </cell>
          <cell r="D41" t="str">
            <v>PEUGEOT</v>
          </cell>
          <cell r="E41" t="str">
            <v>B9</v>
          </cell>
          <cell r="G41" t="str">
            <v>23901-312-19</v>
          </cell>
          <cell r="H41" t="str">
            <v>BLANC</v>
          </cell>
          <cell r="I41" t="str">
            <v>REDRESSAGE DES LONGERONS</v>
          </cell>
          <cell r="J41">
            <v>42540</v>
          </cell>
        </row>
        <row r="42">
          <cell r="I42" t="str">
            <v>LUSTRAGE</v>
          </cell>
        </row>
        <row r="43">
          <cell r="B43">
            <v>9</v>
          </cell>
          <cell r="C43">
            <v>42532</v>
          </cell>
          <cell r="D43" t="str">
            <v>VW</v>
          </cell>
          <cell r="E43" t="str">
            <v>CADY</v>
          </cell>
          <cell r="G43" t="str">
            <v>30158-112-19</v>
          </cell>
          <cell r="H43" t="str">
            <v>BLANC</v>
          </cell>
          <cell r="I43" t="str">
            <v>REGLAGE DE PORTE MALLE</v>
          </cell>
          <cell r="J43">
            <v>42539</v>
          </cell>
        </row>
        <row r="44">
          <cell r="I44" t="str">
            <v>REDRESSAGE AVEC PEINTURE AILE AR/G</v>
          </cell>
        </row>
        <row r="45">
          <cell r="I45" t="str">
            <v>REPARATION PARE-CHOCS AR</v>
          </cell>
        </row>
        <row r="46">
          <cell r="I46" t="str">
            <v>REDRESSAGE AVEC PEINTURE AILE AR/G</v>
          </cell>
        </row>
        <row r="47">
          <cell r="I47" t="str">
            <v>REPARATION PARE-CHOCS AR</v>
          </cell>
        </row>
        <row r="48">
          <cell r="B48">
            <v>10</v>
          </cell>
          <cell r="C48">
            <v>42533</v>
          </cell>
          <cell r="D48" t="str">
            <v>MERCEDES-BENZ</v>
          </cell>
          <cell r="E48" t="str">
            <v>CLASSE C 250</v>
          </cell>
          <cell r="G48" t="str">
            <v>272388-00-16</v>
          </cell>
          <cell r="H48" t="str">
            <v>NOIR</v>
          </cell>
          <cell r="I48" t="str">
            <v>REPARATION ET PEINTURE SPOILER AR</v>
          </cell>
          <cell r="J48">
            <v>42533</v>
          </cell>
        </row>
        <row r="49">
          <cell r="B49">
            <v>11</v>
          </cell>
          <cell r="C49">
            <v>42534</v>
          </cell>
          <cell r="D49" t="str">
            <v>DACIA</v>
          </cell>
          <cell r="E49" t="str">
            <v>SANDERO</v>
          </cell>
          <cell r="G49" t="str">
            <v>09672-115-19</v>
          </cell>
          <cell r="H49" t="str">
            <v>GRIS METAL</v>
          </cell>
          <cell r="I49" t="str">
            <v>DEBOSSELAGE A FROID PORTE AV/G</v>
          </cell>
          <cell r="J49">
            <v>42534</v>
          </cell>
        </row>
        <row r="50">
          <cell r="I50" t="str">
            <v>REGLAGE PARE-CHOCS AV</v>
          </cell>
        </row>
        <row r="51">
          <cell r="I51" t="str">
            <v>REGLAGE ANTI-BROUILLARD G</v>
          </cell>
        </row>
        <row r="52">
          <cell r="I52" t="str">
            <v>REGLAGE ANTI-BROUILLARD G</v>
          </cell>
        </row>
        <row r="53">
          <cell r="I53" t="str">
            <v>REGLAGE PARE-CHOCS AV</v>
          </cell>
        </row>
        <row r="54">
          <cell r="B54">
            <v>12</v>
          </cell>
          <cell r="C54">
            <v>42535</v>
          </cell>
          <cell r="D54" t="str">
            <v>PEUGEOT</v>
          </cell>
          <cell r="E54">
            <v>308</v>
          </cell>
          <cell r="G54" t="str">
            <v>15019-115-19</v>
          </cell>
          <cell r="H54" t="str">
            <v>BLANC</v>
          </cell>
          <cell r="I54" t="str">
            <v>REDRESSAGE A FROID AILE AR/G</v>
          </cell>
          <cell r="J54">
            <v>42535</v>
          </cell>
        </row>
        <row r="55">
          <cell r="B55">
            <v>13</v>
          </cell>
          <cell r="C55">
            <v>42535</v>
          </cell>
          <cell r="D55" t="str">
            <v>SKODA</v>
          </cell>
          <cell r="E55" t="str">
            <v>OCTAVIA</v>
          </cell>
          <cell r="G55" t="str">
            <v>01165-116-19</v>
          </cell>
          <cell r="H55" t="str">
            <v>GRIS METAL</v>
          </cell>
          <cell r="I55" t="str">
            <v>REDRESSAGE AVEC PEINTURE AILE AR/D</v>
          </cell>
          <cell r="J55">
            <v>42539</v>
          </cell>
        </row>
        <row r="56">
          <cell r="B56">
            <v>14</v>
          </cell>
          <cell r="C56">
            <v>42535</v>
          </cell>
          <cell r="D56" t="str">
            <v>SEAT</v>
          </cell>
          <cell r="E56" t="str">
            <v>IBIZA</v>
          </cell>
          <cell r="G56" t="str">
            <v>02504-116-19</v>
          </cell>
          <cell r="H56" t="str">
            <v>BLANC</v>
          </cell>
          <cell r="I56" t="str">
            <v>DEBOSSELAGE DE GRELLE</v>
          </cell>
          <cell r="J56">
            <v>42536</v>
          </cell>
        </row>
        <row r="57">
          <cell r="B57">
            <v>15</v>
          </cell>
          <cell r="C57">
            <v>42537</v>
          </cell>
          <cell r="D57" t="str">
            <v>PEUGEOT</v>
          </cell>
          <cell r="E57">
            <v>307</v>
          </cell>
          <cell r="F57" t="str">
            <v>VF33CNFUL75004104</v>
          </cell>
          <cell r="G57" t="str">
            <v>11310-108-06</v>
          </cell>
          <cell r="H57" t="str">
            <v>NOIR</v>
          </cell>
          <cell r="I57" t="str">
            <v>REDRESSAGE DES LONGERONS</v>
          </cell>
          <cell r="J57">
            <v>42554</v>
          </cell>
        </row>
        <row r="58">
          <cell r="I58" t="str">
            <v>DEPOSE PARE-CHOKS AV</v>
          </cell>
        </row>
        <row r="59">
          <cell r="I59" t="str">
            <v>PEINTURE PARE-CHOCS AV</v>
          </cell>
        </row>
        <row r="60">
          <cell r="I60" t="str">
            <v>DEPOSE BARRE TRAVERSE</v>
          </cell>
        </row>
        <row r="61">
          <cell r="I61" t="str">
            <v>DEMONTAGE ET MONTAGE</v>
          </cell>
        </row>
        <row r="62">
          <cell r="B62">
            <v>16</v>
          </cell>
          <cell r="C62">
            <v>42539</v>
          </cell>
          <cell r="D62" t="str">
            <v>PEUGEOT</v>
          </cell>
          <cell r="E62">
            <v>206</v>
          </cell>
          <cell r="F62" t="str">
            <v>VF32AHFXU47757757</v>
          </cell>
          <cell r="G62" t="str">
            <v>12578-108-19</v>
          </cell>
          <cell r="H62" t="str">
            <v>DORE</v>
          </cell>
          <cell r="I62" t="str">
            <v>DEBOSSELAGE A FROID PORTE AR/G</v>
          </cell>
          <cell r="J62">
            <v>42540</v>
          </cell>
        </row>
        <row r="63">
          <cell r="B63">
            <v>17</v>
          </cell>
          <cell r="C63">
            <v>42539</v>
          </cell>
          <cell r="D63" t="str">
            <v>TOYOTA</v>
          </cell>
          <cell r="E63" t="str">
            <v>COROLA</v>
          </cell>
          <cell r="G63" t="str">
            <v>18715-110-19</v>
          </cell>
          <cell r="H63" t="str">
            <v>GRIS METAL</v>
          </cell>
          <cell r="I63" t="str">
            <v>REDRESSAGE AVEC PEINTURE PORTE AR/D</v>
          </cell>
          <cell r="J63">
            <v>42542</v>
          </cell>
        </row>
        <row r="64">
          <cell r="I64" t="str">
            <v>DEBOSSELAGE AVEC PEINTURE AILE AR/D</v>
          </cell>
        </row>
        <row r="65">
          <cell r="B65">
            <v>18</v>
          </cell>
          <cell r="C65">
            <v>42539</v>
          </cell>
          <cell r="D65" t="str">
            <v>KIA</v>
          </cell>
          <cell r="E65" t="str">
            <v>PICANTO</v>
          </cell>
          <cell r="G65" t="str">
            <v>08942-115-19</v>
          </cell>
          <cell r="H65" t="str">
            <v>GRIS METAL</v>
          </cell>
          <cell r="I65" t="str">
            <v>REGLAGE PARE-CHOCS AV</v>
          </cell>
          <cell r="J65">
            <v>42542</v>
          </cell>
        </row>
        <row r="66">
          <cell r="B66">
            <v>19</v>
          </cell>
          <cell r="C66">
            <v>42543</v>
          </cell>
          <cell r="D66" t="str">
            <v>SEAT</v>
          </cell>
          <cell r="E66" t="str">
            <v>IBIZA</v>
          </cell>
          <cell r="G66" t="str">
            <v>22401-114-19</v>
          </cell>
          <cell r="H66" t="str">
            <v>GRIS ORAGE</v>
          </cell>
          <cell r="I66" t="str">
            <v>PATE ET LUSTRAGE</v>
          </cell>
          <cell r="J66">
            <v>42544</v>
          </cell>
        </row>
        <row r="67">
          <cell r="I67" t="str">
            <v>REPARATION PHARE AV/D</v>
          </cell>
        </row>
        <row r="68">
          <cell r="I68" t="str">
            <v>REPARATION PHARE AV/G</v>
          </cell>
        </row>
        <row r="69">
          <cell r="B69">
            <v>20</v>
          </cell>
          <cell r="C69">
            <v>42546</v>
          </cell>
          <cell r="D69" t="str">
            <v>DACIA</v>
          </cell>
          <cell r="E69" t="str">
            <v>LOGANE</v>
          </cell>
          <cell r="G69" t="str">
            <v>05434-113-19</v>
          </cell>
          <cell r="H69" t="str">
            <v>BLANC</v>
          </cell>
          <cell r="I69" t="str">
            <v>REPARATION AILE AV/D</v>
          </cell>
          <cell r="J69">
            <v>42546</v>
          </cell>
        </row>
        <row r="70">
          <cell r="B70">
            <v>21</v>
          </cell>
          <cell r="C70">
            <v>42547</v>
          </cell>
          <cell r="D70" t="str">
            <v>VOLKSWAGEN</v>
          </cell>
          <cell r="E70" t="str">
            <v>polo</v>
          </cell>
          <cell r="G70" t="str">
            <v>09273-112-19</v>
          </cell>
          <cell r="H70" t="str">
            <v>BLANC</v>
          </cell>
          <cell r="I70" t="str">
            <v>DEPOSE PARE-CHOKS AV</v>
          </cell>
          <cell r="J70">
            <v>42553</v>
          </cell>
        </row>
        <row r="71">
          <cell r="I71" t="str">
            <v>PEINTURE PARE-CHOCS AV</v>
          </cell>
        </row>
        <row r="72">
          <cell r="I72" t="str">
            <v>DEBOSSELAGE AVEC PEINTURE AILE AR/G</v>
          </cell>
        </row>
        <row r="73">
          <cell r="B73">
            <v>22</v>
          </cell>
          <cell r="C73">
            <v>42547</v>
          </cell>
          <cell r="D73" t="str">
            <v>PEUGEOT</v>
          </cell>
          <cell r="E73" t="str">
            <v>B9</v>
          </cell>
          <cell r="F73" t="str">
            <v>VF37A9HKCCJ731942</v>
          </cell>
          <cell r="G73" t="str">
            <v>23455-312-19</v>
          </cell>
          <cell r="H73" t="str">
            <v>BLANC</v>
          </cell>
          <cell r="I73" t="str">
            <v>REDRESSAGE DES LONGERONS</v>
          </cell>
          <cell r="J73">
            <v>42551</v>
          </cell>
        </row>
        <row r="74">
          <cell r="I74" t="str">
            <v>DEBOSSELAGE A FROID AILE AV/D</v>
          </cell>
        </row>
        <row r="75">
          <cell r="I75" t="str">
            <v>DEBOSSELAGE A FROID AILE AV/G</v>
          </cell>
        </row>
        <row r="76">
          <cell r="I76" t="str">
            <v>DEPOSE PARE-CHOKS AV</v>
          </cell>
        </row>
        <row r="77">
          <cell r="I77" t="str">
            <v>DEMONTAGE ET MONTAGE</v>
          </cell>
        </row>
        <row r="78">
          <cell r="B78">
            <v>23</v>
          </cell>
          <cell r="C78">
            <v>42547</v>
          </cell>
          <cell r="D78" t="str">
            <v>VOLKSWAGEN</v>
          </cell>
          <cell r="E78" t="str">
            <v>TIGUAN</v>
          </cell>
          <cell r="H78" t="str">
            <v>BLANC</v>
          </cell>
          <cell r="I78" t="str">
            <v>VERIFICATION</v>
          </cell>
          <cell r="J78">
            <v>42547</v>
          </cell>
        </row>
        <row r="79">
          <cell r="B79">
            <v>24</v>
          </cell>
          <cell r="C79">
            <v>42548</v>
          </cell>
          <cell r="D79" t="str">
            <v>VOLKSWAGEN</v>
          </cell>
          <cell r="E79" t="str">
            <v>POLO</v>
          </cell>
          <cell r="G79" t="str">
            <v>08802-113-19</v>
          </cell>
          <cell r="H79" t="str">
            <v>BLANC</v>
          </cell>
          <cell r="I79" t="str">
            <v>DEBOSSELAGE A FROID PORTE AV/G</v>
          </cell>
          <cell r="J79">
            <v>42554</v>
          </cell>
        </row>
        <row r="80">
          <cell r="B80">
            <v>25</v>
          </cell>
          <cell r="C80">
            <v>42548</v>
          </cell>
          <cell r="D80" t="str">
            <v>AUDI</v>
          </cell>
          <cell r="E80" t="str">
            <v>Q5</v>
          </cell>
          <cell r="H80" t="str">
            <v>BLANC</v>
          </cell>
          <cell r="I80" t="str">
            <v>VERIFICATION</v>
          </cell>
          <cell r="J80">
            <v>42548</v>
          </cell>
        </row>
        <row r="81">
          <cell r="B81">
            <v>26</v>
          </cell>
          <cell r="C81">
            <v>42549</v>
          </cell>
          <cell r="D81" t="str">
            <v>AUDI</v>
          </cell>
          <cell r="E81" t="str">
            <v>Q5</v>
          </cell>
          <cell r="G81" t="str">
            <v>07370-109-39</v>
          </cell>
          <cell r="H81" t="str">
            <v>NOIR</v>
          </cell>
          <cell r="I81" t="str">
            <v>REPARATION  AVEC PEINTURE PARE-CHOCS AV</v>
          </cell>
          <cell r="J81">
            <v>42554</v>
          </cell>
        </row>
        <row r="82">
          <cell r="I82" t="str">
            <v xml:space="preserve">PATE </v>
          </cell>
        </row>
        <row r="83">
          <cell r="B83">
            <v>27</v>
          </cell>
          <cell r="C83">
            <v>42550</v>
          </cell>
          <cell r="D83" t="str">
            <v>DACIA</v>
          </cell>
          <cell r="E83" t="str">
            <v>LOGANE</v>
          </cell>
          <cell r="F83" t="str">
            <v>/</v>
          </cell>
          <cell r="G83" t="str">
            <v>06117-110-19</v>
          </cell>
          <cell r="H83" t="str">
            <v>BLANC</v>
          </cell>
          <cell r="I83" t="str">
            <v>DEPOSE PARE-CHOKS AV</v>
          </cell>
        </row>
        <row r="84">
          <cell r="I84" t="str">
            <v>DEPOSE AILE AV/D</v>
          </cell>
        </row>
        <row r="85">
          <cell r="I85" t="str">
            <v>DEBOSSELAGE AVEC PEINTURE MALLE</v>
          </cell>
        </row>
        <row r="86">
          <cell r="I86" t="str">
            <v>DEBOSSELAGE AVEC PEINTURE CAPOT</v>
          </cell>
        </row>
        <row r="87">
          <cell r="B87">
            <v>28</v>
          </cell>
          <cell r="C87">
            <v>42553</v>
          </cell>
          <cell r="D87" t="str">
            <v>DACIA</v>
          </cell>
          <cell r="E87" t="str">
            <v>LOGANE</v>
          </cell>
          <cell r="F87" t="str">
            <v>/</v>
          </cell>
          <cell r="G87" t="str">
            <v>15694-114-19</v>
          </cell>
          <cell r="H87" t="str">
            <v>BLANC</v>
          </cell>
          <cell r="I87" t="str">
            <v>REPARATION PARE-CHOCS AR</v>
          </cell>
          <cell r="J87">
            <v>42554</v>
          </cell>
        </row>
        <row r="88">
          <cell r="B88">
            <v>29</v>
          </cell>
          <cell r="C88">
            <v>42554</v>
          </cell>
          <cell r="D88" t="str">
            <v>PEUGEOT</v>
          </cell>
          <cell r="E88">
            <v>206</v>
          </cell>
          <cell r="F88" t="str">
            <v>VF32AHFX444898002</v>
          </cell>
          <cell r="G88" t="str">
            <v>12724-106-19</v>
          </cell>
          <cell r="H88" t="str">
            <v>GRIS METAL</v>
          </cell>
          <cell r="I88" t="str">
            <v>DEBOSSELAGE A FROID AILE AV/G</v>
          </cell>
          <cell r="J88">
            <v>42554</v>
          </cell>
        </row>
        <row r="89">
          <cell r="B89">
            <v>30</v>
          </cell>
          <cell r="C89">
            <v>42554</v>
          </cell>
          <cell r="D89" t="str">
            <v>PEUGEOT</v>
          </cell>
          <cell r="E89">
            <v>207</v>
          </cell>
          <cell r="F89" t="str">
            <v>VF3WCKFT0DE007887</v>
          </cell>
          <cell r="G89" t="str">
            <v>02853-113-19</v>
          </cell>
          <cell r="H89" t="str">
            <v>BLANC</v>
          </cell>
          <cell r="I89" t="str">
            <v>DEBOSSELAGE A FROID AILE AV/G</v>
          </cell>
          <cell r="J89">
            <v>42554</v>
          </cell>
        </row>
        <row r="90">
          <cell r="B90">
            <v>31</v>
          </cell>
          <cell r="C90">
            <v>42560</v>
          </cell>
          <cell r="D90" t="str">
            <v>DACIA</v>
          </cell>
          <cell r="E90" t="str">
            <v>LOGANE</v>
          </cell>
          <cell r="G90" t="str">
            <v>13226-115-19</v>
          </cell>
          <cell r="H90" t="str">
            <v>BLANC</v>
          </cell>
        </row>
        <row r="91">
          <cell r="B91">
            <v>32</v>
          </cell>
          <cell r="C91">
            <v>42561</v>
          </cell>
          <cell r="D91" t="str">
            <v>SEAT</v>
          </cell>
          <cell r="E91" t="str">
            <v>IBIZA</v>
          </cell>
          <cell r="G91" t="str">
            <v>18100-114-19</v>
          </cell>
          <cell r="H91" t="str">
            <v>BLANC</v>
          </cell>
          <cell r="I91" t="str">
            <v>DEBOSSELAGE A FROID AILE AV/D</v>
          </cell>
        </row>
        <row r="92">
          <cell r="B92">
            <v>33</v>
          </cell>
          <cell r="C92">
            <v>5555555</v>
          </cell>
          <cell r="D92" t="str">
            <v>12-11-1211</v>
          </cell>
          <cell r="E92" t="str">
            <v>honda</v>
          </cell>
          <cell r="F92" t="str">
            <v>acord</v>
          </cell>
          <cell r="G92">
            <v>466555</v>
          </cell>
          <cell r="I92" t="str">
            <v>vert</v>
          </cell>
        </row>
        <row r="93">
          <cell r="B93">
            <v>32</v>
          </cell>
        </row>
        <row r="94">
          <cell r="B94">
            <v>21</v>
          </cell>
          <cell r="C94">
            <v>424</v>
          </cell>
          <cell r="D94">
            <v>545</v>
          </cell>
          <cell r="E94" t="str">
            <v>tyuty</v>
          </cell>
          <cell r="F94" t="str">
            <v>tyuy</v>
          </cell>
          <cell r="G94" t="str">
            <v>tyutu</v>
          </cell>
        </row>
      </sheetData>
      <sheetData sheetId="2"/>
      <sheetData sheetId="3"/>
      <sheetData sheetId="4">
        <row r="3">
          <cell r="C3" t="str">
            <v>PAIMENT ET VERSEMENT</v>
          </cell>
          <cell r="I3" t="str">
            <v>TOTAL CREDIT</v>
          </cell>
          <cell r="J3">
            <v>46900</v>
          </cell>
        </row>
        <row r="6">
          <cell r="B6" t="str">
            <v>N° Client</v>
          </cell>
          <cell r="C6" t="str">
            <v>NOM</v>
          </cell>
          <cell r="D6" t="str">
            <v>voiture</v>
          </cell>
          <cell r="F6" t="str">
            <v>Montant</v>
          </cell>
          <cell r="I6" t="str">
            <v>ETAT</v>
          </cell>
          <cell r="J6" t="str">
            <v>DATE REGLEMENT</v>
          </cell>
        </row>
        <row r="7">
          <cell r="F7" t="str">
            <v>Vérssement</v>
          </cell>
          <cell r="H7" t="str">
            <v>Paiement</v>
          </cell>
        </row>
        <row r="8">
          <cell r="D8" t="str">
            <v>MARQUE</v>
          </cell>
          <cell r="E8" t="str">
            <v>MODEL</v>
          </cell>
          <cell r="F8" t="str">
            <v>MONTANT</v>
          </cell>
          <cell r="G8" t="str">
            <v>DATE</v>
          </cell>
        </row>
        <row r="9">
          <cell r="B9">
            <v>1</v>
          </cell>
          <cell r="C9" t="str">
            <v>AOUSSI BADRI</v>
          </cell>
          <cell r="D9" t="str">
            <v>HYUNDAI</v>
          </cell>
          <cell r="E9" t="str">
            <v>ACCENT</v>
          </cell>
          <cell r="F9">
            <v>20000</v>
          </cell>
          <cell r="G9">
            <v>42527</v>
          </cell>
          <cell r="I9" t="str">
            <v>MANQUE</v>
          </cell>
        </row>
        <row r="10">
          <cell r="B10">
            <v>5</v>
          </cell>
          <cell r="C10" t="str">
            <v>/</v>
          </cell>
          <cell r="D10" t="str">
            <v>PEUGEUT</v>
          </cell>
          <cell r="E10">
            <v>206</v>
          </cell>
          <cell r="G10" t="str">
            <v>/</v>
          </cell>
          <cell r="H10">
            <v>1800</v>
          </cell>
          <cell r="I10" t="str">
            <v>REGLE</v>
          </cell>
          <cell r="J10">
            <v>42528</v>
          </cell>
        </row>
        <row r="11">
          <cell r="B11">
            <v>2</v>
          </cell>
          <cell r="C11" t="str">
            <v>OUSSAMA</v>
          </cell>
          <cell r="D11" t="str">
            <v>VOLKSWAGEN</v>
          </cell>
          <cell r="E11" t="str">
            <v>POLO</v>
          </cell>
          <cell r="G11" t="str">
            <v>/</v>
          </cell>
          <cell r="H11">
            <v>7000</v>
          </cell>
          <cell r="I11" t="str">
            <v>REGLE</v>
          </cell>
          <cell r="J11">
            <v>42529</v>
          </cell>
        </row>
        <row r="12">
          <cell r="B12">
            <v>3</v>
          </cell>
          <cell r="C12" t="str">
            <v>/</v>
          </cell>
          <cell r="D12" t="str">
            <v>NISSAN</v>
          </cell>
          <cell r="E12" t="str">
            <v>MICRA</v>
          </cell>
          <cell r="G12" t="str">
            <v>/</v>
          </cell>
          <cell r="H12">
            <v>12000</v>
          </cell>
          <cell r="I12" t="str">
            <v>REGLE</v>
          </cell>
          <cell r="J12">
            <v>42529</v>
          </cell>
        </row>
        <row r="13">
          <cell r="B13">
            <v>6</v>
          </cell>
          <cell r="D13" t="str">
            <v>HYUNDAI</v>
          </cell>
          <cell r="E13" t="str">
            <v>ATOS</v>
          </cell>
          <cell r="H13">
            <v>9500</v>
          </cell>
          <cell r="I13" t="str">
            <v xml:space="preserve"> PAS REGLE</v>
          </cell>
        </row>
        <row r="14">
          <cell r="B14">
            <v>4</v>
          </cell>
          <cell r="C14" t="str">
            <v>WASSIM</v>
          </cell>
          <cell r="D14" t="str">
            <v>MERCEDES-BENZ</v>
          </cell>
          <cell r="E14" t="str">
            <v>CLASSE C 250</v>
          </cell>
          <cell r="I14" t="str">
            <v xml:space="preserve"> PAS REGLE</v>
          </cell>
        </row>
        <row r="15">
          <cell r="B15">
            <v>5</v>
          </cell>
          <cell r="C15" t="str">
            <v>/</v>
          </cell>
          <cell r="D15" t="str">
            <v>MERCEDES-BENZ</v>
          </cell>
          <cell r="E15" t="str">
            <v>CLASSE C 250</v>
          </cell>
          <cell r="G15" t="str">
            <v>/</v>
          </cell>
          <cell r="H15">
            <v>8000</v>
          </cell>
          <cell r="I15" t="str">
            <v>REGLE</v>
          </cell>
          <cell r="J15">
            <v>42533</v>
          </cell>
        </row>
        <row r="16">
          <cell r="B16">
            <v>11</v>
          </cell>
          <cell r="C16" t="str">
            <v>/</v>
          </cell>
          <cell r="D16" t="str">
            <v>DACIA</v>
          </cell>
          <cell r="E16" t="str">
            <v>SANDERO</v>
          </cell>
          <cell r="G16" t="str">
            <v>/</v>
          </cell>
          <cell r="H16">
            <v>4500</v>
          </cell>
          <cell r="I16" t="str">
            <v>REGLE</v>
          </cell>
          <cell r="J16">
            <v>42534</v>
          </cell>
        </row>
        <row r="17">
          <cell r="B17">
            <v>7</v>
          </cell>
          <cell r="C17" t="str">
            <v>/</v>
          </cell>
          <cell r="D17" t="str">
            <v>PEUGEUT</v>
          </cell>
          <cell r="E17">
            <v>308</v>
          </cell>
          <cell r="G17" t="str">
            <v>/</v>
          </cell>
          <cell r="H17">
            <v>2500</v>
          </cell>
          <cell r="I17" t="str">
            <v>REGLE</v>
          </cell>
          <cell r="J17">
            <v>42535</v>
          </cell>
        </row>
        <row r="18">
          <cell r="B18">
            <v>14</v>
          </cell>
          <cell r="C18" t="str">
            <v>/</v>
          </cell>
          <cell r="D18" t="str">
            <v>SEAT</v>
          </cell>
          <cell r="E18" t="str">
            <v>IBIZA</v>
          </cell>
          <cell r="G18" t="str">
            <v>/</v>
          </cell>
          <cell r="H18">
            <v>2000</v>
          </cell>
          <cell r="I18" t="str">
            <v>REGLE</v>
          </cell>
          <cell r="J18">
            <v>42536</v>
          </cell>
        </row>
        <row r="19">
          <cell r="B19">
            <v>9</v>
          </cell>
          <cell r="C19" t="str">
            <v>/</v>
          </cell>
          <cell r="D19" t="str">
            <v>VOLKSWAGEN</v>
          </cell>
          <cell r="E19" t="str">
            <v>CADY</v>
          </cell>
          <cell r="G19" t="str">
            <v>/</v>
          </cell>
          <cell r="H19">
            <v>16000</v>
          </cell>
          <cell r="I19" t="str">
            <v>REGLE</v>
          </cell>
          <cell r="J19">
            <v>42536</v>
          </cell>
        </row>
        <row r="20">
          <cell r="B20">
            <v>13</v>
          </cell>
          <cell r="C20" t="str">
            <v>/</v>
          </cell>
          <cell r="D20" t="str">
            <v>SKODA</v>
          </cell>
          <cell r="E20" t="str">
            <v>OCTAVIA</v>
          </cell>
          <cell r="G20" t="str">
            <v>/</v>
          </cell>
          <cell r="H20">
            <v>8000</v>
          </cell>
          <cell r="I20" t="str">
            <v>REGLE</v>
          </cell>
          <cell r="J20">
            <v>42539</v>
          </cell>
        </row>
        <row r="21">
          <cell r="B21">
            <v>16</v>
          </cell>
          <cell r="C21" t="str">
            <v>/</v>
          </cell>
          <cell r="D21" t="str">
            <v>PEUGEUT</v>
          </cell>
          <cell r="E21">
            <v>206</v>
          </cell>
          <cell r="G21" t="str">
            <v>/</v>
          </cell>
          <cell r="H21">
            <v>5000</v>
          </cell>
          <cell r="I21" t="str">
            <v>REGLE</v>
          </cell>
          <cell r="J21">
            <v>42540</v>
          </cell>
        </row>
        <row r="22">
          <cell r="B22">
            <v>8</v>
          </cell>
          <cell r="C22" t="str">
            <v>/</v>
          </cell>
          <cell r="D22" t="str">
            <v>PEUGEUT</v>
          </cell>
          <cell r="E22" t="str">
            <v>B9</v>
          </cell>
          <cell r="G22" t="str">
            <v>/</v>
          </cell>
          <cell r="H22">
            <v>30000</v>
          </cell>
          <cell r="I22" t="str">
            <v>MANQUE</v>
          </cell>
          <cell r="J22">
            <v>42540</v>
          </cell>
        </row>
        <row r="23">
          <cell r="B23">
            <v>17</v>
          </cell>
          <cell r="C23" t="str">
            <v xml:space="preserve">HOUCINE </v>
          </cell>
          <cell r="D23" t="str">
            <v>TOYOTA</v>
          </cell>
          <cell r="E23" t="str">
            <v>COROLLA</v>
          </cell>
          <cell r="F23">
            <v>15000</v>
          </cell>
          <cell r="G23">
            <v>42543</v>
          </cell>
          <cell r="H23">
            <v>10000</v>
          </cell>
          <cell r="I23" t="str">
            <v>REGLE</v>
          </cell>
          <cell r="J23">
            <v>42543</v>
          </cell>
        </row>
        <row r="24">
          <cell r="B24">
            <v>4</v>
          </cell>
          <cell r="C24" t="str">
            <v>WALID CNAC</v>
          </cell>
          <cell r="D24" t="str">
            <v>RENAULT</v>
          </cell>
          <cell r="E24" t="str">
            <v>MEGANE</v>
          </cell>
          <cell r="F24">
            <v>20000</v>
          </cell>
          <cell r="G24">
            <v>42546</v>
          </cell>
          <cell r="I24" t="str">
            <v>MANQUE</v>
          </cell>
          <cell r="J24">
            <v>42554</v>
          </cell>
        </row>
        <row r="25">
          <cell r="F25">
            <v>10000</v>
          </cell>
          <cell r="G25">
            <v>42548</v>
          </cell>
        </row>
        <row r="26">
          <cell r="F26">
            <v>10000</v>
          </cell>
          <cell r="G26">
            <v>42554</v>
          </cell>
        </row>
        <row r="27">
          <cell r="B27">
            <v>20</v>
          </cell>
          <cell r="C27" t="str">
            <v>SALAH</v>
          </cell>
          <cell r="D27" t="str">
            <v>DACIA</v>
          </cell>
          <cell r="E27" t="str">
            <v>LOGANE</v>
          </cell>
          <cell r="G27" t="str">
            <v>/</v>
          </cell>
          <cell r="H27">
            <v>1500</v>
          </cell>
          <cell r="I27" t="str">
            <v>REGLE</v>
          </cell>
          <cell r="J27">
            <v>42546</v>
          </cell>
        </row>
        <row r="28">
          <cell r="B28">
            <v>19</v>
          </cell>
          <cell r="C28" t="str">
            <v>/</v>
          </cell>
          <cell r="D28" t="str">
            <v>SEAT</v>
          </cell>
          <cell r="E28" t="str">
            <v>IBIZA</v>
          </cell>
          <cell r="G28" t="str">
            <v>/</v>
          </cell>
          <cell r="H28">
            <v>10000</v>
          </cell>
          <cell r="I28" t="str">
            <v>REGLE</v>
          </cell>
          <cell r="J28">
            <v>42546</v>
          </cell>
        </row>
        <row r="29">
          <cell r="B29">
            <v>15</v>
          </cell>
          <cell r="C29" t="str">
            <v>MOUNIR KHARATA</v>
          </cell>
          <cell r="D29" t="str">
            <v>PEUGEOT</v>
          </cell>
          <cell r="E29">
            <v>307</v>
          </cell>
          <cell r="F29">
            <v>60000</v>
          </cell>
          <cell r="G29">
            <v>42551</v>
          </cell>
          <cell r="I29" t="str">
            <v>REGLE</v>
          </cell>
          <cell r="J29">
            <v>42551</v>
          </cell>
        </row>
        <row r="30">
          <cell r="B30">
            <v>22</v>
          </cell>
          <cell r="C30" t="str">
            <v>/</v>
          </cell>
          <cell r="D30" t="str">
            <v>PEUGEOT</v>
          </cell>
          <cell r="E30" t="str">
            <v>B9</v>
          </cell>
          <cell r="F30">
            <v>27500</v>
          </cell>
          <cell r="G30">
            <v>42551</v>
          </cell>
          <cell r="I30" t="str">
            <v>MANQUE</v>
          </cell>
        </row>
        <row r="31">
          <cell r="B31">
            <v>21</v>
          </cell>
          <cell r="C31" t="str">
            <v>WALID CNAC</v>
          </cell>
          <cell r="D31" t="str">
            <v>VOLKSWAGEN</v>
          </cell>
          <cell r="E31" t="str">
            <v>polo</v>
          </cell>
          <cell r="I31" t="str">
            <v>PAS REGLE</v>
          </cell>
        </row>
        <row r="32">
          <cell r="B32">
            <v>26</v>
          </cell>
          <cell r="C32" t="str">
            <v>NAOUI</v>
          </cell>
          <cell r="D32" t="str">
            <v>AUDI</v>
          </cell>
          <cell r="E32" t="str">
            <v>Q5</v>
          </cell>
          <cell r="H32">
            <v>24000</v>
          </cell>
          <cell r="I32" t="str">
            <v>REGLE</v>
          </cell>
          <cell r="J32">
            <v>42554</v>
          </cell>
        </row>
        <row r="33">
          <cell r="B33">
            <v>24</v>
          </cell>
          <cell r="D33" t="str">
            <v>VOLKSWAGEN</v>
          </cell>
          <cell r="E33" t="str">
            <v>POLO</v>
          </cell>
          <cell r="H33">
            <v>24500</v>
          </cell>
          <cell r="I33" t="str">
            <v>REGLE</v>
          </cell>
          <cell r="J33">
            <v>42554</v>
          </cell>
        </row>
        <row r="34">
          <cell r="B34">
            <v>30</v>
          </cell>
          <cell r="C34" t="str">
            <v>LIME</v>
          </cell>
          <cell r="D34" t="str">
            <v>PEUGEOT</v>
          </cell>
          <cell r="E34">
            <v>207</v>
          </cell>
          <cell r="I34" t="str">
            <v>PAS REGLE</v>
          </cell>
        </row>
        <row r="35">
          <cell r="B35">
            <v>29</v>
          </cell>
          <cell r="D35" t="str">
            <v>PEUGEOT</v>
          </cell>
          <cell r="E35">
            <v>206</v>
          </cell>
          <cell r="H35">
            <v>3000</v>
          </cell>
          <cell r="I35" t="str">
            <v>REGLE</v>
          </cell>
          <cell r="J35">
            <v>42554</v>
          </cell>
        </row>
      </sheetData>
      <sheetData sheetId="5"/>
      <sheetData sheetId="6"/>
      <sheetData sheetId="7">
        <row r="9">
          <cell r="C9" t="str">
            <v xml:space="preserve">LAVAGE A L'EAU </v>
          </cell>
          <cell r="D9">
            <v>200</v>
          </cell>
          <cell r="F9" t="str">
            <v>LAMPE H1</v>
          </cell>
          <cell r="G9">
            <v>300</v>
          </cell>
        </row>
        <row r="10">
          <cell r="C10" t="str">
            <v>LAVAGE INTEGRAL</v>
          </cell>
          <cell r="D10">
            <v>500</v>
          </cell>
          <cell r="F10" t="str">
            <v>LAMPE H4</v>
          </cell>
          <cell r="G10">
            <v>450</v>
          </cell>
        </row>
        <row r="11">
          <cell r="C11" t="str">
            <v>VERIFICATION</v>
          </cell>
          <cell r="D11">
            <v>1000</v>
          </cell>
          <cell r="F11" t="str">
            <v>LAMPE H7</v>
          </cell>
          <cell r="G11">
            <v>400</v>
          </cell>
        </row>
        <row r="12">
          <cell r="C12" t="str">
            <v>LUSTRAGE</v>
          </cell>
          <cell r="D12">
            <v>1000</v>
          </cell>
          <cell r="F12" t="str">
            <v>LAMPE VEILLIEUSE</v>
          </cell>
          <cell r="G12">
            <v>50</v>
          </cell>
        </row>
        <row r="13">
          <cell r="F13" t="str">
            <v>clignetant 1 plan</v>
          </cell>
          <cell r="G13">
            <v>100</v>
          </cell>
        </row>
        <row r="14">
          <cell r="F14" t="str">
            <v>r5</v>
          </cell>
          <cell r="G14">
            <v>70</v>
          </cell>
        </row>
        <row r="15">
          <cell r="F15" t="str">
            <v>plafoné 70</v>
          </cell>
        </row>
        <row r="16">
          <cell r="F16" t="str">
            <v>anti brouillard</v>
          </cell>
        </row>
      </sheetData>
      <sheetData sheetId="8">
        <row r="3">
          <cell r="B3" t="str">
            <v xml:space="preserve"> LUSTRAGE</v>
          </cell>
        </row>
        <row r="4">
          <cell r="B4" t="str">
            <v>BAGUETTE DE PORTE</v>
          </cell>
        </row>
        <row r="5">
          <cell r="B5" t="str">
            <v>DEBOSSELAGE A FROID AILE AR/D</v>
          </cell>
        </row>
        <row r="6">
          <cell r="B6" t="str">
            <v>DEBOSSELAGE A FROID AILE AR/G</v>
          </cell>
        </row>
        <row r="7">
          <cell r="B7" t="str">
            <v>DEBOSSELAGE A FROID AILE AV/D</v>
          </cell>
        </row>
        <row r="8">
          <cell r="B8" t="str">
            <v>DEBOSSELAGE A FROID AILE AV/G</v>
          </cell>
        </row>
        <row r="9">
          <cell r="B9" t="str">
            <v>DEBOSSELAGE A FROID CAPOT</v>
          </cell>
        </row>
        <row r="10">
          <cell r="B10" t="str">
            <v>DEBOSSELAGE A FROID MALLE</v>
          </cell>
        </row>
        <row r="11">
          <cell r="B11" t="str">
            <v>DEBOSSELAGE A FROID PORTE AR/D</v>
          </cell>
        </row>
        <row r="12">
          <cell r="B12" t="str">
            <v>DEBOSSELAGE A FROID PORTE AR/G</v>
          </cell>
        </row>
        <row r="13">
          <cell r="B13" t="str">
            <v>DEBOSSELAGE A FROID PORTE AV/D</v>
          </cell>
        </row>
        <row r="14">
          <cell r="B14" t="str">
            <v>DEBOSSELAGE A FROID PORTE AV/G</v>
          </cell>
        </row>
        <row r="15">
          <cell r="B15" t="str">
            <v>DEBOSSELAGE AVEC PEINTURE AILE AR/D</v>
          </cell>
        </row>
        <row r="16">
          <cell r="B16" t="str">
            <v>DEBOSSELAGE AVEC PEINTURE AILE AR/G</v>
          </cell>
        </row>
        <row r="17">
          <cell r="B17" t="str">
            <v>DEBOSSELAGE AVEC PEINTURE AILE AV/D</v>
          </cell>
        </row>
        <row r="18">
          <cell r="B18" t="str">
            <v>DEBOSSELAGE AVEC PEINTURE AILE AV/G</v>
          </cell>
        </row>
        <row r="19">
          <cell r="B19" t="str">
            <v>DEBOSSELAGE AVEC PEINTURE CAPOT</v>
          </cell>
        </row>
        <row r="20">
          <cell r="B20" t="str">
            <v>DEBOSSELAGE AVEC PEINTURE MALLE</v>
          </cell>
        </row>
        <row r="21">
          <cell r="B21" t="str">
            <v>DEBOSSELAGE AVEC PEINTURE PORTE AR/D</v>
          </cell>
        </row>
        <row r="22">
          <cell r="B22" t="str">
            <v>DEBOSSELAGE AVEC PEINTURE PORTE AR/G</v>
          </cell>
        </row>
        <row r="23">
          <cell r="B23" t="str">
            <v>DEBOSSELAGE AVEC PEINTURE PORTE AV/D</v>
          </cell>
        </row>
        <row r="24">
          <cell r="B24" t="str">
            <v>DEBOSSELAGE AVEC PEINTURE PORTE AV/G</v>
          </cell>
        </row>
        <row r="25">
          <cell r="B25" t="str">
            <v>DEBOSSELAGE DE GRELLE</v>
          </cell>
        </row>
        <row r="26">
          <cell r="B26" t="str">
            <v>DEMONTAGE ET MONTAGE</v>
          </cell>
        </row>
        <row r="27">
          <cell r="B27" t="str">
            <v>DEPOSE AILE AV/D</v>
          </cell>
        </row>
        <row r="28">
          <cell r="B28" t="str">
            <v>DEPOSE AILE AV/G</v>
          </cell>
        </row>
        <row r="29">
          <cell r="B29" t="str">
            <v>DEPOSE BARRE TRAVERSE</v>
          </cell>
        </row>
        <row r="30">
          <cell r="B30" t="str">
            <v>DEPOSE CAPOT</v>
          </cell>
        </row>
        <row r="31">
          <cell r="B31" t="str">
            <v>DEPOSE DE PORTE AR/D</v>
          </cell>
        </row>
        <row r="32">
          <cell r="B32" t="str">
            <v>DEPOSE DE PORTE AR/G</v>
          </cell>
        </row>
        <row r="33">
          <cell r="B33" t="str">
            <v>DEPOSE DE PORTE AV/D</v>
          </cell>
        </row>
        <row r="34">
          <cell r="B34" t="str">
            <v>DEPOSE DE PORTE AV/G</v>
          </cell>
        </row>
        <row r="35">
          <cell r="B35" t="str">
            <v>DEPOSE MALLE</v>
          </cell>
        </row>
        <row r="36">
          <cell r="B36" t="str">
            <v>DEPOSE PARE-BRISE AR</v>
          </cell>
        </row>
        <row r="37">
          <cell r="B37" t="str">
            <v>DEPOSE PARE-BRISE AV</v>
          </cell>
        </row>
        <row r="38">
          <cell r="B38" t="str">
            <v>DEPOSE PARE-CHOKS AR</v>
          </cell>
        </row>
        <row r="39">
          <cell r="B39" t="str">
            <v>DEPOSE PARE-CHOKS AV</v>
          </cell>
        </row>
        <row r="40">
          <cell r="B40" t="str">
            <v>DEPOSE PHARE AR/D</v>
          </cell>
        </row>
        <row r="41">
          <cell r="B41" t="str">
            <v>DEPOSE PHARE AR/G</v>
          </cell>
        </row>
        <row r="42">
          <cell r="B42" t="str">
            <v>DEPOSE PHARE AV/D</v>
          </cell>
        </row>
        <row r="43">
          <cell r="B43" t="str">
            <v>DEPOSE PHARE AV/G</v>
          </cell>
        </row>
        <row r="44">
          <cell r="B44" t="str">
            <v xml:space="preserve">PATE </v>
          </cell>
        </row>
        <row r="45">
          <cell r="B45" t="str">
            <v>PEINTURE  PORTE AR/D</v>
          </cell>
        </row>
        <row r="46">
          <cell r="B46" t="str">
            <v>PEINTURE  PORTE AR/D DANS LE FOUR</v>
          </cell>
        </row>
        <row r="47">
          <cell r="B47" t="str">
            <v>PEINTURE  PORTE AR/G</v>
          </cell>
        </row>
        <row r="48">
          <cell r="B48" t="str">
            <v>PEINTURE  PORTE AR/G DANS LE FOUR</v>
          </cell>
        </row>
        <row r="49">
          <cell r="B49" t="str">
            <v>PEINTURE  PORTE AV/D</v>
          </cell>
        </row>
        <row r="50">
          <cell r="B50" t="str">
            <v>PEINTURE  PORTE AV/D DANS LE FOUR</v>
          </cell>
        </row>
        <row r="51">
          <cell r="B51" t="str">
            <v>PEINTURE  PORTE AV/G</v>
          </cell>
        </row>
        <row r="52">
          <cell r="B52" t="str">
            <v>PEINTURE  PORTE AV/G DANS LE FOUR</v>
          </cell>
        </row>
        <row r="53">
          <cell r="B53" t="str">
            <v>PEINTURE AILE AR/D</v>
          </cell>
        </row>
        <row r="54">
          <cell r="B54" t="str">
            <v>PEINTURE AILE AR/D DANS LE FOUR</v>
          </cell>
        </row>
        <row r="55">
          <cell r="B55" t="str">
            <v>PEINTURE AILE AR/G</v>
          </cell>
        </row>
        <row r="56">
          <cell r="B56" t="str">
            <v>PEINTURE AILE AR/G DANS LE FOUR</v>
          </cell>
        </row>
        <row r="57">
          <cell r="B57" t="str">
            <v>PEINTURE AILE AV/D</v>
          </cell>
        </row>
        <row r="58">
          <cell r="B58" t="str">
            <v>PEINTURE AILE AV/D DANS LE FOUR</v>
          </cell>
        </row>
        <row r="59">
          <cell r="B59" t="str">
            <v>PEINTURE AILE AV/G</v>
          </cell>
        </row>
        <row r="60">
          <cell r="B60" t="str">
            <v>PEINTURE AILE AV/G DANS LE FOUR</v>
          </cell>
        </row>
        <row r="61">
          <cell r="B61" t="str">
            <v>PEINTURE BAS DE CAISSE</v>
          </cell>
        </row>
        <row r="62">
          <cell r="B62" t="str">
            <v>PEINTURE CAPOT</v>
          </cell>
        </row>
        <row r="63">
          <cell r="B63" t="str">
            <v>PEINTURE CAPOT DANS LE FOUR</v>
          </cell>
        </row>
        <row r="64">
          <cell r="B64" t="str">
            <v xml:space="preserve">PEINTURE DE JANTES </v>
          </cell>
        </row>
        <row r="65">
          <cell r="B65" t="str">
            <v>PEINTURE DE JANTES DANS FOUR</v>
          </cell>
        </row>
        <row r="66">
          <cell r="B66" t="str">
            <v>PEINTURE MALLE</v>
          </cell>
        </row>
        <row r="67">
          <cell r="B67" t="str">
            <v>PEINTURE MALLE DANS LE FOUR</v>
          </cell>
        </row>
        <row r="68">
          <cell r="B68" t="str">
            <v>PEINTURE PARE-CHOCS AR</v>
          </cell>
        </row>
        <row r="69">
          <cell r="B69" t="str">
            <v>PEINTURE PARE-CHOCS AR DANS LE FOUR</v>
          </cell>
        </row>
        <row r="70">
          <cell r="B70" t="str">
            <v>PEINTURE PARE-CHOCS AV</v>
          </cell>
        </row>
        <row r="71">
          <cell r="B71" t="str">
            <v>PEINTURE PARE-CHOCS AV DANS LE FOUR</v>
          </cell>
        </row>
        <row r="72">
          <cell r="B72" t="str">
            <v>POINT D'IMPACTE DE GRELLE</v>
          </cell>
        </row>
        <row r="73">
          <cell r="B73" t="str">
            <v>REDRESSAGE A FROID AILE AR/D</v>
          </cell>
        </row>
        <row r="74">
          <cell r="B74" t="str">
            <v>REDRESSAGE A FROID AILE AR/G</v>
          </cell>
        </row>
        <row r="75">
          <cell r="B75" t="str">
            <v>REDRESSAGE A FROID AILE AV/D</v>
          </cell>
        </row>
        <row r="76">
          <cell r="B76" t="str">
            <v>REDRESSAGE A FROID AILE AV/G</v>
          </cell>
        </row>
        <row r="77">
          <cell r="B77" t="str">
            <v>REDRESSAGE A FROID CAPOT</v>
          </cell>
        </row>
        <row r="78">
          <cell r="B78" t="str">
            <v>REDRESSAGE A FROID MALLE</v>
          </cell>
        </row>
        <row r="79">
          <cell r="B79" t="str">
            <v>REDRESSAGE A FROID PORTE AR/D</v>
          </cell>
        </row>
        <row r="80">
          <cell r="B80" t="str">
            <v>REDRESSAGE A FROID PORTE AR/G</v>
          </cell>
        </row>
        <row r="81">
          <cell r="B81" t="str">
            <v>REDRESSAGE A FROID PORTE AV/D</v>
          </cell>
        </row>
        <row r="82">
          <cell r="B82" t="str">
            <v>REDRESSAGE A FROID PORTE AV/G</v>
          </cell>
        </row>
        <row r="83">
          <cell r="B83" t="str">
            <v>REDRESSAGE AVEC PEINTURE AILE AR/D</v>
          </cell>
        </row>
        <row r="84">
          <cell r="B84" t="str">
            <v>REDRESSAGE AVEC PEINTURE AILE AR/G</v>
          </cell>
        </row>
        <row r="85">
          <cell r="B85" t="str">
            <v>REDRESSAGE AVEC PEINTURE AILE AV/D</v>
          </cell>
        </row>
        <row r="86">
          <cell r="B86" t="str">
            <v>REDRESSAGE AVEC PEINTURE AILE AV/G</v>
          </cell>
        </row>
        <row r="87">
          <cell r="B87" t="str">
            <v>REDRESSAGE AVEC PEINTURE CAPOT</v>
          </cell>
        </row>
        <row r="88">
          <cell r="B88" t="str">
            <v>REDRESSAGE AVEC PEINTURE MALLE</v>
          </cell>
        </row>
        <row r="89">
          <cell r="B89" t="str">
            <v>REDRESSAGE AVEC PEINTURE PORTE AR/D</v>
          </cell>
        </row>
        <row r="90">
          <cell r="B90" t="str">
            <v>REDRESSAGE AVEC PEINTURE PORTE AR/G</v>
          </cell>
        </row>
        <row r="91">
          <cell r="B91" t="str">
            <v>REDRESSAGE AVEC PEINTURE PORTE AV/D</v>
          </cell>
        </row>
        <row r="92">
          <cell r="B92" t="str">
            <v>REDRESSAGE AVEC PEINTURE PORTE AV/G</v>
          </cell>
        </row>
        <row r="93">
          <cell r="B93" t="str">
            <v>REDRESSAGE BARRE TRAVERSE</v>
          </cell>
        </row>
        <row r="94">
          <cell r="B94" t="str">
            <v>REDRESSAGE BAS DE CAISSE</v>
          </cell>
        </row>
        <row r="95">
          <cell r="B95" t="str">
            <v>REDRESSAGE DES LONGERONS</v>
          </cell>
        </row>
        <row r="96">
          <cell r="B96" t="str">
            <v>REGLAGE ANTI-BROUILLARD D</v>
          </cell>
        </row>
        <row r="97">
          <cell r="B97" t="str">
            <v>REGLAGE ANTI-BROUILLARD G</v>
          </cell>
        </row>
        <row r="98">
          <cell r="B98" t="str">
            <v>REGLAGE DE LA MALLE</v>
          </cell>
        </row>
        <row r="99">
          <cell r="B99" t="str">
            <v>REGLAGE DE PORTE AR/D</v>
          </cell>
        </row>
        <row r="100">
          <cell r="B100" t="str">
            <v>REGLAGE DE PORTE AR/G</v>
          </cell>
        </row>
        <row r="101">
          <cell r="B101" t="str">
            <v>REGLAGE DE PORTE AV/D</v>
          </cell>
        </row>
        <row r="102">
          <cell r="B102" t="str">
            <v>REGLAGE DE PORTE AV/G</v>
          </cell>
        </row>
        <row r="103">
          <cell r="B103" t="str">
            <v>REGLAGE DE PORTE MALLE</v>
          </cell>
        </row>
        <row r="104">
          <cell r="B104" t="str">
            <v>REGLAGE DU CAPOT</v>
          </cell>
        </row>
        <row r="105">
          <cell r="B105" t="str">
            <v>REGLAGE PARE-CHOCS AR</v>
          </cell>
        </row>
        <row r="106">
          <cell r="B106" t="str">
            <v>REGLAGE PARE-CHOCS AV</v>
          </cell>
        </row>
        <row r="107">
          <cell r="B107" t="str">
            <v>REPARATION  AVEC PEINTURE PARE-CHOCS AR</v>
          </cell>
        </row>
        <row r="108">
          <cell r="B108" t="str">
            <v>REPARATION  AVEC PEINTURE PARE-CHOCS AV</v>
          </cell>
        </row>
        <row r="109">
          <cell r="B109" t="str">
            <v>REPARATION AILE AR/D</v>
          </cell>
        </row>
        <row r="110">
          <cell r="B110" t="str">
            <v>REPARATION AILE AR/G</v>
          </cell>
        </row>
        <row r="111">
          <cell r="B111" t="str">
            <v>REPARATION AILE AV/D</v>
          </cell>
        </row>
        <row r="112">
          <cell r="B112" t="str">
            <v>REPARATION AILE AV/G</v>
          </cell>
        </row>
        <row r="113">
          <cell r="B113" t="str">
            <v>REPARATION BARRE TRAVERSE</v>
          </cell>
        </row>
        <row r="114">
          <cell r="B114" t="str">
            <v>REPARATION ET NETOYAGE PHARE AR/D</v>
          </cell>
        </row>
        <row r="115">
          <cell r="B115" t="str">
            <v>REPARATION ET NETOYAGE PHARE AR/G</v>
          </cell>
        </row>
        <row r="116">
          <cell r="B116" t="str">
            <v>REPARATION ET NETOYAGE PHARE AV/D</v>
          </cell>
        </row>
        <row r="117">
          <cell r="B117" t="str">
            <v>REPARATION ET NETOYAGE PHARE AV/G</v>
          </cell>
        </row>
        <row r="118">
          <cell r="B118" t="str">
            <v>REPARATION ET PEINTURE SPOILER AR</v>
          </cell>
        </row>
        <row r="119">
          <cell r="B119" t="str">
            <v>REPARATION ET PEINTURE SPOILER AV</v>
          </cell>
        </row>
        <row r="120">
          <cell r="B120" t="str">
            <v>REPARATION PARE-CHOCS AV</v>
          </cell>
        </row>
        <row r="121">
          <cell r="B121" t="str">
            <v>REPARATION PARE-CHOCS AR</v>
          </cell>
        </row>
        <row r="122">
          <cell r="B122" t="str">
            <v>REPARATION PHARE AR/D</v>
          </cell>
        </row>
        <row r="123">
          <cell r="B123" t="str">
            <v>REPARATION PHARE AR/G</v>
          </cell>
        </row>
        <row r="124">
          <cell r="B124" t="str">
            <v>REPARATION PHARE AV/D</v>
          </cell>
        </row>
        <row r="125">
          <cell r="B125" t="str">
            <v>REPARATION PHARE AV/G</v>
          </cell>
        </row>
        <row r="126">
          <cell r="B126" t="str">
            <v>VERIFICATION</v>
          </cell>
        </row>
        <row r="127">
          <cell r="B127" t="str">
            <v>VOILE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\DOCUMENTS%20GARAGE\BON%20EFFECTUE\RENAULT%20MEGANE--26-06-2016.xlsx" TargetMode="External"/><Relationship Id="rId13" Type="http://schemas.openxmlformats.org/officeDocument/2006/relationships/hyperlink" Target="..\DOCUMENTS%20GARAGE\BON%20EFFECTUE\PEUGEOT%20206--03-07-2016.xlsx" TargetMode="External"/><Relationship Id="rId18" Type="http://schemas.openxmlformats.org/officeDocument/2006/relationships/hyperlink" Target="..\DOCUMENTS%20GARAGE\BON%20EFFECTUE\DACIA%20SANDERO--%2013-06-2016.xlsx" TargetMode="External"/><Relationship Id="rId3" Type="http://schemas.openxmlformats.org/officeDocument/2006/relationships/hyperlink" Target="..\Documents\DOCUMENTS%20GARAGE\BON%20EFFECTUE\PEUGEOT%20308--%2014-06-2016.xlsx" TargetMode="External"/><Relationship Id="rId7" Type="http://schemas.openxmlformats.org/officeDocument/2006/relationships/hyperlink" Target="..\DOCUMENTS%20GARAGE\BON%20EFFECTUE\DACIA%20LOGAN--25-06-2016.xlsx" TargetMode="External"/><Relationship Id="rId12" Type="http://schemas.openxmlformats.org/officeDocument/2006/relationships/hyperlink" Target="..\DOCUMENTS%20GARAGE\BON%20EFFECTUE\VOLKSWAGEN%20POLO%20WALID--02-07-2016.xlsx" TargetMode="External"/><Relationship Id="rId17" Type="http://schemas.openxmlformats.org/officeDocument/2006/relationships/hyperlink" Target="..\DOCUMENTS%20GARAGE\BON%20EFFECTUE\TOYOTA%20COROLLA%20--22-06-2016.xlsm" TargetMode="External"/><Relationship Id="rId2" Type="http://schemas.openxmlformats.org/officeDocument/2006/relationships/hyperlink" Target="..\Documents\DOCUMENTS%20GARAGE\FACTURES\FACTURE%20EFFECTUEE\FACTURE%20N&#176;%202%20MERCEDES%20SHOW%20ROOM.xlsx" TargetMode="External"/><Relationship Id="rId16" Type="http://schemas.openxmlformats.org/officeDocument/2006/relationships/hyperlink" Target="..\DOCUMENTS%20GARAGE\BON%20EFFECTUE\PEUGEOT%20B9--29-06-2016.xlsx" TargetMode="External"/><Relationship Id="rId1" Type="http://schemas.openxmlformats.org/officeDocument/2006/relationships/hyperlink" Target="..\Documents\DOCUMENTS%20GARAGE\FACTURES\FACTURE%20EFFECTUEE\facture%20N&#176;1%20MEHAMLI%20ANOUAR.xlsx" TargetMode="External"/><Relationship Id="rId6" Type="http://schemas.openxmlformats.org/officeDocument/2006/relationships/hyperlink" Target="..\Documents\DOCUMENTS%20GARAGE\BON%20EFFECTUE\VW%20CADY--14-06-2016.xlsx" TargetMode="External"/><Relationship Id="rId11" Type="http://schemas.openxmlformats.org/officeDocument/2006/relationships/hyperlink" Target="..\DOCUMENTS%20GARAGE\BON%20EFFECTUE\NISSAN%20MICRA--%2008-06-2016.xlsx" TargetMode="External"/><Relationship Id="rId5" Type="http://schemas.openxmlformats.org/officeDocument/2006/relationships/hyperlink" Target="..\Documents\DOCUMENTS%20GARAGE\BON%20EFFECTUE\PEUGEOT%20206--09-06-2016.xlsx" TargetMode="External"/><Relationship Id="rId15" Type="http://schemas.openxmlformats.org/officeDocument/2006/relationships/hyperlink" Target="..\DOCUMENTS%20GARAGE\BON%20EFFECTUE\VOLKSWAGEN%20POLO%20--02-07-2016.xlsx" TargetMode="External"/><Relationship Id="rId10" Type="http://schemas.openxmlformats.org/officeDocument/2006/relationships/hyperlink" Target="..\DOCUMENTS%20GARAGE\BON%20EFFECTUE\PEUGEOT%20307%20--30-06-2016.xlsx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..\DOCUMENTS%20GARAGE\BON%20EFFECTUE\SKODA%20OCTAVIA--14-06-2016.xlsx" TargetMode="External"/><Relationship Id="rId9" Type="http://schemas.openxmlformats.org/officeDocument/2006/relationships/hyperlink" Target="..\DOCUMENTS%20GARAGE\BON%20EFFECTUE\VW%20CADY--14-06-2016.xlsx" TargetMode="External"/><Relationship Id="rId14" Type="http://schemas.openxmlformats.org/officeDocument/2006/relationships/hyperlink" Target="..\DOCUMENTS%20GARAGE\BON%20EFFECTUE\AUDI%20Q5%20--30-06-2016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2:M96"/>
  <sheetViews>
    <sheetView topLeftCell="A79" workbookViewId="0">
      <selection activeCell="I92" sqref="I92"/>
    </sheetView>
  </sheetViews>
  <sheetFormatPr baseColWidth="10" defaultRowHeight="15"/>
  <cols>
    <col min="1" max="1" width="6.140625" customWidth="1"/>
    <col min="2" max="2" width="5.140625" customWidth="1"/>
    <col min="3" max="3" width="15.85546875" customWidth="1"/>
    <col min="4" max="4" width="18.28515625" customWidth="1"/>
    <col min="5" max="5" width="13.42578125" customWidth="1"/>
    <col min="6" max="7" width="20.28515625" customWidth="1"/>
    <col min="8" max="8" width="13.28515625" customWidth="1"/>
    <col min="9" max="9" width="42.85546875" customWidth="1"/>
    <col min="10" max="10" width="16" customWidth="1"/>
    <col min="11" max="11" width="11.5703125" bestFit="1" customWidth="1"/>
    <col min="12" max="12" width="12.85546875" customWidth="1"/>
    <col min="13" max="13" width="15" customWidth="1"/>
  </cols>
  <sheetData>
    <row r="2" spans="2:13">
      <c r="H2" s="27" t="s">
        <v>36</v>
      </c>
    </row>
    <row r="3" spans="2:13" ht="31.5" customHeight="1"/>
    <row r="4" spans="2:13" ht="15" customHeight="1">
      <c r="B4" s="47" t="s">
        <v>37</v>
      </c>
      <c r="C4" s="48"/>
      <c r="D4" s="48"/>
      <c r="E4" s="48"/>
      <c r="F4" s="48"/>
      <c r="G4" s="48"/>
      <c r="H4" s="48"/>
      <c r="I4" s="48"/>
      <c r="J4" s="49"/>
      <c r="K4" s="53" t="s">
        <v>38</v>
      </c>
      <c r="L4" s="53" t="s">
        <v>39</v>
      </c>
      <c r="M4" s="53" t="s">
        <v>40</v>
      </c>
    </row>
    <row r="5" spans="2:13" ht="15" customHeight="1">
      <c r="B5" s="50"/>
      <c r="C5" s="51"/>
      <c r="D5" s="51"/>
      <c r="E5" s="51"/>
      <c r="F5" s="51"/>
      <c r="G5" s="51"/>
      <c r="H5" s="51"/>
      <c r="I5" s="51"/>
      <c r="J5" s="52"/>
      <c r="K5" s="54"/>
      <c r="L5" s="54"/>
      <c r="M5" s="54"/>
    </row>
    <row r="6" spans="2:13" ht="22.5" customHeight="1">
      <c r="B6" s="28" t="s">
        <v>41</v>
      </c>
      <c r="C6" s="28" t="s">
        <v>42</v>
      </c>
      <c r="D6" s="28" t="s">
        <v>43</v>
      </c>
      <c r="E6" s="29" t="s">
        <v>8</v>
      </c>
      <c r="F6" s="28" t="s">
        <v>44</v>
      </c>
      <c r="G6" s="29" t="s">
        <v>45</v>
      </c>
      <c r="H6" s="29" t="s">
        <v>9</v>
      </c>
      <c r="I6" s="29" t="s">
        <v>46</v>
      </c>
      <c r="J6" s="28" t="s">
        <v>47</v>
      </c>
      <c r="K6" s="54"/>
      <c r="L6" s="54"/>
      <c r="M6" s="54"/>
    </row>
    <row r="7" spans="2:13" ht="21.75" customHeight="1">
      <c r="B7" s="30">
        <v>1</v>
      </c>
      <c r="C7" s="31">
        <v>42515</v>
      </c>
      <c r="D7" s="30" t="s">
        <v>48</v>
      </c>
      <c r="E7" s="30" t="s">
        <v>49</v>
      </c>
      <c r="F7" s="30"/>
      <c r="G7" s="30" t="s">
        <v>50</v>
      </c>
      <c r="H7" s="30" t="s">
        <v>51</v>
      </c>
      <c r="I7" s="30" t="s">
        <v>52</v>
      </c>
      <c r="J7" s="31">
        <v>42548</v>
      </c>
      <c r="K7" s="30"/>
      <c r="L7" s="30"/>
      <c r="M7" s="30"/>
    </row>
    <row r="8" spans="2:13" ht="21.75" customHeight="1">
      <c r="B8" s="30"/>
      <c r="C8" s="30"/>
      <c r="D8" s="30"/>
      <c r="E8" s="30"/>
      <c r="F8" s="30"/>
      <c r="G8" s="30"/>
      <c r="H8" s="30"/>
      <c r="I8" s="30" t="s">
        <v>53</v>
      </c>
      <c r="J8" s="30"/>
      <c r="K8" s="30"/>
      <c r="L8" s="30"/>
      <c r="M8" s="30"/>
    </row>
    <row r="9" spans="2:13" ht="21.75" customHeight="1">
      <c r="B9" s="30"/>
      <c r="C9" s="30"/>
      <c r="D9" s="30"/>
      <c r="E9" s="30"/>
      <c r="F9" s="30"/>
      <c r="G9" s="30"/>
      <c r="H9" s="30"/>
      <c r="I9" s="30" t="s">
        <v>52</v>
      </c>
      <c r="J9" s="30"/>
      <c r="K9" s="30"/>
      <c r="L9" s="30"/>
      <c r="M9" s="30"/>
    </row>
    <row r="10" spans="2:13" ht="21.75" customHeight="1">
      <c r="B10" s="30"/>
      <c r="C10" s="30"/>
      <c r="D10" s="30"/>
      <c r="E10" s="30"/>
      <c r="F10" s="30"/>
      <c r="G10" s="30"/>
      <c r="H10" s="30"/>
      <c r="I10" s="30" t="s">
        <v>54</v>
      </c>
      <c r="J10" s="30"/>
      <c r="K10" s="30"/>
      <c r="L10" s="30"/>
      <c r="M10" s="30"/>
    </row>
    <row r="11" spans="2:13" ht="21.75" customHeight="1">
      <c r="B11" s="30"/>
      <c r="C11" s="30"/>
      <c r="D11" s="30"/>
      <c r="E11" s="30"/>
      <c r="F11" s="30"/>
      <c r="G11" s="30"/>
      <c r="H11" s="30"/>
      <c r="I11" s="30" t="s">
        <v>55</v>
      </c>
      <c r="J11" s="30"/>
      <c r="K11" s="30"/>
      <c r="L11" s="30"/>
      <c r="M11" s="30"/>
    </row>
    <row r="12" spans="2:13" ht="21.75" customHeight="1">
      <c r="B12" s="30"/>
      <c r="C12" s="30"/>
      <c r="D12" s="30"/>
      <c r="E12" s="30"/>
      <c r="F12" s="30"/>
      <c r="G12" s="30"/>
      <c r="H12" s="30"/>
      <c r="I12" s="30" t="s">
        <v>56</v>
      </c>
      <c r="J12" s="30"/>
      <c r="K12" s="30"/>
      <c r="L12" s="30"/>
      <c r="M12" s="30"/>
    </row>
    <row r="13" spans="2:13" ht="21.75" customHeight="1">
      <c r="B13" s="30"/>
      <c r="C13" s="30"/>
      <c r="D13" s="30"/>
      <c r="E13" s="30"/>
      <c r="F13" s="30"/>
      <c r="G13" s="30"/>
      <c r="H13" s="30"/>
      <c r="I13" s="30" t="s">
        <v>54</v>
      </c>
      <c r="J13" s="30"/>
      <c r="K13" s="30"/>
      <c r="L13" s="30"/>
      <c r="M13" s="30"/>
    </row>
    <row r="14" spans="2:13" ht="21.75" customHeight="1">
      <c r="B14" s="30"/>
      <c r="C14" s="30"/>
      <c r="D14" s="30"/>
      <c r="E14" s="30"/>
      <c r="F14" s="30"/>
      <c r="G14" s="30"/>
      <c r="H14" s="30"/>
      <c r="I14" s="30" t="s">
        <v>55</v>
      </c>
      <c r="J14" s="30"/>
      <c r="K14" s="30"/>
      <c r="L14" s="30"/>
      <c r="M14" s="30"/>
    </row>
    <row r="15" spans="2:13" ht="21.75" customHeight="1">
      <c r="B15" s="30"/>
      <c r="C15" s="30"/>
      <c r="D15" s="30"/>
      <c r="E15" s="30"/>
      <c r="F15" s="30"/>
      <c r="G15" s="30"/>
      <c r="H15" s="30"/>
      <c r="I15" s="30" t="s">
        <v>57</v>
      </c>
      <c r="J15" s="30"/>
      <c r="K15" s="30"/>
      <c r="L15" s="30"/>
      <c r="M15" s="30"/>
    </row>
    <row r="16" spans="2:13" ht="21.75" customHeight="1">
      <c r="B16" s="30"/>
      <c r="C16" s="30"/>
      <c r="D16" s="30"/>
      <c r="E16" s="30"/>
      <c r="F16" s="30"/>
      <c r="G16" s="30"/>
      <c r="H16" s="30"/>
      <c r="I16" s="30" t="s">
        <v>58</v>
      </c>
      <c r="J16" s="30"/>
      <c r="K16" s="30"/>
      <c r="L16" s="30"/>
      <c r="M16" s="30"/>
    </row>
    <row r="17" spans="2:13" ht="21.75" customHeight="1">
      <c r="B17" s="30"/>
      <c r="C17" s="30"/>
      <c r="D17" s="30"/>
      <c r="E17" s="30"/>
      <c r="F17" s="30"/>
      <c r="G17" s="30"/>
      <c r="H17" s="30"/>
      <c r="I17" s="30" t="s">
        <v>59</v>
      </c>
      <c r="J17" s="30"/>
      <c r="K17" s="30"/>
      <c r="L17" s="30"/>
      <c r="M17" s="30"/>
    </row>
    <row r="18" spans="2:13" ht="21.75" customHeight="1">
      <c r="B18" s="32">
        <v>2</v>
      </c>
      <c r="C18" s="33">
        <v>42523</v>
      </c>
      <c r="D18" s="32" t="s">
        <v>60</v>
      </c>
      <c r="E18" s="32" t="s">
        <v>61</v>
      </c>
      <c r="F18" s="32"/>
      <c r="G18" s="32" t="s">
        <v>62</v>
      </c>
      <c r="H18" s="32" t="s">
        <v>51</v>
      </c>
      <c r="I18" s="32" t="s">
        <v>63</v>
      </c>
      <c r="J18" s="33">
        <v>42529</v>
      </c>
      <c r="K18" s="34"/>
      <c r="L18" s="35"/>
      <c r="M18" s="35"/>
    </row>
    <row r="19" spans="2:13" ht="25.5" customHeight="1">
      <c r="B19" s="30">
        <v>3</v>
      </c>
      <c r="C19" s="31">
        <v>42527</v>
      </c>
      <c r="D19" s="30" t="s">
        <v>64</v>
      </c>
      <c r="E19" s="30" t="s">
        <v>65</v>
      </c>
      <c r="F19" s="30"/>
      <c r="G19" s="30" t="s">
        <v>66</v>
      </c>
      <c r="H19" s="30" t="s">
        <v>67</v>
      </c>
      <c r="I19" s="30" t="s">
        <v>68</v>
      </c>
      <c r="J19" s="31">
        <v>42530</v>
      </c>
      <c r="K19" s="36" t="s">
        <v>0</v>
      </c>
      <c r="L19" s="30"/>
      <c r="M19" s="30"/>
    </row>
    <row r="20" spans="2:13" ht="22.5" customHeight="1">
      <c r="B20" s="30"/>
      <c r="C20" s="30"/>
      <c r="D20" s="30"/>
      <c r="E20" s="30"/>
      <c r="F20" s="30"/>
      <c r="G20" s="30"/>
      <c r="H20" s="30"/>
      <c r="I20" s="30" t="s">
        <v>69</v>
      </c>
      <c r="J20" s="30"/>
      <c r="K20" s="30"/>
      <c r="L20" s="30"/>
      <c r="M20" s="30"/>
    </row>
    <row r="21" spans="2:13" ht="22.5" customHeight="1">
      <c r="B21" s="30"/>
      <c r="C21" s="30"/>
      <c r="D21" s="30"/>
      <c r="E21" s="30"/>
      <c r="F21" s="30"/>
      <c r="G21" s="30"/>
      <c r="H21" s="30"/>
      <c r="I21" s="30" t="s">
        <v>70</v>
      </c>
      <c r="J21" s="30"/>
      <c r="K21" s="30"/>
      <c r="L21" s="30"/>
      <c r="M21" s="30"/>
    </row>
    <row r="22" spans="2:13" ht="22.5" customHeight="1">
      <c r="B22" s="30"/>
      <c r="C22" s="30"/>
      <c r="D22" s="30"/>
      <c r="E22" s="30"/>
      <c r="F22" s="30"/>
      <c r="G22" s="30"/>
      <c r="H22" s="30"/>
      <c r="I22" s="30" t="s">
        <v>71</v>
      </c>
      <c r="J22" s="30"/>
      <c r="K22" s="30"/>
      <c r="L22" s="30"/>
      <c r="M22" s="30"/>
    </row>
    <row r="23" spans="2:13" ht="22.5" customHeight="1">
      <c r="B23" s="30"/>
      <c r="C23" s="30"/>
      <c r="D23" s="30"/>
      <c r="E23" s="30"/>
      <c r="F23" s="30"/>
      <c r="G23" s="30"/>
      <c r="H23" s="30"/>
      <c r="I23" s="30" t="s">
        <v>72</v>
      </c>
      <c r="J23" s="30"/>
      <c r="K23" s="30"/>
      <c r="L23" s="30"/>
      <c r="M23" s="30"/>
    </row>
    <row r="24" spans="2:13" ht="22.5" customHeight="1">
      <c r="B24" s="30"/>
      <c r="C24" s="30"/>
      <c r="D24" s="30"/>
      <c r="E24" s="30"/>
      <c r="F24" s="30"/>
      <c r="G24" s="30"/>
      <c r="H24" s="30"/>
      <c r="I24" s="30" t="s">
        <v>69</v>
      </c>
      <c r="J24" s="30"/>
      <c r="K24" s="30"/>
      <c r="L24" s="30"/>
      <c r="M24" s="30"/>
    </row>
    <row r="25" spans="2:13" ht="22.5" customHeight="1">
      <c r="B25" s="30"/>
      <c r="C25" s="30"/>
      <c r="D25" s="30"/>
      <c r="E25" s="30"/>
      <c r="F25" s="30"/>
      <c r="G25" s="30"/>
      <c r="H25" s="30"/>
      <c r="I25" s="30" t="s">
        <v>70</v>
      </c>
      <c r="J25" s="30"/>
      <c r="K25" s="30"/>
      <c r="L25" s="30"/>
      <c r="M25" s="30"/>
    </row>
    <row r="26" spans="2:13" ht="22.5" customHeight="1">
      <c r="B26" s="30"/>
      <c r="C26" s="30"/>
      <c r="D26" s="30"/>
      <c r="E26" s="30"/>
      <c r="F26" s="30"/>
      <c r="G26" s="30"/>
      <c r="H26" s="30"/>
      <c r="I26" s="30" t="s">
        <v>71</v>
      </c>
      <c r="J26" s="30"/>
      <c r="K26" s="30"/>
      <c r="L26" s="30"/>
      <c r="M26" s="30"/>
    </row>
    <row r="27" spans="2:13" ht="22.5" customHeight="1">
      <c r="B27" s="30"/>
      <c r="C27" s="30"/>
      <c r="D27" s="30"/>
      <c r="E27" s="30"/>
      <c r="F27" s="30"/>
      <c r="G27" s="30"/>
      <c r="H27" s="30"/>
      <c r="I27" s="30" t="s">
        <v>72</v>
      </c>
      <c r="J27" s="30"/>
      <c r="K27" s="30"/>
      <c r="L27" s="30"/>
      <c r="M27" s="30"/>
    </row>
    <row r="28" spans="2:13" ht="21.75" customHeight="1">
      <c r="B28" s="32">
        <v>4</v>
      </c>
      <c r="C28" s="33">
        <v>42527</v>
      </c>
      <c r="D28" s="33" t="s">
        <v>73</v>
      </c>
      <c r="E28" s="33" t="s">
        <v>74</v>
      </c>
      <c r="F28" s="33"/>
      <c r="G28" s="33" t="s">
        <v>75</v>
      </c>
      <c r="H28" s="33" t="s">
        <v>51</v>
      </c>
      <c r="I28" s="32" t="s">
        <v>76</v>
      </c>
      <c r="J28" s="33">
        <v>42547</v>
      </c>
      <c r="K28" s="37" t="s">
        <v>0</v>
      </c>
      <c r="L28" s="35"/>
      <c r="M28" s="35"/>
    </row>
    <row r="29" spans="2:13" ht="21.75" customHeight="1">
      <c r="B29" s="32"/>
      <c r="C29" s="33"/>
      <c r="D29" s="33"/>
      <c r="E29" s="33"/>
      <c r="F29" s="33"/>
      <c r="G29" s="33"/>
      <c r="H29" s="33"/>
      <c r="I29" s="38" t="s">
        <v>77</v>
      </c>
      <c r="J29" s="33"/>
      <c r="K29" s="35"/>
      <c r="L29" s="35"/>
      <c r="M29" s="35"/>
    </row>
    <row r="30" spans="2:13" ht="21.75" customHeight="1">
      <c r="B30" s="32"/>
      <c r="C30" s="33"/>
      <c r="D30" s="33"/>
      <c r="E30" s="33"/>
      <c r="F30" s="33"/>
      <c r="G30" s="33"/>
      <c r="H30" s="33"/>
      <c r="I30" s="38" t="s">
        <v>69</v>
      </c>
      <c r="J30" s="33"/>
      <c r="K30" s="35"/>
      <c r="L30" s="35"/>
      <c r="M30" s="35"/>
    </row>
    <row r="31" spans="2:13" ht="21.75" customHeight="1">
      <c r="B31" s="32"/>
      <c r="C31" s="33"/>
      <c r="D31" s="33"/>
      <c r="E31" s="33"/>
      <c r="F31" s="33"/>
      <c r="G31" s="33"/>
      <c r="H31" s="33"/>
      <c r="I31" s="38" t="s">
        <v>78</v>
      </c>
      <c r="J31" s="33"/>
      <c r="K31" s="35"/>
      <c r="L31" s="35"/>
      <c r="M31" s="35"/>
    </row>
    <row r="32" spans="2:13" ht="21.75" customHeight="1">
      <c r="B32" s="32"/>
      <c r="C32" s="33"/>
      <c r="D32" s="33"/>
      <c r="E32" s="33"/>
      <c r="F32" s="33"/>
      <c r="G32" s="33"/>
      <c r="H32" s="33"/>
      <c r="I32" s="38" t="s">
        <v>79</v>
      </c>
      <c r="J32" s="33"/>
      <c r="K32" s="35"/>
      <c r="L32" s="35"/>
      <c r="M32" s="35"/>
    </row>
    <row r="33" spans="2:13" ht="21.75" customHeight="1">
      <c r="B33" s="39"/>
      <c r="C33" s="40"/>
      <c r="D33" s="40"/>
      <c r="E33" s="40"/>
      <c r="F33" s="40"/>
      <c r="G33" s="40"/>
      <c r="H33" s="40"/>
      <c r="I33" s="32" t="s">
        <v>77</v>
      </c>
      <c r="J33" s="33"/>
      <c r="K33" s="35"/>
      <c r="L33" s="35"/>
      <c r="M33" s="35"/>
    </row>
    <row r="34" spans="2:13" ht="21.75" customHeight="1">
      <c r="B34" s="39"/>
      <c r="C34" s="40"/>
      <c r="D34" s="40"/>
      <c r="E34" s="40"/>
      <c r="F34" s="40"/>
      <c r="G34" s="40"/>
      <c r="H34" s="40"/>
      <c r="I34" s="32" t="s">
        <v>69</v>
      </c>
      <c r="J34" s="33"/>
      <c r="K34" s="35"/>
      <c r="L34" s="35"/>
      <c r="M34" s="35"/>
    </row>
    <row r="35" spans="2:13" ht="21.75" customHeight="1">
      <c r="B35" s="39"/>
      <c r="C35" s="40"/>
      <c r="D35" s="40"/>
      <c r="E35" s="40"/>
      <c r="F35" s="40"/>
      <c r="G35" s="40"/>
      <c r="H35" s="40"/>
      <c r="I35" s="32" t="s">
        <v>80</v>
      </c>
      <c r="J35" s="33"/>
      <c r="K35" s="35"/>
      <c r="L35" s="35"/>
      <c r="M35" s="35"/>
    </row>
    <row r="36" spans="2:13" ht="21.75" customHeight="1">
      <c r="B36" s="39"/>
      <c r="C36" s="40"/>
      <c r="D36" s="40"/>
      <c r="E36" s="40"/>
      <c r="F36" s="40"/>
      <c r="G36" s="40"/>
      <c r="H36" s="40"/>
      <c r="I36" s="32" t="s">
        <v>79</v>
      </c>
      <c r="J36" s="33"/>
      <c r="K36" s="35"/>
      <c r="L36" s="35"/>
      <c r="M36" s="35"/>
    </row>
    <row r="37" spans="2:13" ht="21.75" customHeight="1">
      <c r="B37" s="39"/>
      <c r="C37" s="40"/>
      <c r="D37" s="40"/>
      <c r="E37" s="40"/>
      <c r="F37" s="40"/>
      <c r="G37" s="40"/>
      <c r="H37" s="40"/>
      <c r="I37" s="32" t="s">
        <v>81</v>
      </c>
      <c r="J37" s="33"/>
      <c r="K37" s="35"/>
      <c r="L37" s="35"/>
      <c r="M37" s="35"/>
    </row>
    <row r="38" spans="2:13" ht="21.75" customHeight="1">
      <c r="B38" s="30">
        <v>5</v>
      </c>
      <c r="C38" s="31">
        <v>42528</v>
      </c>
      <c r="D38" s="30" t="s">
        <v>82</v>
      </c>
      <c r="E38" s="30">
        <v>206</v>
      </c>
      <c r="F38" s="30"/>
      <c r="G38" s="30" t="s">
        <v>83</v>
      </c>
      <c r="H38" s="30" t="s">
        <v>84</v>
      </c>
      <c r="I38" s="30" t="s">
        <v>85</v>
      </c>
      <c r="J38" s="31">
        <v>42528</v>
      </c>
      <c r="K38" s="30"/>
      <c r="L38" s="30"/>
      <c r="M38" s="30"/>
    </row>
    <row r="39" spans="2:13" ht="21.75" customHeight="1">
      <c r="B39" s="32">
        <v>6</v>
      </c>
      <c r="C39" s="33">
        <v>42529</v>
      </c>
      <c r="D39" s="32" t="s">
        <v>48</v>
      </c>
      <c r="E39" s="32" t="s">
        <v>86</v>
      </c>
      <c r="F39" s="32"/>
      <c r="G39" s="32" t="s">
        <v>87</v>
      </c>
      <c r="H39" s="32" t="s">
        <v>51</v>
      </c>
      <c r="I39" s="32" t="s">
        <v>88</v>
      </c>
      <c r="J39" s="33">
        <v>42529</v>
      </c>
      <c r="K39" s="41" t="s">
        <v>89</v>
      </c>
      <c r="L39" s="35"/>
      <c r="M39" s="35"/>
    </row>
    <row r="40" spans="2:13" ht="21.75" customHeight="1">
      <c r="B40" s="30">
        <v>7</v>
      </c>
      <c r="C40" s="31">
        <v>42529</v>
      </c>
      <c r="D40" s="30" t="s">
        <v>90</v>
      </c>
      <c r="E40" s="30" t="s">
        <v>91</v>
      </c>
      <c r="F40" s="30"/>
      <c r="G40" s="30" t="s">
        <v>92</v>
      </c>
      <c r="H40" s="30" t="s">
        <v>51</v>
      </c>
      <c r="I40" s="30" t="s">
        <v>93</v>
      </c>
      <c r="J40" s="31">
        <v>42530</v>
      </c>
      <c r="K40" s="42"/>
      <c r="L40" s="42"/>
      <c r="M40" s="42"/>
    </row>
    <row r="41" spans="2:13" ht="21.75" customHeight="1">
      <c r="B41" s="32">
        <v>8</v>
      </c>
      <c r="C41" s="33">
        <v>42532</v>
      </c>
      <c r="D41" s="32" t="s">
        <v>82</v>
      </c>
      <c r="E41" s="32" t="s">
        <v>94</v>
      </c>
      <c r="F41" s="32"/>
      <c r="G41" s="32" t="s">
        <v>95</v>
      </c>
      <c r="H41" s="32" t="s">
        <v>51</v>
      </c>
      <c r="I41" s="32" t="s">
        <v>96</v>
      </c>
      <c r="J41" s="33">
        <v>42540</v>
      </c>
      <c r="K41" s="41" t="s">
        <v>0</v>
      </c>
      <c r="L41" s="35"/>
      <c r="M41" s="35"/>
    </row>
    <row r="42" spans="2:13" ht="21.75" customHeight="1">
      <c r="B42" s="43"/>
      <c r="C42" s="43"/>
      <c r="D42" s="43"/>
      <c r="E42" s="32"/>
      <c r="F42" s="32"/>
      <c r="G42" s="32"/>
      <c r="H42" s="32"/>
      <c r="I42" s="32" t="s">
        <v>97</v>
      </c>
      <c r="J42" s="33"/>
      <c r="K42" s="41"/>
      <c r="L42" s="35"/>
      <c r="M42" s="35"/>
    </row>
    <row r="43" spans="2:13" ht="21.75" customHeight="1">
      <c r="B43" s="30">
        <v>9</v>
      </c>
      <c r="C43" s="31">
        <v>42532</v>
      </c>
      <c r="D43" s="31" t="s">
        <v>98</v>
      </c>
      <c r="E43" s="30" t="s">
        <v>99</v>
      </c>
      <c r="F43" s="30"/>
      <c r="G43" s="30" t="s">
        <v>100</v>
      </c>
      <c r="H43" s="30" t="s">
        <v>51</v>
      </c>
      <c r="I43" s="30" t="s">
        <v>101</v>
      </c>
      <c r="J43" s="31">
        <v>42539</v>
      </c>
      <c r="K43" s="36" t="s">
        <v>0</v>
      </c>
      <c r="L43" s="30"/>
      <c r="M43" s="30"/>
    </row>
    <row r="44" spans="2:13" ht="21.75" customHeight="1">
      <c r="B44" s="30"/>
      <c r="C44" s="31"/>
      <c r="D44" s="31"/>
      <c r="E44" s="30"/>
      <c r="F44" s="30"/>
      <c r="G44" s="30"/>
      <c r="H44" s="30"/>
      <c r="I44" s="30" t="s">
        <v>102</v>
      </c>
      <c r="J44" s="30"/>
      <c r="K44" s="30"/>
      <c r="L44" s="30"/>
      <c r="M44" s="30"/>
    </row>
    <row r="45" spans="2:13" ht="21.75" customHeight="1">
      <c r="B45" s="30"/>
      <c r="C45" s="31"/>
      <c r="D45" s="31"/>
      <c r="E45" s="30"/>
      <c r="F45" s="30"/>
      <c r="G45" s="30"/>
      <c r="H45" s="30"/>
      <c r="I45" s="30" t="s">
        <v>77</v>
      </c>
      <c r="J45" s="30"/>
      <c r="K45" s="30"/>
      <c r="L45" s="30"/>
      <c r="M45" s="30"/>
    </row>
    <row r="46" spans="2:13" ht="21.75" customHeight="1">
      <c r="B46" s="30"/>
      <c r="C46" s="31"/>
      <c r="D46" s="31"/>
      <c r="E46" s="30"/>
      <c r="F46" s="30"/>
      <c r="G46" s="30"/>
      <c r="H46" s="30"/>
      <c r="I46" s="30" t="s">
        <v>102</v>
      </c>
      <c r="J46" s="30"/>
      <c r="K46" s="30"/>
      <c r="L46" s="30"/>
      <c r="M46" s="30"/>
    </row>
    <row r="47" spans="2:13" ht="21.75" customHeight="1">
      <c r="B47" s="30"/>
      <c r="C47" s="31"/>
      <c r="D47" s="31"/>
      <c r="E47" s="30"/>
      <c r="F47" s="30"/>
      <c r="G47" s="30"/>
      <c r="H47" s="30"/>
      <c r="I47" s="30" t="s">
        <v>77</v>
      </c>
      <c r="J47" s="30"/>
      <c r="K47" s="30"/>
      <c r="L47" s="30"/>
      <c r="M47" s="30"/>
    </row>
    <row r="48" spans="2:13" ht="21.75" customHeight="1">
      <c r="B48" s="32">
        <v>10</v>
      </c>
      <c r="C48" s="33">
        <v>42533</v>
      </c>
      <c r="D48" s="32" t="s">
        <v>90</v>
      </c>
      <c r="E48" s="32" t="s">
        <v>103</v>
      </c>
      <c r="F48" s="32"/>
      <c r="G48" s="32" t="s">
        <v>104</v>
      </c>
      <c r="H48" s="32" t="s">
        <v>105</v>
      </c>
      <c r="I48" s="32" t="s">
        <v>106</v>
      </c>
      <c r="J48" s="33">
        <v>42533</v>
      </c>
      <c r="K48" s="41" t="s">
        <v>89</v>
      </c>
      <c r="L48" s="35"/>
      <c r="M48" s="35"/>
    </row>
    <row r="49" spans="2:13" ht="21.75" customHeight="1">
      <c r="B49" s="30">
        <v>11</v>
      </c>
      <c r="C49" s="31">
        <v>42534</v>
      </c>
      <c r="D49" s="31" t="s">
        <v>107</v>
      </c>
      <c r="E49" s="31" t="s">
        <v>108</v>
      </c>
      <c r="F49" s="31"/>
      <c r="G49" s="31" t="s">
        <v>109</v>
      </c>
      <c r="H49" s="31" t="s">
        <v>110</v>
      </c>
      <c r="I49" s="31" t="s">
        <v>111</v>
      </c>
      <c r="J49" s="31">
        <v>42534</v>
      </c>
      <c r="K49" s="44" t="s">
        <v>0</v>
      </c>
      <c r="L49" s="31"/>
      <c r="M49" s="31"/>
    </row>
    <row r="50" spans="2:13" ht="21.75" customHeight="1">
      <c r="B50" s="30"/>
      <c r="C50" s="31"/>
      <c r="D50" s="31"/>
      <c r="E50" s="31"/>
      <c r="F50" s="31"/>
      <c r="G50" s="31"/>
      <c r="H50" s="31"/>
      <c r="I50" s="31" t="s">
        <v>112</v>
      </c>
      <c r="J50" s="31"/>
      <c r="K50" s="31"/>
      <c r="L50" s="31"/>
      <c r="M50" s="31"/>
    </row>
    <row r="51" spans="2:13" ht="21.75" customHeight="1">
      <c r="B51" s="30"/>
      <c r="C51" s="31"/>
      <c r="D51" s="31"/>
      <c r="E51" s="31"/>
      <c r="F51" s="31"/>
      <c r="G51" s="31"/>
      <c r="H51" s="31"/>
      <c r="I51" s="31" t="s">
        <v>113</v>
      </c>
      <c r="J51" s="31"/>
      <c r="K51" s="31"/>
      <c r="L51" s="31"/>
      <c r="M51" s="31"/>
    </row>
    <row r="52" spans="2:13" ht="21.75" customHeight="1">
      <c r="B52" s="30"/>
      <c r="C52" s="31"/>
      <c r="D52" s="31"/>
      <c r="E52" s="31"/>
      <c r="F52" s="31"/>
      <c r="G52" s="31"/>
      <c r="H52" s="31"/>
      <c r="I52" s="31" t="s">
        <v>113</v>
      </c>
      <c r="J52" s="31"/>
      <c r="K52" s="31"/>
      <c r="L52" s="31"/>
      <c r="M52" s="31"/>
    </row>
    <row r="53" spans="2:13" ht="21.75" customHeight="1">
      <c r="B53" s="30"/>
      <c r="C53" s="31"/>
      <c r="D53" s="31"/>
      <c r="E53" s="31"/>
      <c r="F53" s="31"/>
      <c r="G53" s="31"/>
      <c r="H53" s="31"/>
      <c r="I53" s="31" t="s">
        <v>112</v>
      </c>
      <c r="J53" s="31"/>
      <c r="K53" s="31"/>
      <c r="L53" s="31"/>
      <c r="M53" s="31"/>
    </row>
    <row r="54" spans="2:13" ht="21.75" customHeight="1">
      <c r="B54" s="32">
        <v>12</v>
      </c>
      <c r="C54" s="33">
        <v>42535</v>
      </c>
      <c r="D54" s="32" t="s">
        <v>82</v>
      </c>
      <c r="E54" s="32">
        <v>308</v>
      </c>
      <c r="F54" s="32"/>
      <c r="G54" s="32" t="s">
        <v>114</v>
      </c>
      <c r="H54" s="32" t="s">
        <v>51</v>
      </c>
      <c r="I54" s="32" t="s">
        <v>115</v>
      </c>
      <c r="J54" s="33">
        <v>42535</v>
      </c>
      <c r="K54" s="41" t="s">
        <v>0</v>
      </c>
      <c r="L54" s="35"/>
      <c r="M54" s="35"/>
    </row>
    <row r="55" spans="2:13" ht="21.75" customHeight="1">
      <c r="B55" s="30">
        <v>13</v>
      </c>
      <c r="C55" s="31">
        <v>42535</v>
      </c>
      <c r="D55" s="30" t="s">
        <v>116</v>
      </c>
      <c r="E55" s="30" t="s">
        <v>117</v>
      </c>
      <c r="F55" s="30"/>
      <c r="G55" s="30" t="s">
        <v>118</v>
      </c>
      <c r="H55" s="30" t="s">
        <v>110</v>
      </c>
      <c r="I55" s="30" t="s">
        <v>119</v>
      </c>
      <c r="J55" s="31">
        <v>42539</v>
      </c>
      <c r="K55" s="36" t="s">
        <v>0</v>
      </c>
      <c r="L55" s="30"/>
      <c r="M55" s="30"/>
    </row>
    <row r="56" spans="2:13" ht="21.75" customHeight="1">
      <c r="B56" s="32">
        <v>14</v>
      </c>
      <c r="C56" s="33">
        <v>42535</v>
      </c>
      <c r="D56" s="32" t="s">
        <v>120</v>
      </c>
      <c r="E56" s="32" t="s">
        <v>121</v>
      </c>
      <c r="F56" s="32"/>
      <c r="G56" s="32" t="s">
        <v>122</v>
      </c>
      <c r="H56" s="32" t="s">
        <v>51</v>
      </c>
      <c r="I56" s="32" t="s">
        <v>123</v>
      </c>
      <c r="J56" s="33">
        <v>42536</v>
      </c>
      <c r="K56" s="34"/>
      <c r="L56" s="35"/>
      <c r="M56" s="35"/>
    </row>
    <row r="57" spans="2:13" ht="21.75" customHeight="1">
      <c r="B57" s="30">
        <v>15</v>
      </c>
      <c r="C57" s="31">
        <v>42537</v>
      </c>
      <c r="D57" s="30" t="s">
        <v>82</v>
      </c>
      <c r="E57" s="30">
        <v>307</v>
      </c>
      <c r="F57" s="30" t="s">
        <v>124</v>
      </c>
      <c r="G57" s="30" t="s">
        <v>125</v>
      </c>
      <c r="H57" s="30" t="s">
        <v>105</v>
      </c>
      <c r="I57" s="30" t="s">
        <v>96</v>
      </c>
      <c r="J57" s="31">
        <v>42554</v>
      </c>
      <c r="K57" s="36" t="s">
        <v>0</v>
      </c>
      <c r="L57" s="30" t="s">
        <v>126</v>
      </c>
      <c r="M57" s="30"/>
    </row>
    <row r="58" spans="2:13" ht="21.75" customHeight="1">
      <c r="B58" s="30"/>
      <c r="C58" s="31"/>
      <c r="D58" s="30"/>
      <c r="E58" s="30"/>
      <c r="F58" s="30"/>
      <c r="G58" s="30"/>
      <c r="H58" s="30"/>
      <c r="I58" s="30" t="s">
        <v>54</v>
      </c>
      <c r="J58" s="42"/>
      <c r="K58" s="42"/>
      <c r="L58" s="42"/>
      <c r="M58" s="42"/>
    </row>
    <row r="59" spans="2:13" ht="21.75" customHeight="1">
      <c r="B59" s="30"/>
      <c r="C59" s="31"/>
      <c r="D59" s="30"/>
      <c r="E59" s="30"/>
      <c r="F59" s="30"/>
      <c r="G59" s="30"/>
      <c r="H59" s="30"/>
      <c r="I59" s="30" t="s">
        <v>59</v>
      </c>
      <c r="J59" s="42"/>
      <c r="K59" s="42"/>
      <c r="L59" s="42"/>
      <c r="M59" s="42"/>
    </row>
    <row r="60" spans="2:13" ht="21.75" customHeight="1">
      <c r="B60" s="30"/>
      <c r="C60" s="31"/>
      <c r="D60" s="30"/>
      <c r="E60" s="30"/>
      <c r="F60" s="30"/>
      <c r="G60" s="30"/>
      <c r="H60" s="30"/>
      <c r="I60" s="30" t="s">
        <v>127</v>
      </c>
      <c r="J60" s="42"/>
      <c r="K60" s="42"/>
      <c r="L60" s="42"/>
      <c r="M60" s="42"/>
    </row>
    <row r="61" spans="2:13" ht="21.75" customHeight="1">
      <c r="B61" s="30"/>
      <c r="C61" s="31"/>
      <c r="D61" s="30"/>
      <c r="E61" s="30"/>
      <c r="F61" s="30"/>
      <c r="G61" s="30"/>
      <c r="H61" s="30"/>
      <c r="I61" s="30" t="s">
        <v>72</v>
      </c>
      <c r="J61" s="42"/>
      <c r="K61" s="42"/>
      <c r="L61" s="42"/>
      <c r="M61" s="42"/>
    </row>
    <row r="62" spans="2:13" ht="21.75" customHeight="1">
      <c r="B62" s="32">
        <v>16</v>
      </c>
      <c r="C62" s="33">
        <v>42539</v>
      </c>
      <c r="D62" s="32" t="s">
        <v>82</v>
      </c>
      <c r="E62" s="32">
        <v>206</v>
      </c>
      <c r="F62" s="32" t="s">
        <v>128</v>
      </c>
      <c r="G62" s="32" t="s">
        <v>129</v>
      </c>
      <c r="H62" s="32" t="s">
        <v>130</v>
      </c>
      <c r="I62" s="32" t="s">
        <v>131</v>
      </c>
      <c r="J62" s="33">
        <v>42540</v>
      </c>
      <c r="K62" s="41" t="s">
        <v>0</v>
      </c>
      <c r="L62" s="35"/>
      <c r="M62" s="35"/>
    </row>
    <row r="63" spans="2:13" ht="21.75" customHeight="1">
      <c r="B63" s="30">
        <v>17</v>
      </c>
      <c r="C63" s="31">
        <v>42539</v>
      </c>
      <c r="D63" s="30" t="s">
        <v>132</v>
      </c>
      <c r="E63" s="30" t="s">
        <v>133</v>
      </c>
      <c r="F63" s="30"/>
      <c r="G63" s="30" t="s">
        <v>134</v>
      </c>
      <c r="H63" s="30" t="s">
        <v>110</v>
      </c>
      <c r="I63" s="30" t="s">
        <v>135</v>
      </c>
      <c r="J63" s="31">
        <v>42542</v>
      </c>
      <c r="K63" s="36" t="s">
        <v>0</v>
      </c>
      <c r="L63" s="30"/>
      <c r="M63" s="30"/>
    </row>
    <row r="64" spans="2:13" ht="21.75" customHeight="1">
      <c r="B64" s="30"/>
      <c r="C64" s="31"/>
      <c r="D64" s="30"/>
      <c r="E64" s="30"/>
      <c r="F64" s="30"/>
      <c r="G64" s="30"/>
      <c r="H64" s="30"/>
      <c r="I64" s="30" t="s">
        <v>136</v>
      </c>
      <c r="J64" s="30"/>
      <c r="K64" s="30"/>
      <c r="L64" s="30"/>
      <c r="M64" s="30"/>
    </row>
    <row r="65" spans="2:13" ht="21.75" customHeight="1">
      <c r="B65" s="32">
        <v>18</v>
      </c>
      <c r="C65" s="33">
        <v>42539</v>
      </c>
      <c r="D65" s="32" t="s">
        <v>137</v>
      </c>
      <c r="E65" s="32" t="s">
        <v>138</v>
      </c>
      <c r="F65" s="32"/>
      <c r="G65" s="32" t="s">
        <v>139</v>
      </c>
      <c r="H65" s="32" t="s">
        <v>110</v>
      </c>
      <c r="I65" s="32" t="s">
        <v>112</v>
      </c>
      <c r="J65" s="33">
        <v>42542</v>
      </c>
      <c r="K65" s="34"/>
      <c r="L65" s="38" t="s">
        <v>140</v>
      </c>
      <c r="M65" s="35"/>
    </row>
    <row r="66" spans="2:13" ht="21.75" customHeight="1">
      <c r="B66" s="30">
        <v>19</v>
      </c>
      <c r="C66" s="31">
        <v>42543</v>
      </c>
      <c r="D66" s="30" t="s">
        <v>120</v>
      </c>
      <c r="E66" s="30" t="s">
        <v>121</v>
      </c>
      <c r="F66" s="30"/>
      <c r="G66" s="30" t="s">
        <v>141</v>
      </c>
      <c r="H66" s="30" t="s">
        <v>67</v>
      </c>
      <c r="I66" s="30" t="s">
        <v>81</v>
      </c>
      <c r="J66" s="31">
        <v>42544</v>
      </c>
      <c r="K66" s="30"/>
      <c r="L66" s="30"/>
      <c r="M66" s="30"/>
    </row>
    <row r="67" spans="2:13" ht="21.75" customHeight="1">
      <c r="B67" s="30"/>
      <c r="C67" s="31"/>
      <c r="D67" s="30"/>
      <c r="E67" s="30"/>
      <c r="F67" s="30"/>
      <c r="G67" s="30"/>
      <c r="H67" s="30"/>
      <c r="I67" s="30" t="s">
        <v>142</v>
      </c>
      <c r="J67" s="30"/>
      <c r="K67" s="30"/>
      <c r="L67" s="30"/>
      <c r="M67" s="30"/>
    </row>
    <row r="68" spans="2:13" ht="21.75" customHeight="1">
      <c r="B68" s="30"/>
      <c r="C68" s="31"/>
      <c r="D68" s="30"/>
      <c r="E68" s="30"/>
      <c r="F68" s="30"/>
      <c r="G68" s="30"/>
      <c r="H68" s="30"/>
      <c r="I68" s="30" t="s">
        <v>143</v>
      </c>
      <c r="J68" s="30"/>
      <c r="K68" s="30"/>
      <c r="L68" s="30"/>
      <c r="M68" s="30"/>
    </row>
    <row r="69" spans="2:13" ht="21.75" customHeight="1">
      <c r="B69" s="38">
        <v>20</v>
      </c>
      <c r="C69" s="45">
        <v>42546</v>
      </c>
      <c r="D69" s="38" t="s">
        <v>107</v>
      </c>
      <c r="E69" s="38" t="s">
        <v>144</v>
      </c>
      <c r="F69" s="38"/>
      <c r="G69" s="38" t="s">
        <v>145</v>
      </c>
      <c r="H69" s="38" t="s">
        <v>51</v>
      </c>
      <c r="I69" s="38" t="s">
        <v>80</v>
      </c>
      <c r="J69" s="45">
        <v>42546</v>
      </c>
      <c r="K69" s="37" t="s">
        <v>0</v>
      </c>
      <c r="L69" s="35"/>
      <c r="M69" s="35"/>
    </row>
    <row r="70" spans="2:13" ht="21.75" customHeight="1">
      <c r="B70" s="30">
        <v>21</v>
      </c>
      <c r="C70" s="31">
        <v>42547</v>
      </c>
      <c r="D70" s="30" t="s">
        <v>146</v>
      </c>
      <c r="E70" s="30" t="s">
        <v>61</v>
      </c>
      <c r="F70" s="30"/>
      <c r="G70" s="30" t="s">
        <v>147</v>
      </c>
      <c r="H70" s="30" t="s">
        <v>51</v>
      </c>
      <c r="I70" s="30" t="s">
        <v>54</v>
      </c>
      <c r="J70" s="31">
        <v>42553</v>
      </c>
      <c r="K70" s="36" t="s">
        <v>0</v>
      </c>
      <c r="L70" s="42"/>
      <c r="M70" s="42"/>
    </row>
    <row r="71" spans="2:13" ht="21.75" customHeight="1">
      <c r="B71" s="30"/>
      <c r="C71" s="31"/>
      <c r="D71" s="30"/>
      <c r="E71" s="30"/>
      <c r="F71" s="30"/>
      <c r="G71" s="30"/>
      <c r="H71" s="30"/>
      <c r="I71" s="30" t="s">
        <v>59</v>
      </c>
      <c r="J71" s="42"/>
      <c r="K71" s="42"/>
      <c r="L71" s="42"/>
      <c r="M71" s="42"/>
    </row>
    <row r="72" spans="2:13" ht="21.75" customHeight="1">
      <c r="B72" s="30"/>
      <c r="C72" s="31"/>
      <c r="D72" s="30"/>
      <c r="E72" s="30"/>
      <c r="F72" s="30"/>
      <c r="G72" s="30"/>
      <c r="H72" s="30"/>
      <c r="I72" s="30" t="s">
        <v>148</v>
      </c>
      <c r="J72" s="42"/>
      <c r="K72" s="42"/>
      <c r="L72" s="42"/>
      <c r="M72" s="42"/>
    </row>
    <row r="73" spans="2:13" ht="21.75" customHeight="1">
      <c r="B73" s="38">
        <v>22</v>
      </c>
      <c r="C73" s="45">
        <v>42547</v>
      </c>
      <c r="D73" s="38" t="s">
        <v>82</v>
      </c>
      <c r="E73" s="38" t="s">
        <v>94</v>
      </c>
      <c r="F73" s="38" t="s">
        <v>149</v>
      </c>
      <c r="G73" s="38" t="s">
        <v>150</v>
      </c>
      <c r="H73" s="38" t="s">
        <v>51</v>
      </c>
      <c r="I73" s="38" t="s">
        <v>96</v>
      </c>
      <c r="J73" s="45">
        <v>42551</v>
      </c>
      <c r="K73" s="46" t="s">
        <v>0</v>
      </c>
      <c r="L73" s="32" t="s">
        <v>151</v>
      </c>
      <c r="M73" s="32" t="s">
        <v>152</v>
      </c>
    </row>
    <row r="74" spans="2:13" ht="21.75" customHeight="1">
      <c r="B74" s="38"/>
      <c r="C74" s="45"/>
      <c r="D74" s="38"/>
      <c r="E74" s="38"/>
      <c r="F74" s="38"/>
      <c r="G74" s="38"/>
      <c r="H74" s="38"/>
      <c r="I74" s="38" t="s">
        <v>153</v>
      </c>
      <c r="J74" s="35"/>
      <c r="K74" s="35"/>
      <c r="L74" s="35"/>
      <c r="M74" s="35"/>
    </row>
    <row r="75" spans="2:13" ht="21.75" customHeight="1">
      <c r="B75" s="38"/>
      <c r="C75" s="45"/>
      <c r="D75" s="38"/>
      <c r="E75" s="38"/>
      <c r="F75" s="38"/>
      <c r="G75" s="38"/>
      <c r="H75" s="38"/>
      <c r="I75" s="38" t="s">
        <v>154</v>
      </c>
      <c r="J75" s="35"/>
      <c r="K75" s="35"/>
      <c r="L75" s="35"/>
      <c r="M75" s="35"/>
    </row>
    <row r="76" spans="2:13" ht="21.75" customHeight="1">
      <c r="B76" s="38"/>
      <c r="C76" s="45"/>
      <c r="D76" s="38"/>
      <c r="E76" s="38"/>
      <c r="F76" s="38"/>
      <c r="G76" s="38"/>
      <c r="H76" s="38"/>
      <c r="I76" s="38" t="s">
        <v>54</v>
      </c>
      <c r="J76" s="35"/>
      <c r="K76" s="35"/>
      <c r="L76" s="35"/>
      <c r="M76" s="35"/>
    </row>
    <row r="77" spans="2:13" ht="21.75" customHeight="1">
      <c r="B77" s="38"/>
      <c r="C77" s="45"/>
      <c r="D77" s="38"/>
      <c r="E77" s="38"/>
      <c r="F77" s="38"/>
      <c r="G77" s="38"/>
      <c r="H77" s="38"/>
      <c r="I77" s="38" t="s">
        <v>72</v>
      </c>
      <c r="J77" s="35"/>
      <c r="K77" s="35"/>
      <c r="L77" s="35"/>
      <c r="M77" s="35"/>
    </row>
    <row r="78" spans="2:13" ht="21.75" customHeight="1">
      <c r="B78" s="30">
        <v>23</v>
      </c>
      <c r="C78" s="31">
        <v>42547</v>
      </c>
      <c r="D78" s="30" t="s">
        <v>146</v>
      </c>
      <c r="E78" s="30" t="s">
        <v>155</v>
      </c>
      <c r="F78" s="30"/>
      <c r="G78" s="30"/>
      <c r="H78" s="30" t="s">
        <v>51</v>
      </c>
      <c r="I78" s="30" t="s">
        <v>156</v>
      </c>
      <c r="J78" s="31">
        <v>42547</v>
      </c>
      <c r="K78" s="42"/>
      <c r="L78" s="42"/>
      <c r="M78" s="42"/>
    </row>
    <row r="79" spans="2:13" ht="21.75" customHeight="1">
      <c r="B79" s="38">
        <v>24</v>
      </c>
      <c r="C79" s="45">
        <v>42548</v>
      </c>
      <c r="D79" s="38" t="s">
        <v>146</v>
      </c>
      <c r="E79" s="38" t="s">
        <v>157</v>
      </c>
      <c r="F79" s="38"/>
      <c r="G79" s="38" t="s">
        <v>158</v>
      </c>
      <c r="H79" s="38" t="s">
        <v>51</v>
      </c>
      <c r="I79" s="38" t="s">
        <v>111</v>
      </c>
      <c r="J79" s="45">
        <v>42554</v>
      </c>
      <c r="K79" s="37" t="s">
        <v>159</v>
      </c>
      <c r="L79" s="35"/>
      <c r="M79" s="35"/>
    </row>
    <row r="80" spans="2:13" ht="21.75" customHeight="1">
      <c r="B80" s="30">
        <v>25</v>
      </c>
      <c r="C80" s="31">
        <v>42548</v>
      </c>
      <c r="D80" s="30" t="s">
        <v>160</v>
      </c>
      <c r="E80" s="30" t="s">
        <v>161</v>
      </c>
      <c r="F80" s="30"/>
      <c r="G80" s="30"/>
      <c r="H80" s="30" t="s">
        <v>51</v>
      </c>
      <c r="I80" s="30" t="s">
        <v>156</v>
      </c>
      <c r="J80" s="31">
        <v>42548</v>
      </c>
      <c r="K80" s="42"/>
      <c r="L80" s="42"/>
      <c r="M80" s="42"/>
    </row>
    <row r="81" spans="2:13" ht="21.75" customHeight="1">
      <c r="B81" s="38">
        <v>26</v>
      </c>
      <c r="C81" s="45">
        <v>42549</v>
      </c>
      <c r="D81" s="38" t="s">
        <v>160</v>
      </c>
      <c r="E81" s="38" t="s">
        <v>161</v>
      </c>
      <c r="F81" s="35"/>
      <c r="G81" s="38" t="s">
        <v>162</v>
      </c>
      <c r="H81" s="38" t="s">
        <v>105</v>
      </c>
      <c r="I81" s="38" t="s">
        <v>163</v>
      </c>
      <c r="J81" s="45">
        <v>42554</v>
      </c>
      <c r="K81" s="37" t="s">
        <v>0</v>
      </c>
      <c r="L81" s="35"/>
      <c r="M81" s="35"/>
    </row>
    <row r="82" spans="2:13" ht="21.75" customHeight="1">
      <c r="B82" s="38"/>
      <c r="C82" s="45"/>
      <c r="D82" s="38"/>
      <c r="E82" s="38"/>
      <c r="F82" s="35"/>
      <c r="G82" s="38"/>
      <c r="H82" s="38"/>
      <c r="I82" s="38" t="s">
        <v>164</v>
      </c>
      <c r="J82" s="35"/>
      <c r="K82" s="35"/>
      <c r="L82" s="35"/>
      <c r="M82" s="35"/>
    </row>
    <row r="83" spans="2:13" ht="21.75" customHeight="1">
      <c r="B83" s="30">
        <v>27</v>
      </c>
      <c r="C83" s="31">
        <v>42550</v>
      </c>
      <c r="D83" s="30" t="s">
        <v>107</v>
      </c>
      <c r="E83" s="30" t="s">
        <v>144</v>
      </c>
      <c r="F83" s="30" t="s">
        <v>165</v>
      </c>
      <c r="G83" s="30" t="s">
        <v>166</v>
      </c>
      <c r="H83" s="30" t="s">
        <v>51</v>
      </c>
      <c r="I83" s="30" t="s">
        <v>54</v>
      </c>
      <c r="J83" s="42"/>
      <c r="K83" s="42"/>
      <c r="L83" s="30" t="s">
        <v>167</v>
      </c>
      <c r="M83" s="30" t="s">
        <v>168</v>
      </c>
    </row>
    <row r="84" spans="2:13" ht="21.75" customHeight="1">
      <c r="B84" s="30"/>
      <c r="C84" s="31"/>
      <c r="D84" s="30"/>
      <c r="E84" s="30"/>
      <c r="F84" s="30"/>
      <c r="G84" s="30"/>
      <c r="H84" s="30"/>
      <c r="I84" s="30" t="s">
        <v>56</v>
      </c>
      <c r="J84" s="42"/>
      <c r="K84" s="42"/>
      <c r="L84" s="30"/>
      <c r="M84" s="30"/>
    </row>
    <row r="85" spans="2:13" ht="21.75" customHeight="1">
      <c r="B85" s="30"/>
      <c r="C85" s="31"/>
      <c r="D85" s="30"/>
      <c r="E85" s="30"/>
      <c r="F85" s="30"/>
      <c r="G85" s="30"/>
      <c r="H85" s="30"/>
      <c r="I85" s="30" t="s">
        <v>169</v>
      </c>
      <c r="J85" s="42"/>
      <c r="K85" s="42"/>
      <c r="L85" s="30"/>
      <c r="M85" s="30"/>
    </row>
    <row r="86" spans="2:13" ht="21.75" customHeight="1">
      <c r="B86" s="30"/>
      <c r="C86" s="31"/>
      <c r="D86" s="30"/>
      <c r="E86" s="30"/>
      <c r="F86" s="30"/>
      <c r="G86" s="30"/>
      <c r="H86" s="30"/>
      <c r="I86" s="30" t="s">
        <v>170</v>
      </c>
      <c r="J86" s="42"/>
      <c r="K86" s="42"/>
      <c r="L86" s="30"/>
      <c r="M86" s="30"/>
    </row>
    <row r="87" spans="2:13" ht="21.75" customHeight="1">
      <c r="B87" s="38">
        <v>28</v>
      </c>
      <c r="C87" s="45">
        <v>42553</v>
      </c>
      <c r="D87" s="32" t="s">
        <v>107</v>
      </c>
      <c r="E87" s="32" t="s">
        <v>144</v>
      </c>
      <c r="F87" s="38" t="s">
        <v>165</v>
      </c>
      <c r="G87" s="38" t="s">
        <v>171</v>
      </c>
      <c r="H87" s="38" t="s">
        <v>51</v>
      </c>
      <c r="I87" s="32" t="s">
        <v>77</v>
      </c>
      <c r="J87" s="45">
        <v>42554</v>
      </c>
      <c r="K87" s="38"/>
      <c r="L87" s="38"/>
      <c r="M87" s="38"/>
    </row>
    <row r="88" spans="2:13" ht="21.75" customHeight="1">
      <c r="B88" s="30">
        <v>29</v>
      </c>
      <c r="C88" s="31">
        <v>42554</v>
      </c>
      <c r="D88" s="30" t="s">
        <v>82</v>
      </c>
      <c r="E88" s="30">
        <v>206</v>
      </c>
      <c r="F88" s="30" t="s">
        <v>172</v>
      </c>
      <c r="G88" s="30" t="s">
        <v>173</v>
      </c>
      <c r="H88" s="30" t="s">
        <v>110</v>
      </c>
      <c r="I88" s="30" t="s">
        <v>154</v>
      </c>
      <c r="J88" s="31">
        <v>42554</v>
      </c>
      <c r="K88" s="36" t="s">
        <v>0</v>
      </c>
      <c r="L88" s="30"/>
      <c r="M88" s="30" t="s">
        <v>174</v>
      </c>
    </row>
    <row r="89" spans="2:13" ht="21.75" customHeight="1">
      <c r="B89" s="38">
        <v>30</v>
      </c>
      <c r="C89" s="45">
        <v>42554</v>
      </c>
      <c r="D89" s="38" t="s">
        <v>82</v>
      </c>
      <c r="E89" s="38">
        <v>207</v>
      </c>
      <c r="F89" s="38" t="s">
        <v>175</v>
      </c>
      <c r="G89" s="38" t="s">
        <v>176</v>
      </c>
      <c r="H89" s="38" t="s">
        <v>51</v>
      </c>
      <c r="I89" s="32" t="s">
        <v>154</v>
      </c>
      <c r="J89" s="45">
        <v>42554</v>
      </c>
      <c r="K89" s="38"/>
      <c r="M89" s="38"/>
    </row>
    <row r="90" spans="2:13" ht="21.75" customHeight="1">
      <c r="B90" s="30">
        <v>31</v>
      </c>
      <c r="C90" s="31">
        <v>42560</v>
      </c>
      <c r="D90" s="30" t="s">
        <v>107</v>
      </c>
      <c r="E90" s="30" t="s">
        <v>144</v>
      </c>
      <c r="F90" s="30"/>
      <c r="G90" s="30" t="s">
        <v>177</v>
      </c>
      <c r="H90" s="30" t="s">
        <v>51</v>
      </c>
      <c r="I90" s="30"/>
      <c r="J90" s="30"/>
      <c r="K90" s="30"/>
      <c r="L90" s="30" t="s">
        <v>178</v>
      </c>
      <c r="M90" s="30"/>
    </row>
    <row r="91" spans="2:13" ht="21.75" customHeight="1">
      <c r="B91" s="32">
        <v>32</v>
      </c>
      <c r="C91" s="33">
        <v>42561</v>
      </c>
      <c r="D91" s="32" t="s">
        <v>120</v>
      </c>
      <c r="E91" s="32" t="s">
        <v>121</v>
      </c>
      <c r="F91" s="32"/>
      <c r="G91" s="32" t="s">
        <v>179</v>
      </c>
      <c r="H91" s="32" t="s">
        <v>51</v>
      </c>
      <c r="I91" s="32" t="s">
        <v>153</v>
      </c>
      <c r="J91" s="32"/>
      <c r="K91" s="32"/>
      <c r="L91" s="32"/>
      <c r="M91" s="32"/>
    </row>
    <row r="92" spans="2:13" ht="21.75" customHeight="1"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</row>
    <row r="93" spans="2:13" ht="21.75" customHeight="1"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</row>
    <row r="94" spans="2:13" ht="21.75" customHeight="1">
      <c r="B94" s="38"/>
      <c r="C94" s="38"/>
      <c r="D94" s="38"/>
      <c r="E94" s="38"/>
      <c r="F94" s="38"/>
      <c r="G94" s="38"/>
      <c r="H94" s="38"/>
      <c r="I94" s="32"/>
      <c r="J94" s="38"/>
      <c r="K94" s="38"/>
      <c r="L94" s="38"/>
      <c r="M94" s="38"/>
    </row>
    <row r="95" spans="2:13" ht="21.75" customHeight="1"/>
    <row r="96" spans="2:13" ht="21.75" customHeight="1"/>
  </sheetData>
  <mergeCells count="4">
    <mergeCell ref="B4:J5"/>
    <mergeCell ref="K4:K6"/>
    <mergeCell ref="L4:L6"/>
    <mergeCell ref="M4:M6"/>
  </mergeCells>
  <dataValidations count="1">
    <dataValidation type="list" allowBlank="1" showInputMessage="1" showErrorMessage="1" sqref="I7:I94">
      <formula1>REFERENCE</formula1>
    </dataValidation>
  </dataValidations>
  <hyperlinks>
    <hyperlink ref="K39" r:id="rId1"/>
    <hyperlink ref="K48" r:id="rId2"/>
    <hyperlink ref="K54" r:id="rId3"/>
    <hyperlink ref="K55" r:id="rId4"/>
    <hyperlink ref="K62" r:id="rId5"/>
    <hyperlink ref="K43:K47" r:id="rId6" display="BON"/>
    <hyperlink ref="K69" r:id="rId7"/>
    <hyperlink ref="K28" r:id="rId8"/>
    <hyperlink ref="K43" r:id="rId9"/>
    <hyperlink ref="K57" r:id="rId10"/>
    <hyperlink ref="K19" r:id="rId11"/>
    <hyperlink ref="K70" r:id="rId12"/>
    <hyperlink ref="K88" r:id="rId13"/>
    <hyperlink ref="K81" r:id="rId14"/>
    <hyperlink ref="K79" r:id="rId15"/>
    <hyperlink ref="K73" r:id="rId16"/>
    <hyperlink ref="K63" r:id="rId17"/>
    <hyperlink ref="K49" r:id="rId18"/>
  </hyperlinks>
  <pageMargins left="0.7" right="0.7" top="0.75" bottom="0.75" header="0.3" footer="0.3"/>
  <pageSetup paperSize="0" orientation="portrait" horizontalDpi="0" verticalDpi="0" copies="0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48"/>
  <sheetViews>
    <sheetView tabSelected="1" zoomScale="80" zoomScaleNormal="80" workbookViewId="0">
      <selection activeCell="G8" sqref="G8"/>
    </sheetView>
  </sheetViews>
  <sheetFormatPr baseColWidth="10" defaultRowHeight="15"/>
  <cols>
    <col min="2" max="2" width="17.5703125" customWidth="1"/>
    <col min="3" max="3" width="12.28515625" customWidth="1"/>
    <col min="4" max="4" width="15.28515625" customWidth="1"/>
    <col min="6" max="6" width="12.85546875" customWidth="1"/>
    <col min="7" max="7" width="11.85546875" customWidth="1"/>
    <col min="8" max="8" width="16.7109375" customWidth="1"/>
    <col min="9" max="9" width="15.28515625" customWidth="1"/>
    <col min="11" max="11" width="23" customWidth="1"/>
  </cols>
  <sheetData>
    <row r="1" spans="1:10" ht="18.7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8.7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8.75">
      <c r="A3" s="1"/>
      <c r="B3" s="1"/>
      <c r="C3" s="1"/>
      <c r="D3" s="1"/>
      <c r="E3" s="1"/>
      <c r="F3" s="71" t="s">
        <v>0</v>
      </c>
      <c r="G3" s="71"/>
      <c r="H3" s="71"/>
      <c r="I3" s="71"/>
      <c r="J3" s="1"/>
    </row>
    <row r="4" spans="1:10" ht="18.75">
      <c r="A4" s="1"/>
      <c r="B4" s="1"/>
      <c r="C4" s="1"/>
      <c r="D4" s="1"/>
      <c r="E4" s="1"/>
      <c r="F4" s="2" t="s">
        <v>1</v>
      </c>
      <c r="G4" s="2">
        <v>22</v>
      </c>
      <c r="H4" s="2" t="s">
        <v>2</v>
      </c>
      <c r="I4" s="3">
        <f ca="1">TODAY()</f>
        <v>42561</v>
      </c>
      <c r="J4" s="1"/>
    </row>
    <row r="5" spans="1:10" ht="18.75">
      <c r="A5" s="1"/>
      <c r="B5" s="1"/>
      <c r="C5" s="1"/>
      <c r="D5" s="1"/>
      <c r="E5" s="1"/>
      <c r="F5" s="1"/>
      <c r="G5" s="1"/>
      <c r="H5" s="4"/>
      <c r="I5" s="4"/>
      <c r="J5" s="1"/>
    </row>
    <row r="6" spans="1:10" ht="13.5" customHeight="1">
      <c r="A6" s="5" t="s">
        <v>3</v>
      </c>
      <c r="B6" s="6"/>
      <c r="C6" s="7"/>
      <c r="D6" s="7"/>
      <c r="E6" s="1"/>
      <c r="F6" s="1"/>
      <c r="G6" s="1"/>
      <c r="H6" s="4"/>
      <c r="I6" s="4"/>
      <c r="J6" s="1"/>
    </row>
    <row r="7" spans="1:10" ht="18.75">
      <c r="A7" s="1"/>
      <c r="B7" s="1"/>
      <c r="C7" s="1"/>
      <c r="D7" s="1"/>
      <c r="E7" s="1"/>
      <c r="F7" s="1"/>
      <c r="G7" s="1"/>
      <c r="H7" s="4"/>
      <c r="I7" s="4"/>
      <c r="J7" s="1"/>
    </row>
    <row r="8" spans="1:10" ht="33" customHeight="1">
      <c r="A8" s="1"/>
      <c r="B8" s="1"/>
      <c r="C8" s="1"/>
      <c r="D8" s="1"/>
      <c r="E8" s="1"/>
      <c r="F8" s="1"/>
      <c r="G8" s="1"/>
      <c r="H8" s="4"/>
      <c r="I8" s="4"/>
      <c r="J8" s="1"/>
    </row>
    <row r="9" spans="1:10" ht="15.75" customHeight="1">
      <c r="A9" s="1"/>
      <c r="B9" s="72" t="s">
        <v>4</v>
      </c>
      <c r="C9" s="72"/>
      <c r="D9" s="72"/>
      <c r="E9" s="8"/>
      <c r="F9" s="8"/>
      <c r="G9" s="1"/>
      <c r="H9" s="4"/>
      <c r="I9" s="4"/>
      <c r="J9" s="1"/>
    </row>
    <row r="10" spans="1:10" ht="15.75" customHeight="1">
      <c r="A10" s="1"/>
      <c r="B10" s="9" t="s">
        <v>5</v>
      </c>
      <c r="C10" s="55"/>
      <c r="D10" s="57"/>
      <c r="E10" s="8"/>
      <c r="F10" s="8"/>
      <c r="G10" s="1"/>
      <c r="H10" s="4"/>
      <c r="I10" s="4"/>
      <c r="J10" s="1"/>
    </row>
    <row r="11" spans="1:10" ht="18" customHeight="1">
      <c r="A11" s="1"/>
      <c r="B11" s="2" t="s">
        <v>6</v>
      </c>
      <c r="C11" s="65" t="str">
        <f>IFERROR(VLOOKUP(C10,[1]TRAVAUX!B:J,6,FALSE),"")</f>
        <v/>
      </c>
      <c r="D11" s="66"/>
      <c r="E11" s="8"/>
      <c r="F11" s="8"/>
      <c r="G11" s="1"/>
      <c r="H11" s="4"/>
      <c r="I11" s="4"/>
      <c r="J11" s="1"/>
    </row>
    <row r="12" spans="1:10" ht="15.75" customHeight="1">
      <c r="A12" s="1"/>
      <c r="B12" s="2" t="s">
        <v>7</v>
      </c>
      <c r="C12" s="65" t="str">
        <f>IFERROR(VLOOKUP(C10,[1]TRAVAUX!B:J,3,FALSE),"")</f>
        <v/>
      </c>
      <c r="D12" s="66"/>
      <c r="E12" s="8"/>
      <c r="F12" s="8"/>
      <c r="G12" s="1"/>
      <c r="H12" s="4"/>
      <c r="I12" s="4"/>
      <c r="J12" s="1"/>
    </row>
    <row r="13" spans="1:10" ht="18.75">
      <c r="A13" s="1"/>
      <c r="B13" s="2" t="s">
        <v>8</v>
      </c>
      <c r="C13" s="65" t="str">
        <f>IFERROR(VLOOKUP(C10,[1]TRAVAUX!B:J,4,FALSE),"")</f>
        <v/>
      </c>
      <c r="D13" s="66"/>
      <c r="E13" s="8"/>
      <c r="F13" s="8"/>
      <c r="G13" s="10"/>
      <c r="H13" s="1"/>
      <c r="I13" s="1"/>
      <c r="J13" s="1"/>
    </row>
    <row r="14" spans="1:10" ht="18.75">
      <c r="A14" s="1"/>
      <c r="B14" s="2" t="s">
        <v>9</v>
      </c>
      <c r="C14" s="65" t="str">
        <f>IFERROR(VLOOKUP(C10,[1]TRAVAUX!B:J,7,FALSE),"")</f>
        <v/>
      </c>
      <c r="D14" s="66"/>
      <c r="E14" s="8"/>
      <c r="F14" s="8"/>
      <c r="G14" s="11"/>
      <c r="H14" s="1"/>
      <c r="I14" s="1"/>
      <c r="J14" s="1"/>
    </row>
    <row r="15" spans="1:10" ht="18.75">
      <c r="A15" s="1"/>
      <c r="B15" s="2" t="s">
        <v>10</v>
      </c>
      <c r="C15" s="67" t="str">
        <f>IFERROR(VLOOKUP(C10,[1]TRAVAUX!B:J,5,FALSE),"")</f>
        <v/>
      </c>
      <c r="D15" s="67"/>
      <c r="E15" s="1"/>
      <c r="F15" s="1"/>
      <c r="G15" s="11"/>
      <c r="H15" s="1"/>
      <c r="I15" s="1"/>
      <c r="J15" s="1"/>
    </row>
    <row r="16" spans="1:10" ht="18.75">
      <c r="A16" s="1"/>
      <c r="B16" s="1"/>
      <c r="C16" s="1"/>
      <c r="D16" s="1"/>
      <c r="E16" s="1"/>
      <c r="F16" s="1"/>
      <c r="G16" s="11"/>
      <c r="H16" s="1"/>
      <c r="I16" s="1"/>
      <c r="J16" s="1"/>
    </row>
    <row r="17" spans="1:10" ht="18.75">
      <c r="A17" s="1"/>
      <c r="B17" s="1"/>
      <c r="C17" s="1"/>
      <c r="D17" s="1"/>
      <c r="E17" s="1"/>
      <c r="F17" s="1"/>
      <c r="G17" s="11"/>
      <c r="H17" s="1"/>
      <c r="I17" s="1"/>
      <c r="J17" s="1"/>
    </row>
    <row r="18" spans="1:10" ht="18.7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8.75">
      <c r="A19" s="1"/>
      <c r="B19" s="12" t="s">
        <v>5</v>
      </c>
      <c r="C19" s="68" t="s">
        <v>11</v>
      </c>
      <c r="D19" s="69"/>
      <c r="E19" s="69"/>
      <c r="F19" s="69"/>
      <c r="G19" s="70"/>
      <c r="H19" s="12" t="s">
        <v>12</v>
      </c>
      <c r="I19" s="12" t="s">
        <v>13</v>
      </c>
      <c r="J19" s="13"/>
    </row>
    <row r="20" spans="1:10" ht="18.75">
      <c r="A20" s="1"/>
      <c r="B20" s="59">
        <f>C10</f>
        <v>0</v>
      </c>
      <c r="C20" s="59"/>
      <c r="D20" s="59"/>
      <c r="E20" s="59"/>
      <c r="F20" s="59"/>
      <c r="G20" s="59"/>
      <c r="H20" s="59"/>
      <c r="I20" s="58"/>
      <c r="J20" s="1"/>
    </row>
    <row r="21" spans="1:10" ht="18.75">
      <c r="A21" s="1"/>
      <c r="B21" s="59"/>
      <c r="C21" s="59"/>
      <c r="D21" s="59"/>
      <c r="E21" s="59"/>
      <c r="F21" s="59"/>
      <c r="G21" s="59"/>
      <c r="H21" s="59"/>
      <c r="I21" s="58"/>
      <c r="J21" s="1"/>
    </row>
    <row r="22" spans="1:10" ht="18.75">
      <c r="A22" s="1"/>
      <c r="B22" s="59"/>
      <c r="C22" s="59"/>
      <c r="D22" s="59"/>
      <c r="E22" s="59"/>
      <c r="F22" s="59"/>
      <c r="G22" s="59"/>
      <c r="H22" s="60"/>
      <c r="I22" s="58"/>
      <c r="J22" s="1"/>
    </row>
    <row r="23" spans="1:10" ht="18.75">
      <c r="A23" s="1"/>
      <c r="B23" s="59"/>
      <c r="C23" s="59"/>
      <c r="D23" s="59"/>
      <c r="E23" s="59"/>
      <c r="F23" s="59"/>
      <c r="G23" s="59"/>
      <c r="H23" s="61"/>
      <c r="I23" s="58"/>
      <c r="J23" s="1"/>
    </row>
    <row r="24" spans="1:10" ht="18.75">
      <c r="A24" s="1"/>
      <c r="B24" s="59"/>
      <c r="C24" s="59"/>
      <c r="D24" s="59"/>
      <c r="E24" s="59"/>
      <c r="F24" s="59"/>
      <c r="G24" s="59"/>
      <c r="H24" s="60"/>
      <c r="I24" s="58"/>
      <c r="J24" s="1"/>
    </row>
    <row r="25" spans="1:10" ht="18.75">
      <c r="A25" s="1"/>
      <c r="B25" s="59"/>
      <c r="C25" s="59"/>
      <c r="D25" s="59"/>
      <c r="E25" s="59"/>
      <c r="F25" s="59"/>
      <c r="G25" s="59"/>
      <c r="H25" s="61"/>
      <c r="I25" s="58"/>
      <c r="J25" s="1"/>
    </row>
    <row r="26" spans="1:10" ht="18.75">
      <c r="A26" s="1"/>
      <c r="B26" s="1"/>
      <c r="C26" s="14"/>
      <c r="D26" s="14"/>
      <c r="E26" s="14"/>
      <c r="F26" s="14"/>
      <c r="G26" s="14"/>
      <c r="H26" s="14"/>
      <c r="I26" s="1"/>
      <c r="J26" s="1"/>
    </row>
    <row r="27" spans="1:10" ht="18.75">
      <c r="A27" s="1"/>
      <c r="B27" s="1"/>
      <c r="C27" s="14"/>
      <c r="D27" s="14"/>
      <c r="E27" s="14"/>
      <c r="F27" s="14"/>
      <c r="G27" s="14"/>
      <c r="H27" s="14"/>
      <c r="I27" s="1"/>
      <c r="J27" s="1"/>
    </row>
    <row r="28" spans="1:10" ht="18.75">
      <c r="A28" s="1"/>
      <c r="B28" s="62"/>
      <c r="C28" s="63"/>
      <c r="D28" s="63"/>
      <c r="E28" s="63"/>
      <c r="F28" s="63"/>
      <c r="G28" s="64"/>
      <c r="H28" s="1"/>
      <c r="I28" s="1"/>
      <c r="J28" s="1"/>
    </row>
    <row r="29" spans="1:10" ht="18.75">
      <c r="A29" s="1"/>
      <c r="B29" s="55" t="s">
        <v>14</v>
      </c>
      <c r="C29" s="56"/>
      <c r="D29" s="56"/>
      <c r="E29" s="57"/>
      <c r="F29" s="55" t="s">
        <v>15</v>
      </c>
      <c r="G29" s="57"/>
      <c r="H29" s="1"/>
      <c r="I29" s="1"/>
      <c r="J29" s="1"/>
    </row>
    <row r="30" spans="1:10" ht="18.75">
      <c r="A30" s="1"/>
      <c r="B30" s="9" t="s">
        <v>16</v>
      </c>
      <c r="C30" s="9" t="s">
        <v>17</v>
      </c>
      <c r="D30" s="9" t="s">
        <v>18</v>
      </c>
      <c r="E30" s="9" t="s">
        <v>19</v>
      </c>
      <c r="F30" s="9" t="s">
        <v>20</v>
      </c>
      <c r="G30" s="9" t="s">
        <v>19</v>
      </c>
      <c r="H30" s="1"/>
      <c r="I30" s="1"/>
      <c r="J30" s="1"/>
    </row>
    <row r="31" spans="1:10" ht="18.75">
      <c r="A31" s="1"/>
      <c r="B31" s="15"/>
      <c r="C31" s="16" t="str">
        <f>IFERROR(VLOOKUP(B31,'[1]PRIX DES DIVERS'!F9:G12,2,FALSE),"")</f>
        <v/>
      </c>
      <c r="D31" s="16"/>
      <c r="E31" s="17" t="str">
        <f>IFERROR((D31*C31),"")</f>
        <v/>
      </c>
      <c r="F31" s="15"/>
      <c r="G31" s="17" t="str">
        <f>IFERROR(VLOOKUP(F31,'[1]PRIX DES DIVERS'!C9:D12,2,FALSE),"")</f>
        <v/>
      </c>
      <c r="H31" s="1"/>
      <c r="I31" s="1"/>
      <c r="J31" s="1"/>
    </row>
    <row r="32" spans="1:10" ht="18.75">
      <c r="A32" s="18"/>
      <c r="B32" s="16"/>
      <c r="C32" s="16" t="str">
        <f>IFERROR(VLOOKUP(B32,'[1]PRIX DES DIVERS'!F10:G13,2,FALSE),"")</f>
        <v/>
      </c>
      <c r="D32" s="17"/>
      <c r="E32" s="17" t="str">
        <f>IFERROR((D32*C32),"")</f>
        <v/>
      </c>
      <c r="F32" s="15"/>
      <c r="G32" s="17"/>
      <c r="H32" s="18"/>
      <c r="I32" s="18"/>
      <c r="J32" s="1"/>
    </row>
    <row r="33" spans="1:10" ht="18.75">
      <c r="A33" s="18"/>
      <c r="B33" s="16"/>
      <c r="C33" s="16" t="str">
        <f>IFERROR(VLOOKUP(B33,'[1]PRIX DES DIVERS'!F11:G14,2,FALSE),"")</f>
        <v/>
      </c>
      <c r="D33" s="17"/>
      <c r="E33" s="17" t="str">
        <f>IFERROR((D33*C33),"")</f>
        <v/>
      </c>
      <c r="F33" s="15"/>
      <c r="G33" s="17"/>
      <c r="H33" s="1"/>
      <c r="I33" s="1"/>
      <c r="J33" s="1"/>
    </row>
    <row r="34" spans="1:10" ht="18.75">
      <c r="A34" s="1"/>
      <c r="B34" s="1"/>
      <c r="C34" s="1"/>
      <c r="D34" s="2"/>
      <c r="E34" s="17">
        <f>SUM(E31:E33)</f>
        <v>0</v>
      </c>
      <c r="F34" s="2"/>
      <c r="G34" s="17">
        <f>IFERROR(SUM(G31:G33),"")</f>
        <v>0</v>
      </c>
      <c r="H34" s="2" t="s">
        <v>21</v>
      </c>
      <c r="I34" s="19">
        <f>SUM(I20:I23)</f>
        <v>0</v>
      </c>
      <c r="J34" s="1"/>
    </row>
    <row r="35" spans="1:10" ht="18.75">
      <c r="A35" s="1"/>
      <c r="B35" s="1"/>
      <c r="C35" s="1"/>
      <c r="D35" s="1"/>
      <c r="E35" s="1"/>
      <c r="F35" s="1"/>
      <c r="G35" s="1"/>
      <c r="H35" s="2" t="s">
        <v>22</v>
      </c>
      <c r="I35" s="20" t="str">
        <f>IFERROR(VLOOKUP(C10,[1]PAIEMENT!B:J,5,FALSE),"0")</f>
        <v>0</v>
      </c>
      <c r="J35" s="1"/>
    </row>
    <row r="36" spans="1:10" ht="18.75">
      <c r="A36" s="1"/>
      <c r="B36" s="1"/>
      <c r="C36" s="1"/>
      <c r="D36" s="1"/>
      <c r="E36" s="1"/>
      <c r="F36" s="1"/>
      <c r="G36" s="1"/>
      <c r="H36" s="2" t="s">
        <v>23</v>
      </c>
      <c r="I36" s="19">
        <f>I34-I35</f>
        <v>0</v>
      </c>
      <c r="J36" s="1"/>
    </row>
    <row r="37" spans="1:10" ht="18.75">
      <c r="A37" s="1"/>
      <c r="B37" s="1"/>
      <c r="C37" s="1"/>
      <c r="D37" s="1"/>
      <c r="E37" s="1"/>
      <c r="F37" s="1"/>
      <c r="G37" s="1"/>
      <c r="H37" s="2" t="s">
        <v>24</v>
      </c>
      <c r="I37" s="19">
        <f>SUM(G34+E34)</f>
        <v>0</v>
      </c>
      <c r="J37" s="1"/>
    </row>
    <row r="38" spans="1:10" ht="23.25">
      <c r="A38" s="1"/>
      <c r="B38" s="1"/>
      <c r="C38" s="1"/>
      <c r="D38" s="1"/>
      <c r="E38" s="1"/>
      <c r="F38" s="1"/>
      <c r="G38" s="1"/>
      <c r="H38" s="12" t="s">
        <v>25</v>
      </c>
      <c r="I38" s="21">
        <f>I37+I36</f>
        <v>0</v>
      </c>
      <c r="J38" s="1"/>
    </row>
    <row r="39" spans="1:10" ht="18.75">
      <c r="A39" s="1"/>
      <c r="B39" s="18"/>
      <c r="C39" s="18"/>
      <c r="D39" s="18"/>
      <c r="E39" s="18"/>
      <c r="F39" s="18"/>
      <c r="G39" s="18"/>
      <c r="H39" s="18"/>
      <c r="I39" s="18"/>
      <c r="J39" s="1"/>
    </row>
    <row r="40" spans="1:10" ht="18.75">
      <c r="A40" s="1"/>
      <c r="B40" s="22"/>
      <c r="C40" s="22"/>
      <c r="D40" s="22"/>
      <c r="E40" s="22"/>
      <c r="F40" s="22"/>
      <c r="G40" s="22"/>
      <c r="H40" s="22"/>
      <c r="I40" s="22"/>
      <c r="J40" s="22"/>
    </row>
    <row r="41" spans="1:10" ht="18.7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18.7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8.75">
      <c r="A43" s="1"/>
      <c r="B43" s="23" t="s">
        <v>26</v>
      </c>
      <c r="C43" s="23"/>
      <c r="D43" s="23"/>
      <c r="E43" s="1"/>
      <c r="F43" s="1"/>
      <c r="G43" s="1"/>
      <c r="H43" s="23" t="s">
        <v>27</v>
      </c>
      <c r="I43" s="24"/>
      <c r="J43" s="24"/>
    </row>
    <row r="44" spans="1:10" ht="18.75">
      <c r="A44" s="1"/>
      <c r="B44" s="25" t="s">
        <v>28</v>
      </c>
      <c r="C44" s="25"/>
      <c r="D44" s="25"/>
      <c r="E44" s="1"/>
      <c r="F44" s="1"/>
      <c r="G44" s="1"/>
      <c r="H44" s="24" t="s">
        <v>29</v>
      </c>
      <c r="I44" s="24"/>
      <c r="J44" s="24"/>
    </row>
    <row r="45" spans="1:10" ht="18.75">
      <c r="A45" s="1"/>
      <c r="B45" s="25" t="s">
        <v>30</v>
      </c>
      <c r="C45" s="25"/>
      <c r="D45" s="25"/>
      <c r="E45" s="1"/>
      <c r="F45" s="1"/>
      <c r="G45" s="1"/>
      <c r="H45" s="24" t="s">
        <v>31</v>
      </c>
      <c r="I45" s="24"/>
      <c r="J45" s="24"/>
    </row>
    <row r="46" spans="1:10" ht="18.75">
      <c r="A46" s="1"/>
      <c r="B46" s="24" t="s">
        <v>32</v>
      </c>
      <c r="C46" s="24"/>
      <c r="D46" s="24"/>
      <c r="E46" s="1"/>
      <c r="F46" s="1"/>
      <c r="G46" s="1"/>
      <c r="H46" s="1" t="s">
        <v>33</v>
      </c>
      <c r="I46" s="24"/>
      <c r="J46" s="24"/>
    </row>
    <row r="47" spans="1:10" ht="18.75">
      <c r="A47" s="1"/>
      <c r="B47" s="26">
        <v>19000</v>
      </c>
      <c r="C47" s="26"/>
      <c r="D47" s="26"/>
      <c r="E47" s="1"/>
      <c r="F47" s="1"/>
      <c r="G47" s="1"/>
      <c r="H47" s="24" t="s">
        <v>34</v>
      </c>
      <c r="I47" s="1"/>
      <c r="J47" s="1"/>
    </row>
    <row r="48" spans="1:10" ht="18.75">
      <c r="A48" s="1"/>
      <c r="B48" s="24" t="s">
        <v>35</v>
      </c>
      <c r="C48" s="24"/>
      <c r="D48" s="24"/>
      <c r="E48" s="1"/>
      <c r="F48" s="1"/>
      <c r="G48" s="1"/>
      <c r="H48" s="1"/>
      <c r="I48" s="1"/>
      <c r="J48" s="1"/>
    </row>
  </sheetData>
  <mergeCells count="20">
    <mergeCell ref="C13:D13"/>
    <mergeCell ref="F3:I3"/>
    <mergeCell ref="B9:D9"/>
    <mergeCell ref="C10:D10"/>
    <mergeCell ref="C11:D11"/>
    <mergeCell ref="C12:D12"/>
    <mergeCell ref="C14:D14"/>
    <mergeCell ref="C15:D15"/>
    <mergeCell ref="C19:G19"/>
    <mergeCell ref="B20:B25"/>
    <mergeCell ref="C20:G21"/>
    <mergeCell ref="B29:E29"/>
    <mergeCell ref="F29:G29"/>
    <mergeCell ref="I20:I25"/>
    <mergeCell ref="C22:G23"/>
    <mergeCell ref="H22:H23"/>
    <mergeCell ref="C24:G25"/>
    <mergeCell ref="H24:H25"/>
    <mergeCell ref="B28:G28"/>
    <mergeCell ref="H20:H21"/>
  </mergeCells>
  <dataValidations count="3">
    <dataValidation type="list" allowBlank="1" showInputMessage="1" showErrorMessage="1" sqref="C20:G27">
      <formula1>REFERENCE</formula1>
    </dataValidation>
    <dataValidation type="list" allowBlank="1" showInputMessage="1" showErrorMessage="1" sqref="B31:B33">
      <formula1>PRODUITS</formula1>
    </dataValidation>
    <dataValidation type="list" allowBlank="1" showInputMessage="1" showErrorMessage="1" sqref="F31:F33">
      <formula1>SERVICES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TRAVAUX</vt:lpstr>
      <vt:lpstr>BON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2016-07-10T13:20:28Z</dcterms:modified>
</cp:coreProperties>
</file>