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760" tabRatio="641" activeTab="3"/>
  </bookViews>
  <sheets>
    <sheet name="Accueil" sheetId="51" r:id="rId1"/>
    <sheet name="Listing_Coursiers" sheetId="54" r:id="rId2"/>
    <sheet name="Modèle" sheetId="2" r:id="rId3"/>
    <sheet name="ImPDF" sheetId="55" r:id="rId4"/>
  </sheets>
  <functionGroups/>
  <definedNames>
    <definedName name="N°_Coursier">Listing_Coursiers!$A$3:$A$100</definedName>
    <definedName name="_xlnm.Print_Area" localSheetId="3">ImPDF!$B$1:$I$47</definedName>
    <definedName name="_xlnm.Print_Area" localSheetId="2">Modèle!$B$1:$J$47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55"/>
  <c r="W14" i="54" l="1"/>
  <c r="G43" i="55" l="1"/>
  <c r="F43"/>
  <c r="E43"/>
  <c r="D43"/>
  <c r="C43"/>
  <c r="B43"/>
  <c r="D28"/>
  <c r="A5" i="54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G43" i="2" l="1"/>
  <c r="F43"/>
  <c r="E43"/>
  <c r="D43"/>
  <c r="C43"/>
  <c r="B43"/>
  <c r="W5" i="54" l="1"/>
  <c r="W6"/>
  <c r="W7"/>
  <c r="W8"/>
  <c r="W9"/>
  <c r="W10"/>
  <c r="W11"/>
  <c r="W12"/>
  <c r="W13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4" l="1"/>
  <c r="W3"/>
  <c r="G28" i="55" l="1"/>
  <c r="F28"/>
  <c r="E28"/>
  <c r="C28"/>
  <c r="C20"/>
  <c r="I18"/>
  <c r="F18"/>
  <c r="C18"/>
  <c r="F16"/>
  <c r="C16"/>
  <c r="C14"/>
  <c r="I12"/>
  <c r="F12"/>
  <c r="H20"/>
  <c r="G7"/>
  <c r="G28" i="2"/>
  <c r="F28"/>
  <c r="E28"/>
  <c r="D28"/>
  <c r="C28"/>
  <c r="H20"/>
  <c r="C20"/>
  <c r="I18"/>
  <c r="F18"/>
  <c r="C18"/>
  <c r="F16"/>
  <c r="C16"/>
  <c r="C14"/>
  <c r="F12"/>
  <c r="C12"/>
  <c r="G7"/>
  <c r="I12" l="1"/>
  <c r="F32" l="1"/>
  <c r="F37" s="1"/>
  <c r="F32" i="55"/>
  <c r="F37" s="1"/>
</calcChain>
</file>

<file path=xl/sharedStrings.xml><?xml version="1.0" encoding="utf-8"?>
<sst xmlns="http://schemas.openxmlformats.org/spreadsheetml/2006/main" count="272" uniqueCount="141">
  <si>
    <t>NOM :</t>
  </si>
  <si>
    <t>Corsaire</t>
  </si>
  <si>
    <t>Prénom :</t>
  </si>
  <si>
    <t>Né le :</t>
  </si>
  <si>
    <t>Adresse :</t>
  </si>
  <si>
    <t>Ville :</t>
  </si>
  <si>
    <t>CP :</t>
  </si>
  <si>
    <t>Courriel :</t>
  </si>
  <si>
    <t>Portable :</t>
  </si>
  <si>
    <t>À modifier si des renseignements sont erronés.</t>
  </si>
  <si>
    <r>
      <t xml:space="preserve">* Le N° de permis est indispensable pour être signaleur et </t>
    </r>
    <r>
      <rPr>
        <b/>
        <u/>
        <sz val="10"/>
        <color theme="1"/>
        <rFont val="Times New Roman"/>
        <family val="1"/>
      </rPr>
      <t>vous êtes tous des signaleurs potentiels</t>
    </r>
    <r>
      <rPr>
        <b/>
        <sz val="10"/>
        <color theme="1"/>
        <rFont val="Times New Roman"/>
        <family val="1"/>
      </rPr>
      <t>.</t>
    </r>
  </si>
  <si>
    <t>N° Permis de Conduire* :</t>
  </si>
  <si>
    <t>MMC</t>
  </si>
  <si>
    <t>MML</t>
  </si>
  <si>
    <t>CC</t>
  </si>
  <si>
    <t>CL</t>
  </si>
  <si>
    <t>TAILLES</t>
  </si>
  <si>
    <t>Adhésion statutaire siège</t>
  </si>
  <si>
    <t xml:space="preserve">Licence FSASPTT </t>
  </si>
  <si>
    <t>Cotisation Section</t>
  </si>
  <si>
    <t>Licence UFOLEP</t>
  </si>
  <si>
    <t>Assurance</t>
  </si>
  <si>
    <t xml:space="preserve">Montant à régler avec licence UFOLEP et licence FFC </t>
  </si>
  <si>
    <t>Joindre un chèque postal ou bancaire</t>
  </si>
  <si>
    <t>Date :</t>
  </si>
  <si>
    <t>Signature :</t>
  </si>
  <si>
    <t>Licence FFC</t>
  </si>
  <si>
    <t>Représentant le montant à régler de votre réadhésion à l’ordre de : 
ASPTT Orléans</t>
  </si>
  <si>
    <t>Tel Bureau :</t>
  </si>
  <si>
    <t>Tel  Dom :</t>
  </si>
  <si>
    <t>SECTION CYCLISME</t>
  </si>
  <si>
    <t>Nom</t>
  </si>
  <si>
    <t>Prénom</t>
  </si>
  <si>
    <t>Adresse</t>
  </si>
  <si>
    <t>CP</t>
  </si>
  <si>
    <t>Ville</t>
  </si>
  <si>
    <t>Date  Naiss</t>
  </si>
  <si>
    <t>N° Licence
UFOLEP</t>
  </si>
  <si>
    <t>CAT
UFOLEP
Route</t>
  </si>
  <si>
    <t>CAT
UFOLEP
Cross</t>
  </si>
  <si>
    <t>N° Licence
FFC</t>
  </si>
  <si>
    <t>CAT
FFC</t>
  </si>
  <si>
    <t xml:space="preserve">Tél Domicile </t>
  </si>
  <si>
    <t>Tél  Bureau</t>
  </si>
  <si>
    <t>Cellulaire</t>
  </si>
  <si>
    <t>Permis conduire</t>
  </si>
  <si>
    <t>Couriel</t>
  </si>
  <si>
    <t>Maillot Manches courtes</t>
  </si>
  <si>
    <t>Maillot Manches longues</t>
  </si>
  <si>
    <t>Cuissard Court</t>
  </si>
  <si>
    <t>Cuissard Long</t>
  </si>
  <si>
    <t xml:space="preserve">Montant à régler avec licence
 UFOLEP </t>
  </si>
  <si>
    <t>Adhésion 
statutaire siège</t>
  </si>
  <si>
    <t>RE-ADHESION SAISON :</t>
  </si>
  <si>
    <t>C10</t>
  </si>
  <si>
    <t>C12</t>
  </si>
  <si>
    <t>F12</t>
  </si>
  <si>
    <t>C16</t>
  </si>
  <si>
    <t>C14</t>
  </si>
  <si>
    <t>F16</t>
  </si>
  <si>
    <t>C20</t>
  </si>
  <si>
    <t>H20</t>
  </si>
  <si>
    <t>N° Fiche</t>
  </si>
  <si>
    <t>H12</t>
  </si>
  <si>
    <t>C18</t>
  </si>
  <si>
    <t>F18</t>
  </si>
  <si>
    <t>H18</t>
  </si>
  <si>
    <t>C28</t>
  </si>
  <si>
    <t>D28</t>
  </si>
  <si>
    <t>E28</t>
  </si>
  <si>
    <t>F28</t>
  </si>
  <si>
    <t>G28</t>
  </si>
  <si>
    <t>ID</t>
  </si>
  <si>
    <t xml:space="preserve">FICHE N° </t>
  </si>
  <si>
    <t>Concatener</t>
  </si>
  <si>
    <t>FICHES RE-ADHESION SAISON :</t>
  </si>
  <si>
    <t>=SIERREUR(INDEX(Listing_Coursiers!$A$3:$W$100;EQUIV($O$1;Listing_Coursiers!$W$3:$W$100;0);1);"")</t>
  </si>
  <si>
    <t>BARRAGAN</t>
  </si>
  <si>
    <t>Adrian</t>
  </si>
  <si>
    <t/>
  </si>
  <si>
    <t>BAUDRON</t>
  </si>
  <si>
    <t>Claude</t>
  </si>
  <si>
    <t>Yann</t>
  </si>
  <si>
    <t>BERNARD</t>
  </si>
  <si>
    <t>François</t>
  </si>
  <si>
    <t>CHANTRAINE</t>
  </si>
  <si>
    <t>Joëlle</t>
  </si>
  <si>
    <t>CHARTIER</t>
  </si>
  <si>
    <t>DELGADO</t>
  </si>
  <si>
    <t>Filipe</t>
  </si>
  <si>
    <t>DORNIER</t>
  </si>
  <si>
    <t>DURAND</t>
  </si>
  <si>
    <t>Jérôme</t>
  </si>
  <si>
    <t>GAMBART</t>
  </si>
  <si>
    <t>Luis-Manuel</t>
  </si>
  <si>
    <t>GAUTHIER</t>
  </si>
  <si>
    <t>Thierry</t>
  </si>
  <si>
    <t>GORAU</t>
  </si>
  <si>
    <t>Sylvain</t>
  </si>
  <si>
    <t>LACOU</t>
  </si>
  <si>
    <t>Frédéric</t>
  </si>
  <si>
    <t>LAIGNEL</t>
  </si>
  <si>
    <t>Eric</t>
  </si>
  <si>
    <t>Pascal</t>
  </si>
  <si>
    <t>LIBAULT</t>
  </si>
  <si>
    <t>Romain</t>
  </si>
  <si>
    <t>LOUIS</t>
  </si>
  <si>
    <t>MERCIER</t>
  </si>
  <si>
    <t>Dominique</t>
  </si>
  <si>
    <t>MERON</t>
  </si>
  <si>
    <t>Éric</t>
  </si>
  <si>
    <t>PELOILLE</t>
  </si>
  <si>
    <t>Laurent</t>
  </si>
  <si>
    <t>RODRIGUEZ</t>
  </si>
  <si>
    <t>Alberto</t>
  </si>
  <si>
    <t>SABLON</t>
  </si>
  <si>
    <t>Patrice</t>
  </si>
  <si>
    <t>SCHAFER</t>
  </si>
  <si>
    <t>Bernard</t>
  </si>
  <si>
    <t>SOBCZAK</t>
  </si>
  <si>
    <t>TINTET</t>
  </si>
  <si>
    <t>Fabien</t>
  </si>
  <si>
    <t>TOURETTE</t>
  </si>
  <si>
    <t>Sandrine</t>
  </si>
  <si>
    <t>TOURY</t>
  </si>
  <si>
    <t>Jean-Paul</t>
  </si>
  <si>
    <t>Jean-Michel</t>
  </si>
  <si>
    <t>Jean-Marie</t>
  </si>
  <si>
    <t>Johan</t>
  </si>
  <si>
    <t>Fiches Re-Ad :</t>
  </si>
  <si>
    <t>Date :</t>
  </si>
  <si>
    <t>TARIFS</t>
  </si>
  <si>
    <t>I:\ASPTT\TRAVAIL\ORIGINAL Jean Mi\Inscriptions Rév18-6.xlsm</t>
  </si>
  <si>
    <t>DEFOUILHOUX</t>
  </si>
  <si>
    <t>QUERE</t>
  </si>
  <si>
    <t>Roger</t>
  </si>
  <si>
    <t>Rév 06-01</t>
  </si>
  <si>
    <t>GARCIA ORTEGA</t>
  </si>
  <si>
    <t>BARRAGAN   Adrian</t>
  </si>
  <si>
    <t>C:\TEST</t>
  </si>
  <si>
    <t>C:\Users\Antony\Desktop\Copie de Fiches ré-adhesion3.xlsm</t>
  </si>
</sst>
</file>

<file path=xl/styles.xml><?xml version="1.0" encoding="utf-8"?>
<styleSheet xmlns="http://schemas.openxmlformats.org/spreadsheetml/2006/main">
  <numFmts count="8">
    <numFmt numFmtId="164" formatCode="dd/mm/yy;@"/>
    <numFmt numFmtId="165" formatCode="0#&quot; &quot;##&quot; &quot;##&quot; &quot;##&quot; &quot;##"/>
    <numFmt numFmtId="166" formatCode="0#\ ##\ ##\ ##\ ##"/>
    <numFmt numFmtId="167" formatCode="#,##0.00\ &quot;€&quot;"/>
    <numFmt numFmtId="168" formatCode="m/d/yyyy;@"/>
    <numFmt numFmtId="169" formatCode="00000"/>
    <numFmt numFmtId="170" formatCode="[$-40C]ddd\ d\ mmm\ yyyy"/>
    <numFmt numFmtId="171" formatCode="00/00"/>
  </numFmts>
  <fonts count="47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Georgia"/>
      <family val="1"/>
    </font>
    <font>
      <b/>
      <sz val="11"/>
      <color theme="1"/>
      <name val="Georgia"/>
      <family val="1"/>
    </font>
    <font>
      <b/>
      <sz val="11"/>
      <color theme="0"/>
      <name val="Georgia"/>
      <family val="1"/>
    </font>
    <font>
      <sz val="10"/>
      <name val="Georgia"/>
      <family val="1"/>
    </font>
    <font>
      <sz val="10"/>
      <color indexed="8"/>
      <name val="Georgia"/>
      <family val="1"/>
    </font>
    <font>
      <b/>
      <sz val="10"/>
      <name val="Georgia"/>
      <family val="1"/>
    </font>
    <font>
      <b/>
      <sz val="10"/>
      <color indexed="8"/>
      <name val="Georgia"/>
      <family val="1"/>
    </font>
    <font>
      <sz val="10"/>
      <color theme="1"/>
      <name val="Georgia"/>
      <family val="1"/>
    </font>
    <font>
      <sz val="11"/>
      <name val="Georgia"/>
      <family val="1"/>
    </font>
    <font>
      <sz val="11"/>
      <color indexed="8"/>
      <name val="Georgia"/>
      <family val="1"/>
    </font>
    <font>
      <u/>
      <sz val="12"/>
      <color indexed="12"/>
      <name val="Arial"/>
      <family val="2"/>
    </font>
    <font>
      <u/>
      <sz val="10"/>
      <color indexed="12"/>
      <name val="Georgia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6"/>
      <color rgb="FF00008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2" tint="-0.499984740745262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0" tint="-0.34998626667073579"/>
      <name val="Calibri"/>
      <family val="2"/>
      <scheme val="minor"/>
    </font>
    <font>
      <b/>
      <sz val="24"/>
      <color theme="1"/>
      <name val="Georgia"/>
      <family val="1"/>
    </font>
    <font>
      <b/>
      <sz val="24"/>
      <color theme="8" tint="-0.249977111117893"/>
      <name val="Georgia"/>
      <family val="1"/>
    </font>
    <font>
      <sz val="11"/>
      <color theme="0"/>
      <name val="Calibri"/>
      <family val="2"/>
      <scheme val="minor"/>
    </font>
    <font>
      <b/>
      <sz val="11"/>
      <color theme="0" tint="-0.34998626667073579"/>
      <name val="Times New Roman"/>
      <family val="1"/>
    </font>
    <font>
      <b/>
      <sz val="16"/>
      <color theme="0" tint="-0.34998626667073579"/>
      <name val="Times New Roman"/>
      <family val="1"/>
    </font>
    <font>
      <b/>
      <sz val="8"/>
      <color theme="0" tint="-0.34998626667073579"/>
      <name val="Times New Roman"/>
      <family val="1"/>
    </font>
    <font>
      <b/>
      <sz val="14"/>
      <color theme="5" tint="-0.249977111117893"/>
      <name val="Georgia"/>
      <family val="1"/>
    </font>
    <font>
      <b/>
      <sz val="10"/>
      <color theme="1"/>
      <name val="Georgia"/>
      <family val="1"/>
    </font>
    <font>
      <b/>
      <sz val="10"/>
      <color theme="0"/>
      <name val="Georgia"/>
      <family val="1"/>
    </font>
    <font>
      <b/>
      <sz val="12"/>
      <color theme="0"/>
      <name val="Georgia"/>
      <family val="1"/>
    </font>
    <font>
      <b/>
      <u/>
      <sz val="12"/>
      <color theme="0"/>
      <name val="Arial"/>
      <family val="2"/>
    </font>
    <font>
      <b/>
      <sz val="12"/>
      <color theme="1"/>
      <name val="Georgia"/>
      <family val="1"/>
    </font>
    <font>
      <b/>
      <u/>
      <sz val="12"/>
      <color theme="1"/>
      <name val="Arial"/>
      <family val="2"/>
    </font>
    <font>
      <b/>
      <sz val="11"/>
      <color indexed="8"/>
      <name val="Georgia"/>
      <family val="1"/>
    </font>
    <font>
      <b/>
      <sz val="11"/>
      <color theme="8" tint="-0.499984740745262"/>
      <name val="Arial"/>
      <family val="2"/>
    </font>
    <font>
      <sz val="20"/>
      <color indexed="8"/>
      <name val="Georgia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8"/>
      </right>
      <top/>
      <bottom style="thin">
        <color indexed="8"/>
      </bottom>
      <diagonal/>
    </border>
    <border>
      <left style="double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/>
  </cellStyleXfs>
  <cellXfs count="283">
    <xf numFmtId="0" fontId="0" fillId="0" borderId="0" xfId="0"/>
    <xf numFmtId="0" fontId="2" fillId="0" borderId="0" xfId="0" applyFont="1"/>
    <xf numFmtId="0" fontId="0" fillId="0" borderId="0" xfId="0" applyBorder="1"/>
    <xf numFmtId="0" fontId="8" fillId="2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right"/>
    </xf>
    <xf numFmtId="0" fontId="18" fillId="0" borderId="0" xfId="0" applyFont="1" applyAlignment="1"/>
    <xf numFmtId="0" fontId="17" fillId="0" borderId="0" xfId="0" applyFont="1"/>
    <xf numFmtId="0" fontId="16" fillId="0" borderId="0" xfId="0" applyFont="1"/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Border="1"/>
    <xf numFmtId="0" fontId="26" fillId="0" borderId="0" xfId="0" applyFont="1" applyAlignment="1">
      <alignment vertical="center"/>
    </xf>
    <xf numFmtId="0" fontId="26" fillId="0" borderId="0" xfId="0" applyFont="1" applyAlignment="1"/>
    <xf numFmtId="0" fontId="1" fillId="0" borderId="0" xfId="0" applyFont="1" applyAlignment="1">
      <alignment horizontal="center" vertical="top" wrapText="1"/>
    </xf>
    <xf numFmtId="0" fontId="28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167" fontId="25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top" wrapText="1"/>
    </xf>
    <xf numFmtId="0" fontId="29" fillId="0" borderId="0" xfId="0" applyFont="1"/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/>
    <xf numFmtId="0" fontId="23" fillId="0" borderId="0" xfId="0" applyFont="1" applyBorder="1" applyAlignment="1">
      <alignment vertical="center" wrapText="1"/>
    </xf>
    <xf numFmtId="167" fontId="24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6" fillId="0" borderId="0" xfId="0" applyFont="1" applyAlignment="1">
      <alignment horizontal="left"/>
    </xf>
    <xf numFmtId="0" fontId="23" fillId="0" borderId="23" xfId="0" applyFont="1" applyBorder="1" applyAlignment="1">
      <alignment horizontal="center" vertical="center" wrapText="1"/>
    </xf>
    <xf numFmtId="0" fontId="4" fillId="3" borderId="14" xfId="0" applyFont="1" applyFill="1" applyBorder="1" applyAlignment="1" applyProtection="1">
      <alignment vertical="center"/>
      <protection locked="0"/>
    </xf>
    <xf numFmtId="0" fontId="4" fillId="3" borderId="14" xfId="0" applyFont="1" applyFill="1" applyBorder="1" applyAlignment="1" applyProtection="1">
      <alignment horizontal="left" vertical="center"/>
      <protection locked="0"/>
    </xf>
    <xf numFmtId="164" fontId="4" fillId="3" borderId="14" xfId="0" applyNumberFormat="1" applyFont="1" applyFill="1" applyBorder="1" applyAlignment="1" applyProtection="1">
      <alignment vertical="center"/>
      <protection locked="0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5" fillId="3" borderId="14" xfId="0" applyFont="1" applyFill="1" applyBorder="1" applyAlignment="1" applyProtection="1">
      <alignment horizontal="center" vertical="center"/>
      <protection locked="0"/>
    </xf>
    <xf numFmtId="165" fontId="4" fillId="3" borderId="14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4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horizontal="left" vertical="center"/>
      <protection locked="0"/>
    </xf>
    <xf numFmtId="164" fontId="7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Border="1" applyAlignment="1" applyProtection="1">
      <alignment horizontal="center" vertical="center" wrapText="1"/>
      <protection locked="0"/>
    </xf>
    <xf numFmtId="165" fontId="12" fillId="2" borderId="0" xfId="1" applyNumberFormat="1" applyFont="1" applyFill="1" applyBorder="1" applyAlignment="1" applyProtection="1">
      <alignment horizontal="center" vertical="center"/>
      <protection locked="0"/>
    </xf>
    <xf numFmtId="165" fontId="13" fillId="2" borderId="0" xfId="0" applyNumberFormat="1" applyFont="1" applyFill="1" applyBorder="1" applyAlignment="1" applyProtection="1">
      <alignment horizontal="center" vertical="center"/>
      <protection locked="0"/>
    </xf>
    <xf numFmtId="166" fontId="13" fillId="2" borderId="0" xfId="0" applyNumberFormat="1" applyFont="1" applyFill="1" applyBorder="1" applyAlignment="1" applyProtection="1">
      <alignment horizontal="center" vertical="center"/>
      <protection locked="0"/>
    </xf>
    <xf numFmtId="9" fontId="15" fillId="2" borderId="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164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165" fontId="18" fillId="0" borderId="0" xfId="0" applyNumberFormat="1" applyFont="1" applyAlignment="1"/>
    <xf numFmtId="14" fontId="18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27" fillId="0" borderId="0" xfId="0" applyFont="1" applyAlignment="1">
      <alignment horizontal="center" vertical="center"/>
    </xf>
    <xf numFmtId="167" fontId="25" fillId="0" borderId="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26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1" fontId="4" fillId="3" borderId="14" xfId="0" applyNumberFormat="1" applyFont="1" applyFill="1" applyBorder="1" applyAlignment="1" applyProtection="1">
      <alignment vertical="center"/>
      <protection locked="0"/>
    </xf>
    <xf numFmtId="1" fontId="8" fillId="2" borderId="0" xfId="0" applyNumberFormat="1" applyFont="1" applyFill="1" applyBorder="1" applyAlignment="1" applyProtection="1">
      <alignment horizontal="center" vertical="center"/>
      <protection locked="0"/>
    </xf>
    <xf numFmtId="1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0" fontId="33" fillId="2" borderId="0" xfId="0" applyFont="1" applyFill="1"/>
    <xf numFmtId="0" fontId="0" fillId="0" borderId="0" xfId="0" applyFont="1" applyAlignment="1">
      <alignment horizontal="center"/>
    </xf>
    <xf numFmtId="0" fontId="23" fillId="0" borderId="0" xfId="0" applyFont="1" applyBorder="1" applyAlignment="1">
      <alignment horizontal="center" vertical="center" wrapText="1"/>
    </xf>
    <xf numFmtId="167" fontId="24" fillId="0" borderId="0" xfId="0" applyNumberFormat="1" applyFont="1" applyBorder="1" applyAlignment="1">
      <alignment horizontal="center" vertical="center" wrapText="1"/>
    </xf>
    <xf numFmtId="0" fontId="30" fillId="0" borderId="0" xfId="0" applyFont="1"/>
    <xf numFmtId="0" fontId="30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27" fillId="0" borderId="0" xfId="0" applyFont="1" applyAlignment="1" applyProtection="1">
      <alignment vertical="center"/>
      <protection locked="0"/>
    </xf>
    <xf numFmtId="0" fontId="30" fillId="2" borderId="0" xfId="0" applyFont="1" applyFill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/>
      <protection locked="0"/>
    </xf>
    <xf numFmtId="0" fontId="18" fillId="0" borderId="0" xfId="0" applyFont="1" applyAlignment="1" applyProtection="1">
      <alignment horizontal="left"/>
      <protection locked="0"/>
    </xf>
    <xf numFmtId="0" fontId="29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6" fillId="0" borderId="0" xfId="0" applyFont="1" applyAlignment="1" applyProtection="1">
      <alignment horizontal="right"/>
      <protection locked="0"/>
    </xf>
    <xf numFmtId="0" fontId="18" fillId="0" borderId="0" xfId="0" applyFont="1" applyAlignment="1" applyProtection="1">
      <protection locked="0"/>
    </xf>
    <xf numFmtId="0" fontId="17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Border="1" applyProtection="1"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Border="1" applyProtection="1">
      <protection locked="0"/>
    </xf>
    <xf numFmtId="167" fontId="25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Font="1" applyProtection="1">
      <protection locked="0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0" fontId="23" fillId="0" borderId="23" xfId="0" applyFont="1" applyBorder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vertical="center" wrapText="1"/>
      <protection locked="0"/>
    </xf>
    <xf numFmtId="167" fontId="24" fillId="0" borderId="0" xfId="0" applyNumberFormat="1" applyFont="1" applyBorder="1" applyAlignment="1" applyProtection="1">
      <alignment vertical="center" wrapText="1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 applyProtection="1">
      <protection locked="0"/>
    </xf>
    <xf numFmtId="0" fontId="0" fillId="0" borderId="0" xfId="0" applyNumberFormat="1" applyAlignment="1">
      <alignment horizontal="left"/>
    </xf>
    <xf numFmtId="1" fontId="6" fillId="4" borderId="3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38" xfId="0" applyFont="1" applyFill="1" applyBorder="1" applyAlignment="1" applyProtection="1">
      <alignment horizontal="center" vertical="center" wrapText="1"/>
      <protection locked="0"/>
    </xf>
    <xf numFmtId="0" fontId="6" fillId="4" borderId="38" xfId="0" applyFont="1" applyFill="1" applyBorder="1" applyAlignment="1" applyProtection="1">
      <alignment horizontal="center" vertical="center"/>
      <protection locked="0"/>
    </xf>
    <xf numFmtId="164" fontId="6" fillId="4" borderId="38" xfId="0" applyNumberFormat="1" applyFont="1" applyFill="1" applyBorder="1" applyAlignment="1" applyProtection="1">
      <alignment horizontal="center" vertical="center"/>
      <protection locked="0"/>
    </xf>
    <xf numFmtId="165" fontId="6" fillId="4" borderId="38" xfId="0" applyNumberFormat="1" applyFont="1" applyFill="1" applyBorder="1" applyAlignment="1" applyProtection="1">
      <alignment horizontal="center" vertical="center"/>
      <protection locked="0"/>
    </xf>
    <xf numFmtId="0" fontId="6" fillId="4" borderId="37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left"/>
    </xf>
    <xf numFmtId="49" fontId="36" fillId="2" borderId="0" xfId="0" applyNumberFormat="1" applyFont="1" applyFill="1" applyAlignment="1">
      <alignment vertical="center"/>
    </xf>
    <xf numFmtId="49" fontId="35" fillId="2" borderId="0" xfId="0" applyNumberFormat="1" applyFont="1" applyFill="1" applyAlignment="1">
      <alignment vertical="center"/>
    </xf>
    <xf numFmtId="0" fontId="30" fillId="0" borderId="0" xfId="0" applyFont="1" applyProtection="1">
      <protection locked="0"/>
    </xf>
    <xf numFmtId="0" fontId="35" fillId="0" borderId="0" xfId="0" applyFont="1" applyBorder="1" applyAlignment="1">
      <alignment vertical="center" wrapText="1"/>
    </xf>
    <xf numFmtId="0" fontId="0" fillId="5" borderId="0" xfId="0" applyFill="1" applyBorder="1"/>
    <xf numFmtId="1" fontId="8" fillId="5" borderId="0" xfId="0" applyNumberFormat="1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Border="1" applyAlignment="1" applyProtection="1">
      <alignment vertical="center"/>
      <protection locked="0"/>
    </xf>
    <xf numFmtId="0" fontId="8" fillId="5" borderId="0" xfId="0" applyFont="1" applyFill="1" applyBorder="1" applyAlignment="1" applyProtection="1">
      <alignment horizontal="center" vertical="center"/>
      <protection locked="0"/>
    </xf>
    <xf numFmtId="0" fontId="7" fillId="5" borderId="0" xfId="1" applyFont="1" applyFill="1" applyBorder="1" applyAlignment="1" applyProtection="1">
      <alignment vertical="center" wrapText="1"/>
      <protection locked="0"/>
    </xf>
    <xf numFmtId="1" fontId="7" fillId="5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5" borderId="0" xfId="1" applyFont="1" applyFill="1" applyBorder="1" applyAlignment="1" applyProtection="1">
      <alignment horizontal="left" vertical="center" wrapText="1"/>
      <protection locked="0"/>
    </xf>
    <xf numFmtId="168" fontId="7" fillId="5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5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5" borderId="0" xfId="1" applyNumberFormat="1" applyFont="1" applyFill="1" applyBorder="1" applyAlignment="1" applyProtection="1">
      <alignment horizontal="center" vertical="center" wrapText="1"/>
      <protection locked="0"/>
    </xf>
    <xf numFmtId="165" fontId="12" fillId="5" borderId="0" xfId="1" applyNumberFormat="1" applyFont="1" applyFill="1" applyBorder="1" applyAlignment="1" applyProtection="1">
      <alignment horizontal="center" vertical="center"/>
      <protection locked="0"/>
    </xf>
    <xf numFmtId="165" fontId="13" fillId="5" borderId="0" xfId="0" applyNumberFormat="1" applyFont="1" applyFill="1" applyBorder="1" applyAlignment="1" applyProtection="1">
      <alignment horizontal="center" vertical="center"/>
      <protection locked="0"/>
    </xf>
    <xf numFmtId="166" fontId="13" fillId="5" borderId="0" xfId="0" applyNumberFormat="1" applyFont="1" applyFill="1" applyBorder="1" applyAlignment="1" applyProtection="1">
      <alignment horizontal="center" vertical="center"/>
      <protection locked="0"/>
    </xf>
    <xf numFmtId="9" fontId="14" fillId="5" borderId="0" xfId="2" applyNumberFormat="1" applyFill="1" applyBorder="1" applyAlignment="1" applyProtection="1">
      <alignment horizontal="left" vertical="center" wrapText="1"/>
      <protection locked="0"/>
    </xf>
    <xf numFmtId="0" fontId="7" fillId="5" borderId="0" xfId="0" applyFont="1" applyFill="1" applyBorder="1" applyAlignment="1" applyProtection="1">
      <alignment vertical="center"/>
      <protection locked="0"/>
    </xf>
    <xf numFmtId="0" fontId="8" fillId="5" borderId="0" xfId="0" applyFont="1" applyFill="1" applyBorder="1" applyAlignment="1" applyProtection="1">
      <alignment horizontal="left" vertical="center"/>
      <protection locked="0"/>
    </xf>
    <xf numFmtId="0" fontId="8" fillId="5" borderId="0" xfId="0" applyNumberFormat="1" applyFont="1" applyFill="1" applyBorder="1" applyAlignment="1" applyProtection="1">
      <alignment horizontal="center" vertical="center"/>
      <protection locked="0"/>
    </xf>
    <xf numFmtId="0" fontId="10" fillId="5" borderId="0" xfId="0" applyNumberFormat="1" applyFont="1" applyFill="1" applyBorder="1" applyAlignment="1" applyProtection="1">
      <alignment horizontal="center" vertical="center"/>
      <protection locked="0"/>
    </xf>
    <xf numFmtId="0" fontId="11" fillId="5" borderId="0" xfId="0" applyNumberFormat="1" applyFont="1" applyFill="1" applyBorder="1" applyAlignment="1" applyProtection="1">
      <alignment horizontal="center" vertical="center"/>
      <protection locked="0"/>
    </xf>
    <xf numFmtId="1" fontId="37" fillId="5" borderId="0" xfId="0" applyNumberFormat="1" applyFont="1" applyFill="1" applyBorder="1" applyAlignment="1" applyProtection="1">
      <alignment vertical="center"/>
      <protection locked="0"/>
    </xf>
    <xf numFmtId="0" fontId="38" fillId="5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47" xfId="0" applyNumberFormat="1" applyFont="1" applyFill="1" applyBorder="1" applyAlignment="1" applyProtection="1">
      <alignment horizontal="center" vertical="center" wrapText="1"/>
      <protection locked="0"/>
    </xf>
    <xf numFmtId="0" fontId="38" fillId="8" borderId="36" xfId="0" applyFont="1" applyFill="1" applyBorder="1" applyAlignment="1" applyProtection="1">
      <alignment vertical="center"/>
      <protection locked="0"/>
    </xf>
    <xf numFmtId="0" fontId="38" fillId="8" borderId="32" xfId="0" applyFont="1" applyFill="1" applyBorder="1" applyAlignment="1" applyProtection="1">
      <alignment horizontal="center" vertical="center"/>
      <protection locked="0"/>
    </xf>
    <xf numFmtId="164" fontId="38" fillId="8" borderId="32" xfId="1" applyNumberFormat="1" applyFont="1" applyFill="1" applyBorder="1" applyAlignment="1" applyProtection="1">
      <alignment vertical="center" wrapText="1"/>
      <protection locked="0"/>
    </xf>
    <xf numFmtId="169" fontId="38" fillId="8" borderId="32" xfId="1" applyNumberFormat="1" applyFont="1" applyFill="1" applyBorder="1" applyAlignment="1" applyProtection="1">
      <alignment horizontal="center" vertical="center" wrapText="1"/>
      <protection locked="0"/>
    </xf>
    <xf numFmtId="0" fontId="38" fillId="8" borderId="32" xfId="1" applyFont="1" applyFill="1" applyBorder="1" applyAlignment="1" applyProtection="1">
      <alignment horizontal="left" vertical="center" wrapText="1"/>
      <protection locked="0"/>
    </xf>
    <xf numFmtId="14" fontId="38" fillId="8" borderId="32" xfId="1" applyNumberFormat="1" applyFont="1" applyFill="1" applyBorder="1" applyAlignment="1" applyProtection="1">
      <alignment horizontal="center" vertical="center" wrapText="1"/>
      <protection locked="0"/>
    </xf>
    <xf numFmtId="0" fontId="38" fillId="8" borderId="32" xfId="1" applyNumberFormat="1" applyFont="1" applyFill="1" applyBorder="1" applyAlignment="1" applyProtection="1">
      <alignment horizontal="center" vertical="center" wrapText="1"/>
      <protection locked="0"/>
    </xf>
    <xf numFmtId="0" fontId="42" fillId="8" borderId="32" xfId="1" applyNumberFormat="1" applyFont="1" applyFill="1" applyBorder="1" applyAlignment="1" applyProtection="1">
      <alignment horizontal="center" vertical="center" wrapText="1"/>
      <protection locked="0"/>
    </xf>
    <xf numFmtId="165" fontId="5" fillId="8" borderId="33" xfId="1" applyNumberFormat="1" applyFont="1" applyFill="1" applyBorder="1" applyAlignment="1" applyProtection="1">
      <alignment horizontal="center" vertical="center"/>
      <protection locked="0"/>
    </xf>
    <xf numFmtId="165" fontId="5" fillId="8" borderId="33" xfId="0" applyNumberFormat="1" applyFont="1" applyFill="1" applyBorder="1" applyAlignment="1" applyProtection="1">
      <alignment horizontal="center" vertical="center"/>
      <protection locked="0"/>
    </xf>
    <xf numFmtId="166" fontId="5" fillId="8" borderId="34" xfId="0" applyNumberFormat="1" applyFont="1" applyFill="1" applyBorder="1" applyAlignment="1" applyProtection="1">
      <alignment horizontal="center" vertical="center"/>
      <protection locked="0"/>
    </xf>
    <xf numFmtId="9" fontId="43" fillId="8" borderId="35" xfId="2" applyNumberFormat="1" applyFont="1" applyFill="1" applyBorder="1" applyAlignment="1" applyProtection="1">
      <alignment horizontal="left" vertical="center" wrapText="1"/>
      <protection locked="0"/>
    </xf>
    <xf numFmtId="166" fontId="5" fillId="8" borderId="33" xfId="0" applyNumberFormat="1" applyFont="1" applyFill="1" applyBorder="1" applyAlignment="1" applyProtection="1">
      <alignment horizontal="center" vertical="center"/>
      <protection locked="0"/>
    </xf>
    <xf numFmtId="166" fontId="5" fillId="8" borderId="48" xfId="0" applyNumberFormat="1" applyFont="1" applyFill="1" applyBorder="1" applyAlignment="1" applyProtection="1">
      <alignment horizontal="center" vertical="center"/>
      <protection locked="0"/>
    </xf>
    <xf numFmtId="170" fontId="38" fillId="8" borderId="32" xfId="1" applyNumberFormat="1" applyFont="1" applyFill="1" applyBorder="1" applyAlignment="1" applyProtection="1">
      <alignment horizontal="center" vertical="center" wrapText="1"/>
      <protection locked="0"/>
    </xf>
    <xf numFmtId="166" fontId="6" fillId="6" borderId="45" xfId="0" applyNumberFormat="1" applyFont="1" applyFill="1" applyBorder="1" applyAlignment="1" applyProtection="1">
      <alignment horizontal="left" vertical="center"/>
    </xf>
    <xf numFmtId="166" fontId="44" fillId="7" borderId="46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Alignment="1" applyProtection="1">
      <alignment horizontal="left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Font="1" applyProtection="1">
      <protection locked="0"/>
    </xf>
    <xf numFmtId="0" fontId="0" fillId="0" borderId="0" xfId="0" applyNumberFormat="1" applyAlignment="1" applyProtection="1">
      <alignment horizontal="left"/>
      <protection locked="0"/>
    </xf>
    <xf numFmtId="0" fontId="45" fillId="5" borderId="0" xfId="0" applyFont="1" applyFill="1" applyBorder="1" applyAlignment="1">
      <alignment horizontal="right"/>
    </xf>
    <xf numFmtId="171" fontId="45" fillId="5" borderId="0" xfId="0" applyNumberFormat="1" applyFont="1" applyFill="1" applyBorder="1" applyAlignment="1">
      <alignment horizontal="left"/>
    </xf>
    <xf numFmtId="1" fontId="45" fillId="5" borderId="0" xfId="0" applyNumberFormat="1" applyFont="1" applyFill="1" applyBorder="1" applyAlignment="1" applyProtection="1">
      <alignment horizontal="right" vertical="center"/>
      <protection locked="0"/>
    </xf>
    <xf numFmtId="14" fontId="45" fillId="5" borderId="0" xfId="0" applyNumberFormat="1" applyFont="1" applyFill="1" applyBorder="1" applyAlignment="1" applyProtection="1">
      <alignment horizontal="left" vertical="center"/>
      <protection locked="0"/>
    </xf>
    <xf numFmtId="0" fontId="31" fillId="5" borderId="0" xfId="0" applyFont="1" applyFill="1" applyBorder="1" applyAlignment="1"/>
    <xf numFmtId="1" fontId="8" fillId="5" borderId="49" xfId="0" applyNumberFormat="1" applyFont="1" applyFill="1" applyBorder="1" applyAlignment="1" applyProtection="1">
      <alignment horizontal="center" vertical="center"/>
      <protection locked="0"/>
    </xf>
    <xf numFmtId="0" fontId="10" fillId="5" borderId="1" xfId="0" applyNumberFormat="1" applyFont="1" applyFill="1" applyBorder="1" applyAlignment="1" applyProtection="1">
      <alignment horizontal="center" vertical="center"/>
      <protection locked="0"/>
    </xf>
    <xf numFmtId="0" fontId="23" fillId="5" borderId="3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167" fontId="24" fillId="5" borderId="3" xfId="0" applyNumberFormat="1" applyFont="1" applyFill="1" applyBorder="1" applyAlignment="1">
      <alignment horizontal="center" vertical="center" wrapText="1"/>
    </xf>
    <xf numFmtId="167" fontId="24" fillId="5" borderId="4" xfId="0" applyNumberFormat="1" applyFont="1" applyFill="1" applyBorder="1" applyAlignment="1">
      <alignment horizontal="center" vertical="center" wrapText="1"/>
    </xf>
    <xf numFmtId="14" fontId="18" fillId="0" borderId="0" xfId="0" applyNumberFormat="1" applyFont="1" applyAlignment="1" applyProtection="1">
      <alignment horizontal="left"/>
    </xf>
    <xf numFmtId="0" fontId="18" fillId="0" borderId="0" xfId="0" applyFont="1" applyAlignment="1" applyProtection="1"/>
    <xf numFmtId="167" fontId="25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Protection="1"/>
    <xf numFmtId="167" fontId="24" fillId="0" borderId="12" xfId="0" applyNumberFormat="1" applyFont="1" applyBorder="1" applyAlignment="1" applyProtection="1">
      <alignment horizontal="center" vertical="center" wrapText="1"/>
    </xf>
    <xf numFmtId="167" fontId="24" fillId="0" borderId="13" xfId="0" applyNumberFormat="1" applyFont="1" applyBorder="1" applyAlignment="1" applyProtection="1">
      <alignment horizontal="center" vertical="center" wrapText="1"/>
    </xf>
    <xf numFmtId="167" fontId="24" fillId="0" borderId="24" xfId="0" applyNumberFormat="1" applyFont="1" applyBorder="1" applyAlignment="1" applyProtection="1">
      <alignment horizontal="center" vertical="center" wrapText="1"/>
    </xf>
    <xf numFmtId="0" fontId="39" fillId="9" borderId="36" xfId="0" applyFont="1" applyFill="1" applyBorder="1" applyAlignment="1" applyProtection="1">
      <alignment vertical="center"/>
      <protection locked="0"/>
    </xf>
    <xf numFmtId="0" fontId="39" fillId="9" borderId="32" xfId="0" applyFont="1" applyFill="1" applyBorder="1" applyAlignment="1" applyProtection="1">
      <alignment horizontal="center" vertical="center"/>
      <protection locked="0"/>
    </xf>
    <xf numFmtId="164" fontId="39" fillId="9" borderId="32" xfId="1" applyNumberFormat="1" applyFont="1" applyFill="1" applyBorder="1" applyAlignment="1" applyProtection="1">
      <alignment vertical="center" wrapText="1"/>
      <protection locked="0"/>
    </xf>
    <xf numFmtId="169" fontId="39" fillId="9" borderId="32" xfId="1" applyNumberFormat="1" applyFont="1" applyFill="1" applyBorder="1" applyAlignment="1" applyProtection="1">
      <alignment horizontal="center" vertical="center" wrapText="1"/>
      <protection locked="0"/>
    </xf>
    <xf numFmtId="0" fontId="39" fillId="9" borderId="32" xfId="1" applyFont="1" applyFill="1" applyBorder="1" applyAlignment="1" applyProtection="1">
      <alignment horizontal="left" vertical="center" wrapText="1"/>
      <protection locked="0"/>
    </xf>
    <xf numFmtId="14" fontId="39" fillId="9" borderId="32" xfId="1" applyNumberFormat="1" applyFont="1" applyFill="1" applyBorder="1" applyAlignment="1" applyProtection="1">
      <alignment horizontal="center" vertical="center" wrapText="1"/>
      <protection locked="0"/>
    </xf>
    <xf numFmtId="0" fontId="39" fillId="9" borderId="32" xfId="1" applyNumberFormat="1" applyFont="1" applyFill="1" applyBorder="1" applyAlignment="1" applyProtection="1">
      <alignment horizontal="center" vertical="center" wrapText="1"/>
      <protection locked="0"/>
    </xf>
    <xf numFmtId="0" fontId="40" fillId="9" borderId="32" xfId="1" applyNumberFormat="1" applyFont="1" applyFill="1" applyBorder="1" applyAlignment="1" applyProtection="1">
      <alignment horizontal="center" vertical="center" wrapText="1"/>
      <protection locked="0"/>
    </xf>
    <xf numFmtId="49" fontId="39" fillId="9" borderId="32" xfId="1" applyNumberFormat="1" applyFont="1" applyFill="1" applyBorder="1" applyAlignment="1" applyProtection="1">
      <alignment horizontal="center" vertical="center" wrapText="1"/>
      <protection locked="0"/>
    </xf>
    <xf numFmtId="170" fontId="39" fillId="9" borderId="32" xfId="1" applyNumberFormat="1" applyFont="1" applyFill="1" applyBorder="1" applyAlignment="1" applyProtection="1">
      <alignment horizontal="center" vertical="center" wrapText="1"/>
      <protection locked="0"/>
    </xf>
    <xf numFmtId="165" fontId="6" fillId="9" borderId="33" xfId="1" applyNumberFormat="1" applyFont="1" applyFill="1" applyBorder="1" applyAlignment="1" applyProtection="1">
      <alignment horizontal="center" vertical="center"/>
      <protection locked="0"/>
    </xf>
    <xf numFmtId="165" fontId="6" fillId="9" borderId="33" xfId="0" applyNumberFormat="1" applyFont="1" applyFill="1" applyBorder="1" applyAlignment="1" applyProtection="1">
      <alignment horizontal="center" vertical="center"/>
      <protection locked="0"/>
    </xf>
    <xf numFmtId="166" fontId="6" fillId="9" borderId="34" xfId="0" applyNumberFormat="1" applyFont="1" applyFill="1" applyBorder="1" applyAlignment="1" applyProtection="1">
      <alignment horizontal="center" vertical="center"/>
      <protection locked="0"/>
    </xf>
    <xf numFmtId="9" fontId="41" fillId="9" borderId="35" xfId="2" applyNumberFormat="1" applyFont="1" applyFill="1" applyBorder="1" applyAlignment="1" applyProtection="1">
      <alignment horizontal="left" vertical="center" wrapText="1"/>
      <protection locked="0"/>
    </xf>
    <xf numFmtId="166" fontId="6" fillId="9" borderId="33" xfId="0" applyNumberFormat="1" applyFont="1" applyFill="1" applyBorder="1" applyAlignment="1" applyProtection="1">
      <alignment horizontal="center" vertical="center"/>
      <protection locked="0"/>
    </xf>
    <xf numFmtId="166" fontId="6" fillId="9" borderId="48" xfId="0" applyNumberFormat="1" applyFont="1" applyFill="1" applyBorder="1" applyAlignment="1" applyProtection="1">
      <alignment horizontal="center" vertical="center"/>
      <protection locked="0"/>
    </xf>
    <xf numFmtId="49" fontId="38" fillId="8" borderId="32" xfId="1" applyNumberFormat="1" applyFont="1" applyFill="1" applyBorder="1" applyAlignment="1" applyProtection="1">
      <alignment horizontal="center" vertical="center" wrapText="1"/>
      <protection locked="0"/>
    </xf>
    <xf numFmtId="0" fontId="39" fillId="9" borderId="6" xfId="0" applyNumberFormat="1" applyFont="1" applyFill="1" applyBorder="1" applyAlignment="1" applyProtection="1">
      <alignment horizontal="center" vertical="center"/>
      <protection locked="0"/>
    </xf>
    <xf numFmtId="0" fontId="38" fillId="8" borderId="6" xfId="0" applyNumberFormat="1" applyFont="1" applyFill="1" applyBorder="1" applyAlignment="1" applyProtection="1">
      <alignment horizontal="center" vertical="center"/>
    </xf>
    <xf numFmtId="0" fontId="6" fillId="4" borderId="38" xfId="0" applyFont="1" applyFill="1" applyBorder="1" applyAlignment="1" applyProtection="1">
      <alignment vertical="center"/>
      <protection locked="0"/>
    </xf>
    <xf numFmtId="1" fontId="35" fillId="10" borderId="0" xfId="0" applyNumberFormat="1" applyFont="1" applyFill="1" applyAlignment="1">
      <alignment horizontal="center" vertical="center"/>
    </xf>
    <xf numFmtId="0" fontId="7" fillId="5" borderId="0" xfId="1" applyFont="1" applyFill="1" applyBorder="1" applyAlignment="1" applyProtection="1">
      <alignment horizontal="left" vertical="center" wrapText="1"/>
      <protection locked="0"/>
    </xf>
    <xf numFmtId="0" fontId="7" fillId="5" borderId="0" xfId="0" applyFont="1" applyFill="1" applyBorder="1" applyAlignment="1" applyProtection="1">
      <alignment horizontal="left" vertical="center"/>
    </xf>
    <xf numFmtId="0" fontId="8" fillId="5" borderId="0" xfId="0" applyFont="1" applyFill="1" applyBorder="1" applyAlignment="1" applyProtection="1">
      <alignment horizontal="left" vertical="center"/>
      <protection locked="0"/>
    </xf>
    <xf numFmtId="0" fontId="46" fillId="5" borderId="14" xfId="0" applyFont="1" applyFill="1" applyBorder="1" applyAlignment="1" applyProtection="1">
      <alignment horizontal="center" vertical="center"/>
      <protection locked="0"/>
    </xf>
    <xf numFmtId="0" fontId="32" fillId="5" borderId="0" xfId="0" applyFont="1" applyFill="1" applyBorder="1" applyAlignment="1">
      <alignment horizontal="center"/>
    </xf>
    <xf numFmtId="0" fontId="27" fillId="0" borderId="0" xfId="0" applyFont="1" applyAlignment="1" applyProtection="1">
      <alignment horizontal="right" vertical="center"/>
      <protection locked="0"/>
    </xf>
    <xf numFmtId="0" fontId="1" fillId="0" borderId="17" xfId="0" applyFont="1" applyBorder="1" applyAlignment="1" applyProtection="1">
      <alignment horizontal="center" vertical="top" wrapText="1"/>
      <protection locked="0"/>
    </xf>
    <xf numFmtId="0" fontId="1" fillId="0" borderId="18" xfId="0" applyFont="1" applyBorder="1" applyAlignment="1" applyProtection="1">
      <alignment horizontal="center" vertical="top" wrapText="1"/>
      <protection locked="0"/>
    </xf>
    <xf numFmtId="0" fontId="1" fillId="0" borderId="11" xfId="0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0" borderId="12" xfId="0" applyFont="1" applyBorder="1" applyAlignment="1" applyProtection="1">
      <alignment horizontal="center" vertical="top" wrapText="1"/>
      <protection locked="0"/>
    </xf>
    <xf numFmtId="0" fontId="1" fillId="0" borderId="13" xfId="0" applyFont="1" applyBorder="1" applyAlignment="1" applyProtection="1">
      <alignment horizontal="center" vertical="top" wrapText="1"/>
      <protection locked="0"/>
    </xf>
    <xf numFmtId="0" fontId="18" fillId="0" borderId="0" xfId="0" applyFont="1" applyAlignment="1" applyProtection="1">
      <alignment horizontal="left"/>
    </xf>
    <xf numFmtId="0" fontId="26" fillId="0" borderId="0" xfId="0" applyFont="1" applyAlignment="1" applyProtection="1">
      <alignment horizontal="left" vertical="center" wrapText="1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167" fontId="25" fillId="0" borderId="27" xfId="0" applyNumberFormat="1" applyFont="1" applyBorder="1" applyAlignment="1" applyProtection="1">
      <alignment horizontal="center" vertical="center" wrapText="1"/>
    </xf>
    <xf numFmtId="167" fontId="25" fillId="0" borderId="10" xfId="0" applyNumberFormat="1" applyFont="1" applyBorder="1" applyAlignment="1" applyProtection="1">
      <alignment horizontal="center" vertical="center" wrapText="1"/>
    </xf>
    <xf numFmtId="167" fontId="25" fillId="0" borderId="7" xfId="0" applyNumberFormat="1" applyFont="1" applyBorder="1" applyAlignment="1" applyProtection="1">
      <alignment horizontal="center" vertical="center" wrapText="1"/>
    </xf>
    <xf numFmtId="167" fontId="25" fillId="0" borderId="15" xfId="0" applyNumberFormat="1" applyFont="1" applyBorder="1" applyAlignment="1" applyProtection="1">
      <alignment horizontal="center" vertical="center" wrapText="1"/>
    </xf>
    <xf numFmtId="167" fontId="25" fillId="0" borderId="0" xfId="0" applyNumberFormat="1" applyFont="1" applyBorder="1" applyAlignment="1" applyProtection="1">
      <alignment horizontal="center" vertical="center" wrapText="1"/>
    </xf>
    <xf numFmtId="167" fontId="25" fillId="0" borderId="28" xfId="0" applyNumberFormat="1" applyFont="1" applyBorder="1" applyAlignment="1" applyProtection="1">
      <alignment horizontal="center" vertical="center" wrapText="1"/>
    </xf>
    <xf numFmtId="167" fontId="25" fillId="0" borderId="29" xfId="0" applyNumberFormat="1" applyFont="1" applyBorder="1" applyAlignment="1" applyProtection="1">
      <alignment horizontal="center" vertical="center" wrapText="1"/>
    </xf>
    <xf numFmtId="167" fontId="25" fillId="0" borderId="30" xfId="0" applyNumberFormat="1" applyFont="1" applyBorder="1" applyAlignment="1" applyProtection="1">
      <alignment horizontal="center" vertical="center" wrapText="1"/>
    </xf>
    <xf numFmtId="167" fontId="25" fillId="0" borderId="31" xfId="0" applyNumberFormat="1" applyFont="1" applyBorder="1" applyAlignment="1" applyProtection="1">
      <alignment horizontal="center" vertical="center" wrapText="1"/>
    </xf>
    <xf numFmtId="1" fontId="18" fillId="0" borderId="0" xfId="0" applyNumberFormat="1" applyFont="1" applyAlignment="1" applyProtection="1">
      <alignment horizontal="left"/>
    </xf>
    <xf numFmtId="165" fontId="18" fillId="0" borderId="0" xfId="0" applyNumberFormat="1" applyFont="1" applyAlignment="1" applyProtection="1">
      <alignment horizontal="left"/>
    </xf>
    <xf numFmtId="0" fontId="23" fillId="0" borderId="43" xfId="0" applyFont="1" applyBorder="1" applyAlignment="1" applyProtection="1">
      <alignment horizontal="center" vertical="center" wrapText="1"/>
      <protection locked="0"/>
    </xf>
    <xf numFmtId="0" fontId="23" fillId="0" borderId="21" xfId="0" applyFont="1" applyBorder="1" applyAlignment="1" applyProtection="1">
      <alignment horizontal="center" vertical="center" wrapText="1"/>
      <protection locked="0"/>
    </xf>
    <xf numFmtId="167" fontId="24" fillId="0" borderId="44" xfId="0" applyNumberFormat="1" applyFont="1" applyBorder="1" applyAlignment="1" applyProtection="1">
      <alignment horizontal="center" vertical="center" wrapText="1"/>
    </xf>
    <xf numFmtId="167" fontId="24" fillId="0" borderId="22" xfId="0" applyNumberFormat="1" applyFont="1" applyBorder="1" applyAlignment="1" applyProtection="1">
      <alignment horizontal="center" vertical="center" wrapText="1"/>
    </xf>
    <xf numFmtId="0" fontId="2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3" fillId="0" borderId="4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1" fontId="18" fillId="0" borderId="0" xfId="0" applyNumberFormat="1" applyFont="1" applyAlignment="1">
      <alignment horizontal="left"/>
    </xf>
    <xf numFmtId="0" fontId="18" fillId="0" borderId="0" xfId="0" applyFont="1" applyAlignment="1">
      <alignment horizontal="left"/>
    </xf>
    <xf numFmtId="165" fontId="18" fillId="0" borderId="0" xfId="0" applyNumberFormat="1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top" wrapText="1"/>
    </xf>
    <xf numFmtId="167" fontId="25" fillId="0" borderId="8" xfId="0" applyNumberFormat="1" applyFont="1" applyBorder="1" applyAlignment="1">
      <alignment horizontal="center" vertical="center" wrapText="1"/>
    </xf>
    <xf numFmtId="167" fontId="25" fillId="0" borderId="26" xfId="0" applyNumberFormat="1" applyFont="1" applyBorder="1" applyAlignment="1">
      <alignment horizontal="center" vertical="center" wrapText="1"/>
    </xf>
    <xf numFmtId="167" fontId="25" fillId="0" borderId="9" xfId="0" applyNumberFormat="1" applyFont="1" applyBorder="1" applyAlignment="1">
      <alignment horizontal="center" vertical="center" wrapText="1"/>
    </xf>
    <xf numFmtId="167" fontId="25" fillId="0" borderId="15" xfId="0" applyNumberFormat="1" applyFont="1" applyBorder="1" applyAlignment="1">
      <alignment horizontal="center" vertical="center" wrapText="1"/>
    </xf>
    <xf numFmtId="167" fontId="25" fillId="0" borderId="0" xfId="0" applyNumberFormat="1" applyFont="1" applyBorder="1" applyAlignment="1">
      <alignment horizontal="center" vertical="center" wrapText="1"/>
    </xf>
    <xf numFmtId="167" fontId="25" fillId="0" borderId="16" xfId="0" applyNumberFormat="1" applyFont="1" applyBorder="1" applyAlignment="1">
      <alignment horizontal="center" vertical="center" wrapText="1"/>
    </xf>
    <xf numFmtId="167" fontId="25" fillId="0" borderId="5" xfId="0" applyNumberFormat="1" applyFont="1" applyBorder="1" applyAlignment="1">
      <alignment horizontal="center" vertical="center" wrapText="1"/>
    </xf>
    <xf numFmtId="167" fontId="25" fillId="0" borderId="25" xfId="0" applyNumberFormat="1" applyFont="1" applyBorder="1" applyAlignment="1">
      <alignment horizontal="center" vertical="center" wrapText="1"/>
    </xf>
    <xf numFmtId="167" fontId="25" fillId="0" borderId="6" xfId="0" applyNumberFormat="1" applyFont="1" applyBorder="1" applyAlignment="1">
      <alignment horizontal="center" vertical="center" wrapText="1"/>
    </xf>
  </cellXfs>
  <cellStyles count="3">
    <cellStyle name="Excel Built-in Normal" xfId="1"/>
    <cellStyle name="Lien hypertexte" xfId="2" builtinId="8"/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BD6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1</xdr:row>
      <xdr:rowOff>152400</xdr:rowOff>
    </xdr:from>
    <xdr:to>
      <xdr:col>10</xdr:col>
      <xdr:colOff>38100</xdr:colOff>
      <xdr:row>5</xdr:row>
      <xdr:rowOff>38100</xdr:rowOff>
    </xdr:to>
    <xdr:sp macro="[0]!Menu" textlink="">
      <xdr:nvSpPr>
        <xdr:cNvPr id="252" name="Rectangle à coins arrondis 251"/>
        <xdr:cNvSpPr/>
      </xdr:nvSpPr>
      <xdr:spPr>
        <a:xfrm>
          <a:off x="5114925" y="533400"/>
          <a:ext cx="3124200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 editAs="oneCell">
    <xdr:from>
      <xdr:col>1</xdr:col>
      <xdr:colOff>885826</xdr:colOff>
      <xdr:row>14</xdr:row>
      <xdr:rowOff>0</xdr:rowOff>
    </xdr:from>
    <xdr:to>
      <xdr:col>3</xdr:col>
      <xdr:colOff>9526</xdr:colOff>
      <xdr:row>18</xdr:row>
      <xdr:rowOff>37846</xdr:rowOff>
    </xdr:to>
    <xdr:pic macro="[0]!Fichier_Import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1" y="2857500"/>
          <a:ext cx="781050" cy="666496"/>
        </a:xfrm>
        <a:prstGeom prst="rect">
          <a:avLst/>
        </a:prstGeom>
      </xdr:spPr>
    </xdr:pic>
    <xdr:clientData/>
  </xdr:twoCellAnchor>
  <xdr:twoCellAnchor editAs="oneCell">
    <xdr:from>
      <xdr:col>1</xdr:col>
      <xdr:colOff>866776</xdr:colOff>
      <xdr:row>19</xdr:row>
      <xdr:rowOff>30955</xdr:rowOff>
    </xdr:from>
    <xdr:to>
      <xdr:col>2</xdr:col>
      <xdr:colOff>695326</xdr:colOff>
      <xdr:row>23</xdr:row>
      <xdr:rowOff>30956</xdr:rowOff>
    </xdr:to>
    <xdr:pic macro="[0]!Adresse_Enregistrement"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76451" y="3888580"/>
          <a:ext cx="723900" cy="542926"/>
        </a:xfrm>
        <a:prstGeom prst="rect">
          <a:avLst/>
        </a:prstGeom>
      </xdr:spPr>
    </xdr:pic>
    <xdr:clientData/>
  </xdr:twoCellAnchor>
  <xdr:twoCellAnchor editAs="oneCell">
    <xdr:from>
      <xdr:col>1</xdr:col>
      <xdr:colOff>847725</xdr:colOff>
      <xdr:row>23</xdr:row>
      <xdr:rowOff>56845</xdr:rowOff>
    </xdr:from>
    <xdr:to>
      <xdr:col>2</xdr:col>
      <xdr:colOff>647700</xdr:colOff>
      <xdr:row>26</xdr:row>
      <xdr:rowOff>342595</xdr:rowOff>
    </xdr:to>
    <xdr:pic macro="[0]!Formulaire_Adresses_Enregistrements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57400" y="4752670"/>
          <a:ext cx="695325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538369</xdr:colOff>
      <xdr:row>0</xdr:row>
      <xdr:rowOff>24848</xdr:rowOff>
    </xdr:from>
    <xdr:to>
      <xdr:col>8</xdr:col>
      <xdr:colOff>716444</xdr:colOff>
      <xdr:row>0</xdr:row>
      <xdr:rowOff>510622</xdr:rowOff>
    </xdr:to>
    <xdr:sp macro="[0]!Menu" textlink="">
      <xdr:nvSpPr>
        <xdr:cNvPr id="2" name="Rectangle à coins arrondis 1"/>
        <xdr:cNvSpPr/>
      </xdr:nvSpPr>
      <xdr:spPr>
        <a:xfrm>
          <a:off x="2377108" y="24848"/>
          <a:ext cx="10448510" cy="485774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>
              <a:effectLst/>
              <a:latin typeface="Georgia" panose="02040502050405020303" pitchFamily="18" charset="0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865494</xdr:colOff>
      <xdr:row>7</xdr:row>
      <xdr:rowOff>9525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2045129" cy="1474910"/>
        </a:xfrm>
        <a:prstGeom prst="rect">
          <a:avLst/>
        </a:prstGeom>
      </xdr:spPr>
    </xdr:pic>
    <xdr:clientData/>
  </xdr:twoCellAnchor>
  <xdr:twoCellAnchor>
    <xdr:from>
      <xdr:col>10</xdr:col>
      <xdr:colOff>256443</xdr:colOff>
      <xdr:row>0</xdr:row>
      <xdr:rowOff>80597</xdr:rowOff>
    </xdr:from>
    <xdr:to>
      <xdr:col>12</xdr:col>
      <xdr:colOff>432290</xdr:colOff>
      <xdr:row>1</xdr:row>
      <xdr:rowOff>162555</xdr:rowOff>
    </xdr:to>
    <xdr:sp macro="[0]!Menu" textlink="">
      <xdr:nvSpPr>
        <xdr:cNvPr id="8" name="Rectangle à coins arrondis 7"/>
        <xdr:cNvSpPr/>
      </xdr:nvSpPr>
      <xdr:spPr>
        <a:xfrm>
          <a:off x="9568962" y="80597"/>
          <a:ext cx="1699847" cy="3384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2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865494</xdr:colOff>
      <xdr:row>7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2000" y="0"/>
          <a:ext cx="2046594" cy="1476375"/>
        </a:xfrm>
        <a:prstGeom prst="rect">
          <a:avLst/>
        </a:prstGeom>
      </xdr:spPr>
    </xdr:pic>
    <xdr:clientData/>
  </xdr:twoCellAnchor>
  <xdr:twoCellAnchor>
    <xdr:from>
      <xdr:col>10</xdr:col>
      <xdr:colOff>409671</xdr:colOff>
      <xdr:row>6</xdr:row>
      <xdr:rowOff>180624</xdr:rowOff>
    </xdr:from>
    <xdr:to>
      <xdr:col>12</xdr:col>
      <xdr:colOff>586155</xdr:colOff>
      <xdr:row>8</xdr:row>
      <xdr:rowOff>138343</xdr:rowOff>
    </xdr:to>
    <xdr:sp macro="[0]!Accueil" textlink="">
      <xdr:nvSpPr>
        <xdr:cNvPr id="4" name="Rectangle à coins arrondis 3"/>
        <xdr:cNvSpPr/>
      </xdr:nvSpPr>
      <xdr:spPr>
        <a:xfrm>
          <a:off x="10009214" y="1456146"/>
          <a:ext cx="1700484" cy="338719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2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10</xdr:col>
      <xdr:colOff>409670</xdr:colOff>
      <xdr:row>9</xdr:row>
      <xdr:rowOff>5415</xdr:rowOff>
    </xdr:from>
    <xdr:to>
      <xdr:col>12</xdr:col>
      <xdr:colOff>586154</xdr:colOff>
      <xdr:row>10</xdr:row>
      <xdr:rowOff>153315</xdr:rowOff>
    </xdr:to>
    <xdr:sp macro="[0]!ListeFac" textlink="">
      <xdr:nvSpPr>
        <xdr:cNvPr id="5" name="Rectangle à coins arrondis 4"/>
        <xdr:cNvSpPr/>
      </xdr:nvSpPr>
      <xdr:spPr>
        <a:xfrm>
          <a:off x="10009213" y="1852437"/>
          <a:ext cx="1700484" cy="338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 Nom</a:t>
          </a:r>
        </a:p>
      </xdr:txBody>
    </xdr:sp>
    <xdr:clientData/>
  </xdr:twoCellAnchor>
  <xdr:twoCellAnchor>
    <xdr:from>
      <xdr:col>10</xdr:col>
      <xdr:colOff>416997</xdr:colOff>
      <xdr:row>11</xdr:row>
      <xdr:rowOff>5412</xdr:rowOff>
    </xdr:from>
    <xdr:to>
      <xdr:col>12</xdr:col>
      <xdr:colOff>593481</xdr:colOff>
      <xdr:row>12</xdr:row>
      <xdr:rowOff>153312</xdr:rowOff>
    </xdr:to>
    <xdr:sp macro="[0]!Imprimer_Feuille" textlink="">
      <xdr:nvSpPr>
        <xdr:cNvPr id="6" name="Rectangle à coins arrondis 5"/>
        <xdr:cNvSpPr/>
      </xdr:nvSpPr>
      <xdr:spPr>
        <a:xfrm>
          <a:off x="10016540" y="2233434"/>
          <a:ext cx="1700484" cy="338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0000"/>
              </a:solidFill>
              <a:latin typeface="Georgia" panose="02040502050405020303" pitchFamily="18" charset="0"/>
            </a:rPr>
            <a:t>Imprimer</a:t>
          </a:r>
        </a:p>
      </xdr:txBody>
    </xdr:sp>
    <xdr:clientData/>
  </xdr:twoCellAnchor>
  <xdr:twoCellAnchor>
    <xdr:from>
      <xdr:col>10</xdr:col>
      <xdr:colOff>405847</xdr:colOff>
      <xdr:row>13</xdr:row>
      <xdr:rowOff>16565</xdr:rowOff>
    </xdr:from>
    <xdr:to>
      <xdr:col>12</xdr:col>
      <xdr:colOff>571500</xdr:colOff>
      <xdr:row>14</xdr:row>
      <xdr:rowOff>124238</xdr:rowOff>
    </xdr:to>
    <xdr:sp macro="[0]!TousEdition" textlink="">
      <xdr:nvSpPr>
        <xdr:cNvPr id="7" name="Rectangle à coins arrondis 6"/>
        <xdr:cNvSpPr/>
      </xdr:nvSpPr>
      <xdr:spPr>
        <a:xfrm>
          <a:off x="10005390" y="2625587"/>
          <a:ext cx="1689653" cy="29817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Edition Base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00"/>
  <sheetViews>
    <sheetView showGridLines="0" topLeftCell="A5" workbookViewId="0">
      <selection activeCell="D26" sqref="D26"/>
    </sheetView>
  </sheetViews>
  <sheetFormatPr baseColWidth="10" defaultRowHeight="15"/>
  <cols>
    <col min="1" max="1" width="18.140625" style="127" customWidth="1"/>
    <col min="2" max="2" width="13.42578125" style="127" customWidth="1"/>
    <col min="3" max="16384" width="11.42578125" style="127"/>
  </cols>
  <sheetData>
    <row r="1" spans="1:22" ht="30">
      <c r="A1" s="170" t="s">
        <v>129</v>
      </c>
      <c r="B1" s="171" t="s">
        <v>136</v>
      </c>
      <c r="C1" s="174" t="s">
        <v>75</v>
      </c>
      <c r="D1" s="174"/>
      <c r="E1" s="174"/>
      <c r="F1" s="174"/>
      <c r="G1" s="174"/>
      <c r="H1" s="174"/>
      <c r="I1" s="174"/>
      <c r="J1" s="213">
        <v>2019</v>
      </c>
      <c r="K1" s="213"/>
      <c r="L1" s="213"/>
      <c r="O1" s="137"/>
    </row>
    <row r="2" spans="1:22">
      <c r="A2" s="172" t="s">
        <v>130</v>
      </c>
      <c r="B2" s="173">
        <v>43455</v>
      </c>
      <c r="O2" s="137"/>
    </row>
    <row r="3" spans="1:22">
      <c r="C3" s="130"/>
      <c r="D3" s="131"/>
      <c r="E3" s="132"/>
      <c r="F3" s="133"/>
      <c r="G3" s="134"/>
      <c r="H3" s="135"/>
      <c r="I3" s="136"/>
      <c r="J3" s="136"/>
      <c r="K3" s="135"/>
      <c r="L3" s="136"/>
      <c r="M3" s="137"/>
      <c r="N3" s="137"/>
      <c r="O3" s="137"/>
      <c r="P3" s="139"/>
      <c r="Q3" s="140"/>
      <c r="R3" s="139"/>
      <c r="S3" s="139"/>
      <c r="T3" s="139"/>
      <c r="U3" s="139"/>
      <c r="V3" s="139"/>
    </row>
    <row r="4" spans="1:22">
      <c r="A4" s="128"/>
      <c r="B4" s="129"/>
      <c r="C4" s="130"/>
      <c r="D4" s="141"/>
      <c r="E4" s="128"/>
      <c r="F4" s="142"/>
      <c r="G4" s="134"/>
      <c r="H4" s="143"/>
      <c r="I4" s="136"/>
      <c r="J4" s="144"/>
      <c r="K4" s="145"/>
      <c r="L4" s="136"/>
      <c r="M4" s="137"/>
      <c r="N4" s="137"/>
      <c r="O4" s="138"/>
      <c r="P4" s="139"/>
      <c r="Q4" s="140"/>
      <c r="R4" s="139"/>
      <c r="S4" s="139"/>
      <c r="T4" s="139"/>
      <c r="U4" s="139"/>
      <c r="V4" s="139"/>
    </row>
    <row r="5" spans="1:22">
      <c r="A5" s="128"/>
      <c r="B5" s="129"/>
      <c r="C5" s="130"/>
      <c r="D5" s="131"/>
      <c r="E5" s="132"/>
      <c r="F5" s="133"/>
      <c r="G5" s="134"/>
      <c r="H5" s="135"/>
      <c r="I5" s="136"/>
      <c r="J5" s="136"/>
      <c r="K5" s="135"/>
      <c r="L5" s="136"/>
      <c r="M5" s="137"/>
      <c r="N5" s="137"/>
      <c r="O5" s="138"/>
      <c r="P5" s="139"/>
      <c r="Q5" s="140"/>
      <c r="R5" s="139"/>
      <c r="S5" s="139"/>
      <c r="T5" s="139"/>
      <c r="U5" s="139"/>
      <c r="V5" s="139"/>
    </row>
    <row r="6" spans="1:22">
      <c r="A6" s="128"/>
      <c r="B6" s="129"/>
      <c r="C6" s="130"/>
      <c r="D6" s="141"/>
      <c r="E6" s="128"/>
      <c r="F6" s="142"/>
      <c r="G6" s="134"/>
      <c r="H6" s="143"/>
      <c r="I6" s="136"/>
      <c r="J6" s="144"/>
      <c r="K6" s="145"/>
      <c r="L6" s="136"/>
      <c r="M6" s="137"/>
      <c r="N6" s="137"/>
      <c r="O6" s="138"/>
      <c r="P6" s="139"/>
      <c r="Q6" s="140"/>
      <c r="R6" s="139"/>
      <c r="S6" s="139"/>
      <c r="T6" s="139"/>
      <c r="U6" s="139"/>
      <c r="V6" s="139"/>
    </row>
    <row r="7" spans="1:22">
      <c r="A7" s="128"/>
      <c r="B7" s="129"/>
      <c r="C7" s="130"/>
      <c r="D7" s="131"/>
      <c r="E7" s="132"/>
      <c r="F7" s="133"/>
      <c r="G7" s="134"/>
      <c r="H7" s="135"/>
      <c r="I7" s="136"/>
      <c r="J7" s="136"/>
      <c r="K7" s="135"/>
      <c r="L7" s="136"/>
      <c r="M7" s="137"/>
      <c r="N7" s="137"/>
      <c r="O7" s="138"/>
      <c r="P7" s="139"/>
      <c r="Q7" s="140"/>
      <c r="R7" s="139"/>
      <c r="S7" s="139"/>
      <c r="T7" s="139"/>
      <c r="U7" s="139"/>
      <c r="V7" s="139"/>
    </row>
    <row r="8" spans="1:22">
      <c r="A8" s="128"/>
      <c r="B8" s="129"/>
      <c r="C8" s="130"/>
      <c r="D8" s="141"/>
      <c r="E8" s="128"/>
      <c r="F8" s="142"/>
      <c r="G8" s="134"/>
      <c r="H8" s="143"/>
      <c r="I8" s="136"/>
      <c r="J8" s="144"/>
      <c r="K8" s="145"/>
      <c r="L8" s="136"/>
      <c r="M8" s="137"/>
      <c r="N8" s="137"/>
      <c r="O8" s="138"/>
      <c r="P8" s="139"/>
      <c r="Q8" s="140"/>
      <c r="R8" s="139"/>
      <c r="S8" s="139"/>
      <c r="T8" s="139"/>
      <c r="U8" s="139"/>
      <c r="V8" s="139"/>
    </row>
    <row r="9" spans="1:22">
      <c r="A9" s="128"/>
      <c r="B9" s="129"/>
      <c r="C9" s="130"/>
      <c r="D9" s="131"/>
      <c r="E9" s="132"/>
      <c r="F9" s="133"/>
      <c r="G9" s="134"/>
      <c r="H9" s="135"/>
      <c r="I9" s="136"/>
      <c r="J9" s="136"/>
      <c r="K9" s="135"/>
      <c r="L9" s="136"/>
      <c r="M9" s="137"/>
      <c r="N9" s="137"/>
      <c r="O9" s="138"/>
      <c r="P9" s="139"/>
      <c r="Q9" s="140"/>
      <c r="R9" s="139"/>
      <c r="S9" s="139"/>
      <c r="T9" s="139"/>
      <c r="U9" s="139"/>
      <c r="V9" s="139"/>
    </row>
    <row r="10" spans="1:22">
      <c r="A10" s="128"/>
      <c r="B10" s="129"/>
      <c r="C10" s="130">
        <v>14</v>
      </c>
      <c r="D10" s="141"/>
      <c r="E10" s="128"/>
      <c r="F10" s="142"/>
      <c r="G10" s="134"/>
      <c r="H10" s="143"/>
      <c r="I10" s="136"/>
      <c r="J10" s="144"/>
      <c r="K10" s="145"/>
      <c r="L10" s="136"/>
      <c r="M10" s="137"/>
      <c r="N10" s="137"/>
      <c r="O10" s="138"/>
      <c r="P10" s="139"/>
      <c r="Q10" s="140"/>
      <c r="R10" s="139"/>
      <c r="S10" s="139"/>
      <c r="T10" s="139"/>
      <c r="U10" s="139"/>
      <c r="V10" s="139"/>
    </row>
    <row r="11" spans="1:22">
      <c r="A11" s="128"/>
      <c r="B11" s="129"/>
      <c r="C11" s="130"/>
      <c r="D11" s="131"/>
      <c r="E11" s="132"/>
      <c r="F11" s="133"/>
      <c r="G11" s="134"/>
      <c r="H11" s="135"/>
      <c r="I11" s="136"/>
      <c r="J11" s="136"/>
      <c r="K11" s="135"/>
      <c r="L11" s="136"/>
      <c r="M11" s="137"/>
      <c r="N11" s="137"/>
      <c r="O11" s="138"/>
      <c r="P11" s="139"/>
      <c r="Q11" s="140"/>
      <c r="R11" s="139"/>
      <c r="S11" s="139"/>
      <c r="T11" s="139"/>
      <c r="U11" s="139"/>
      <c r="V11" s="139"/>
    </row>
    <row r="12" spans="1:22">
      <c r="A12" s="128"/>
      <c r="B12" s="129"/>
      <c r="C12" s="130"/>
      <c r="D12" s="141"/>
      <c r="E12" s="128"/>
      <c r="F12" s="142"/>
      <c r="G12" s="134"/>
      <c r="H12" s="143"/>
      <c r="I12" s="136"/>
      <c r="J12" s="144"/>
      <c r="K12" s="145"/>
      <c r="L12" s="136"/>
      <c r="M12" s="137"/>
      <c r="N12" s="137"/>
      <c r="O12" s="138"/>
      <c r="P12" s="139"/>
      <c r="Q12" s="140"/>
      <c r="R12" s="139"/>
      <c r="S12" s="139"/>
      <c r="T12" s="139"/>
      <c r="U12" s="139"/>
      <c r="V12" s="139"/>
    </row>
    <row r="13" spans="1:22" ht="10.5" customHeight="1">
      <c r="A13" s="128"/>
      <c r="B13" s="129"/>
      <c r="C13" s="130"/>
      <c r="D13" s="131"/>
      <c r="E13" s="132"/>
      <c r="F13" s="133"/>
      <c r="G13" s="134"/>
      <c r="H13" s="135"/>
      <c r="I13" s="136"/>
      <c r="J13" s="136"/>
      <c r="K13" s="135"/>
      <c r="L13" s="136"/>
      <c r="M13" s="137"/>
      <c r="N13" s="137"/>
      <c r="O13" s="138"/>
      <c r="P13" s="139"/>
      <c r="Q13" s="140"/>
      <c r="R13" s="139"/>
      <c r="S13" s="139"/>
      <c r="T13" s="139"/>
      <c r="U13" s="139"/>
      <c r="V13" s="139"/>
    </row>
    <row r="14" spans="1:22" ht="10.5" customHeight="1">
      <c r="A14" s="128"/>
      <c r="B14" s="129"/>
      <c r="C14" s="130"/>
      <c r="D14" s="141"/>
      <c r="E14" s="128"/>
      <c r="F14" s="142"/>
      <c r="G14" s="134"/>
      <c r="H14" s="143"/>
      <c r="I14" s="136"/>
      <c r="J14" s="144"/>
      <c r="K14" s="145"/>
      <c r="L14" s="136"/>
      <c r="M14" s="137"/>
      <c r="N14" s="137"/>
      <c r="O14" s="138"/>
      <c r="P14" s="139"/>
      <c r="Q14" s="140"/>
      <c r="R14" s="139"/>
      <c r="S14" s="139"/>
      <c r="T14" s="139"/>
      <c r="U14" s="139"/>
      <c r="V14" s="139"/>
    </row>
    <row r="15" spans="1:22">
      <c r="A15" s="128"/>
      <c r="B15" s="129"/>
      <c r="C15" s="130"/>
      <c r="D15" s="131"/>
      <c r="E15" s="132"/>
      <c r="F15" s="133"/>
      <c r="G15" s="134"/>
      <c r="H15" s="135"/>
      <c r="I15" s="136"/>
      <c r="J15" s="136"/>
      <c r="K15" s="135"/>
      <c r="L15" s="136"/>
      <c r="M15" s="137"/>
      <c r="N15" s="137"/>
      <c r="O15" s="138"/>
      <c r="P15" s="139"/>
      <c r="Q15" s="140"/>
      <c r="R15" s="139"/>
      <c r="S15" s="139"/>
      <c r="T15" s="139"/>
      <c r="U15" s="139"/>
      <c r="V15" s="139"/>
    </row>
    <row r="16" spans="1:22" ht="18">
      <c r="A16" s="128"/>
      <c r="B16" s="129"/>
      <c r="C16" s="130"/>
      <c r="D16" s="146" t="s">
        <v>132</v>
      </c>
      <c r="E16" s="146"/>
      <c r="F16" s="146"/>
      <c r="G16" s="146"/>
      <c r="H16" s="146"/>
      <c r="I16" s="136"/>
      <c r="J16" s="144"/>
      <c r="K16" s="147"/>
      <c r="L16" s="136"/>
      <c r="M16" s="137"/>
      <c r="N16" s="137"/>
      <c r="O16" s="138"/>
      <c r="P16" s="139"/>
      <c r="Q16" s="140"/>
      <c r="R16" s="139"/>
      <c r="S16" s="139"/>
      <c r="T16" s="139"/>
      <c r="U16" s="139"/>
      <c r="V16" s="139"/>
    </row>
    <row r="17" spans="1:22" ht="8.25" customHeight="1">
      <c r="A17" s="128"/>
      <c r="B17" s="129"/>
      <c r="C17" s="130"/>
      <c r="D17" s="209"/>
      <c r="E17" s="209"/>
      <c r="F17" s="131"/>
      <c r="G17" s="134"/>
      <c r="H17" s="135"/>
      <c r="I17" s="136"/>
      <c r="J17" s="136"/>
      <c r="K17" s="135"/>
      <c r="L17" s="136"/>
      <c r="M17" s="137"/>
      <c r="N17" s="137"/>
      <c r="O17" s="138"/>
      <c r="P17" s="139"/>
      <c r="Q17" s="140"/>
      <c r="R17" s="139"/>
      <c r="S17" s="139"/>
      <c r="T17" s="139"/>
      <c r="U17" s="139"/>
      <c r="V17" s="139"/>
    </row>
    <row r="18" spans="1:22" ht="8.25" customHeight="1">
      <c r="A18" s="128"/>
      <c r="B18" s="129"/>
      <c r="C18" s="130"/>
      <c r="J18" s="144"/>
      <c r="K18" s="145"/>
      <c r="L18" s="136"/>
      <c r="M18" s="137"/>
      <c r="N18" s="137"/>
      <c r="O18" s="138"/>
      <c r="P18" s="139"/>
      <c r="Q18" s="140"/>
      <c r="R18" s="139"/>
      <c r="S18" s="139"/>
      <c r="T18" s="139"/>
      <c r="U18" s="139"/>
      <c r="V18" s="139"/>
    </row>
    <row r="19" spans="1:22" ht="9" customHeight="1">
      <c r="A19" s="128"/>
      <c r="B19" s="129"/>
      <c r="C19" s="130"/>
      <c r="D19" s="131"/>
      <c r="E19" s="132"/>
      <c r="F19" s="133"/>
      <c r="G19" s="134"/>
      <c r="H19" s="135"/>
      <c r="I19" s="136"/>
      <c r="J19" s="136"/>
      <c r="K19" s="135"/>
      <c r="L19" s="136"/>
      <c r="M19" s="137"/>
      <c r="N19" s="137"/>
      <c r="O19" s="138"/>
      <c r="P19" s="139"/>
      <c r="Q19" s="140"/>
      <c r="R19" s="139"/>
      <c r="S19" s="139"/>
      <c r="T19" s="139"/>
      <c r="U19" s="139"/>
      <c r="V19" s="139"/>
    </row>
    <row r="20" spans="1:22" ht="9" customHeight="1">
      <c r="A20" s="128"/>
      <c r="B20" s="129"/>
      <c r="C20" s="130"/>
      <c r="D20" s="210"/>
      <c r="E20" s="210"/>
      <c r="F20" s="210"/>
      <c r="G20" s="210"/>
      <c r="H20" s="210"/>
      <c r="I20" s="210"/>
      <c r="J20" s="144"/>
      <c r="K20" s="145"/>
      <c r="L20" s="136"/>
      <c r="M20" s="137"/>
      <c r="N20" s="137"/>
      <c r="O20" s="138"/>
      <c r="P20" s="139"/>
      <c r="Q20" s="140"/>
      <c r="R20" s="139"/>
      <c r="S20" s="139"/>
      <c r="T20" s="139"/>
      <c r="U20" s="139"/>
      <c r="V20" s="139"/>
    </row>
    <row r="21" spans="1:22" ht="15.75" customHeight="1">
      <c r="A21" s="128"/>
      <c r="B21" s="129"/>
      <c r="C21" s="130"/>
      <c r="D21" s="146" t="s">
        <v>140</v>
      </c>
      <c r="E21" s="146"/>
      <c r="F21" s="146"/>
      <c r="G21" s="146"/>
      <c r="H21" s="146"/>
      <c r="I21" s="136"/>
      <c r="J21" s="136"/>
      <c r="K21" s="135"/>
      <c r="L21" s="136"/>
      <c r="M21" s="137"/>
      <c r="N21" s="137"/>
      <c r="O21" s="138"/>
      <c r="P21" s="139"/>
      <c r="Q21" s="140"/>
      <c r="R21" s="139"/>
      <c r="S21" s="139"/>
      <c r="T21" s="139"/>
      <c r="U21" s="139"/>
      <c r="V21" s="139"/>
    </row>
    <row r="22" spans="1:22" ht="9.75" customHeight="1">
      <c r="A22" s="128"/>
      <c r="B22" s="129"/>
      <c r="C22" s="130"/>
      <c r="D22" s="141"/>
      <c r="E22" s="128"/>
      <c r="F22" s="142"/>
      <c r="G22" s="134"/>
      <c r="H22" s="143"/>
      <c r="I22" s="136"/>
      <c r="J22" s="144"/>
      <c r="K22" s="145"/>
      <c r="L22" s="136"/>
      <c r="M22" s="137"/>
      <c r="N22" s="137"/>
      <c r="O22" s="138"/>
      <c r="P22" s="139"/>
      <c r="Q22" s="140"/>
      <c r="R22" s="139"/>
      <c r="S22" s="139"/>
      <c r="T22" s="139"/>
      <c r="U22" s="139"/>
      <c r="V22" s="139"/>
    </row>
    <row r="23" spans="1:22" ht="8.25" customHeight="1">
      <c r="A23" s="128"/>
      <c r="B23" s="129"/>
      <c r="C23" s="130"/>
      <c r="D23" s="131"/>
      <c r="E23" s="132"/>
      <c r="F23" s="133"/>
      <c r="G23" s="134"/>
      <c r="H23" s="135"/>
      <c r="I23" s="136"/>
      <c r="J23" s="136"/>
      <c r="K23" s="135"/>
      <c r="L23" s="136"/>
      <c r="M23" s="137"/>
      <c r="N23" s="137"/>
      <c r="O23" s="138"/>
      <c r="P23" s="139"/>
      <c r="Q23" s="140"/>
      <c r="R23" s="139"/>
      <c r="S23" s="139"/>
      <c r="T23" s="139"/>
      <c r="U23" s="139"/>
      <c r="V23" s="139"/>
    </row>
    <row r="24" spans="1:22" ht="7.5" customHeight="1">
      <c r="A24" s="128"/>
      <c r="B24" s="129"/>
      <c r="C24" s="130"/>
      <c r="E24" s="128"/>
      <c r="F24" s="142"/>
      <c r="G24" s="134"/>
      <c r="H24" s="143"/>
      <c r="I24" s="136"/>
      <c r="J24" s="144"/>
      <c r="K24" s="145"/>
      <c r="L24" s="136"/>
      <c r="M24" s="137"/>
      <c r="N24" s="137"/>
      <c r="O24" s="138"/>
      <c r="P24" s="139"/>
      <c r="Q24" s="140"/>
      <c r="R24" s="139"/>
      <c r="S24" s="139"/>
      <c r="T24" s="139"/>
      <c r="U24" s="139"/>
      <c r="V24" s="139"/>
    </row>
    <row r="25" spans="1:22" ht="6.75" customHeight="1">
      <c r="A25" s="128"/>
      <c r="B25" s="129"/>
      <c r="C25" s="130"/>
      <c r="D25" s="211"/>
      <c r="E25" s="211"/>
      <c r="F25" s="133"/>
      <c r="G25" s="134"/>
      <c r="H25" s="135"/>
      <c r="I25" s="136"/>
      <c r="J25" s="136"/>
      <c r="K25" s="135"/>
      <c r="L25" s="136"/>
      <c r="M25" s="137"/>
      <c r="N25" s="137"/>
      <c r="O25" s="138"/>
      <c r="P25" s="139"/>
      <c r="Q25" s="140"/>
      <c r="R25" s="139"/>
      <c r="S25" s="139"/>
      <c r="T25" s="139"/>
      <c r="U25" s="139"/>
      <c r="V25" s="139"/>
    </row>
    <row r="26" spans="1:22" ht="18">
      <c r="A26" s="128"/>
      <c r="B26" s="129"/>
      <c r="C26" s="130"/>
      <c r="D26" s="146" t="s">
        <v>139</v>
      </c>
      <c r="E26" s="128"/>
      <c r="F26" s="142"/>
      <c r="G26" s="134"/>
      <c r="H26" s="143"/>
      <c r="I26" s="136"/>
      <c r="J26" s="144"/>
      <c r="K26" s="145"/>
      <c r="L26" s="136"/>
      <c r="M26" s="137"/>
      <c r="N26" s="137"/>
      <c r="O26" s="138"/>
      <c r="P26" s="139"/>
      <c r="Q26" s="140"/>
      <c r="R26" s="139"/>
      <c r="S26" s="139"/>
      <c r="T26" s="139"/>
      <c r="U26" s="139"/>
      <c r="V26" s="139"/>
    </row>
    <row r="27" spans="1:22" ht="37.5" customHeight="1" thickBot="1">
      <c r="A27" s="128"/>
      <c r="B27" s="129"/>
      <c r="C27" s="130"/>
      <c r="D27" s="131"/>
      <c r="E27" s="132"/>
      <c r="F27" s="133"/>
      <c r="G27" s="134"/>
      <c r="H27" s="135"/>
      <c r="I27" s="136"/>
      <c r="J27" s="136"/>
      <c r="K27" s="135"/>
      <c r="L27" s="136"/>
      <c r="M27" s="137"/>
      <c r="N27" s="137"/>
      <c r="O27" s="138"/>
      <c r="P27" s="139"/>
      <c r="Q27" s="140"/>
      <c r="R27" s="139"/>
      <c r="S27" s="139"/>
      <c r="T27" s="139"/>
      <c r="U27" s="139"/>
      <c r="V27" s="139"/>
    </row>
    <row r="28" spans="1:22" ht="39.75" customHeight="1" thickBot="1">
      <c r="A28" s="128"/>
      <c r="B28" s="129"/>
      <c r="C28" s="130"/>
      <c r="D28" s="141"/>
      <c r="E28" s="175"/>
      <c r="F28" s="212" t="s">
        <v>131</v>
      </c>
      <c r="G28" s="212"/>
      <c r="H28" s="212"/>
      <c r="I28" s="212"/>
      <c r="J28" s="176"/>
      <c r="K28" s="145"/>
      <c r="L28" s="136"/>
      <c r="M28" s="137"/>
      <c r="N28" s="137"/>
      <c r="O28" s="138"/>
      <c r="P28" s="139"/>
      <c r="Q28" s="140"/>
      <c r="R28" s="139"/>
      <c r="S28" s="139"/>
      <c r="T28" s="139"/>
      <c r="U28" s="139"/>
      <c r="V28" s="139"/>
    </row>
    <row r="29" spans="1:22" ht="48" thickBot="1">
      <c r="A29" s="128"/>
      <c r="B29" s="129"/>
      <c r="C29" s="130"/>
      <c r="E29" s="177" t="s">
        <v>17</v>
      </c>
      <c r="F29" s="177" t="s">
        <v>18</v>
      </c>
      <c r="G29" s="177" t="s">
        <v>19</v>
      </c>
      <c r="H29" s="177" t="s">
        <v>20</v>
      </c>
      <c r="I29" s="177" t="s">
        <v>21</v>
      </c>
      <c r="J29" s="178" t="s">
        <v>26</v>
      </c>
      <c r="K29" s="135"/>
      <c r="L29" s="136"/>
      <c r="M29" s="137"/>
      <c r="N29" s="137"/>
      <c r="O29" s="138"/>
      <c r="P29" s="139"/>
      <c r="Q29" s="140"/>
      <c r="R29" s="139"/>
      <c r="S29" s="139"/>
      <c r="T29" s="139"/>
      <c r="U29" s="139"/>
      <c r="V29" s="139"/>
    </row>
    <row r="30" spans="1:22" ht="16.5" thickBot="1">
      <c r="A30" s="128"/>
      <c r="B30" s="129"/>
      <c r="C30" s="130"/>
      <c r="E30" s="179">
        <v>0</v>
      </c>
      <c r="F30" s="179">
        <v>0</v>
      </c>
      <c r="G30" s="179">
        <v>0</v>
      </c>
      <c r="H30" s="179">
        <v>0</v>
      </c>
      <c r="I30" s="179">
        <v>0</v>
      </c>
      <c r="J30" s="180">
        <v>0</v>
      </c>
      <c r="K30" s="145"/>
      <c r="L30" s="136"/>
      <c r="M30" s="137"/>
      <c r="N30" s="137"/>
      <c r="O30" s="138"/>
      <c r="P30" s="139"/>
      <c r="Q30" s="140"/>
      <c r="R30" s="139"/>
      <c r="S30" s="139"/>
      <c r="T30" s="139"/>
      <c r="U30" s="139"/>
      <c r="V30" s="139"/>
    </row>
    <row r="31" spans="1:22">
      <c r="A31" s="128"/>
      <c r="B31" s="129"/>
      <c r="C31" s="130"/>
      <c r="D31" s="131"/>
      <c r="E31" s="132"/>
      <c r="F31" s="133"/>
      <c r="G31" s="134"/>
      <c r="H31" s="135"/>
      <c r="I31" s="136"/>
      <c r="J31" s="136"/>
      <c r="K31" s="135"/>
      <c r="L31" s="136"/>
      <c r="M31" s="137"/>
      <c r="N31" s="137"/>
      <c r="O31" s="138"/>
      <c r="P31" s="139"/>
      <c r="Q31" s="140"/>
      <c r="R31" s="139"/>
      <c r="S31" s="139"/>
      <c r="T31" s="139"/>
      <c r="U31" s="139"/>
      <c r="V31" s="139"/>
    </row>
    <row r="32" spans="1:22">
      <c r="A32" s="128"/>
      <c r="B32" s="129"/>
      <c r="C32" s="130"/>
      <c r="D32" s="141"/>
      <c r="E32" s="128"/>
      <c r="F32" s="142"/>
      <c r="G32" s="134"/>
      <c r="H32" s="143"/>
      <c r="I32" s="136"/>
      <c r="J32" s="144"/>
      <c r="K32" s="145"/>
      <c r="L32" s="136"/>
      <c r="M32" s="137"/>
      <c r="N32" s="137"/>
      <c r="O32" s="138"/>
      <c r="P32" s="139"/>
      <c r="Q32" s="140"/>
      <c r="R32" s="139"/>
      <c r="S32" s="139"/>
      <c r="T32" s="139"/>
      <c r="U32" s="139"/>
      <c r="V32" s="139"/>
    </row>
    <row r="33" spans="1:22">
      <c r="A33" s="128"/>
      <c r="B33" s="129"/>
      <c r="C33" s="130"/>
      <c r="D33" s="131"/>
      <c r="E33" s="132"/>
      <c r="F33" s="133"/>
      <c r="G33" s="134"/>
      <c r="H33" s="135"/>
      <c r="I33" s="136"/>
      <c r="J33" s="136"/>
      <c r="K33" s="135"/>
      <c r="L33" s="136"/>
      <c r="M33" s="137"/>
      <c r="N33" s="137"/>
      <c r="O33" s="138"/>
      <c r="P33" s="139"/>
      <c r="Q33" s="140"/>
      <c r="R33" s="139"/>
      <c r="S33" s="139"/>
      <c r="T33" s="139"/>
      <c r="U33" s="139"/>
      <c r="V33" s="139"/>
    </row>
    <row r="34" spans="1:22">
      <c r="A34" s="128"/>
      <c r="B34" s="129"/>
      <c r="C34" s="130"/>
      <c r="D34" s="141"/>
      <c r="E34" s="128"/>
      <c r="F34" s="142"/>
      <c r="G34" s="134"/>
      <c r="H34" s="143"/>
      <c r="I34" s="136"/>
      <c r="J34" s="144"/>
      <c r="K34" s="145"/>
      <c r="L34" s="136"/>
      <c r="M34" s="137"/>
      <c r="N34" s="137"/>
      <c r="O34" s="138"/>
      <c r="P34" s="139"/>
      <c r="Q34" s="140"/>
      <c r="R34" s="139"/>
      <c r="S34" s="139"/>
      <c r="T34" s="139"/>
      <c r="U34" s="139"/>
      <c r="V34" s="139"/>
    </row>
    <row r="35" spans="1:22">
      <c r="A35" s="128"/>
      <c r="B35" s="129"/>
      <c r="C35" s="130"/>
      <c r="D35" s="131"/>
      <c r="E35" s="132"/>
      <c r="F35" s="133"/>
      <c r="G35" s="134"/>
      <c r="H35" s="135"/>
      <c r="I35" s="136"/>
      <c r="J35" s="136"/>
      <c r="K35" s="135"/>
      <c r="L35" s="136"/>
      <c r="M35" s="137"/>
      <c r="N35" s="137"/>
      <c r="O35" s="138"/>
      <c r="P35" s="139"/>
      <c r="Q35" s="140"/>
      <c r="R35" s="139"/>
      <c r="S35" s="139"/>
      <c r="T35" s="139"/>
      <c r="U35" s="139"/>
      <c r="V35" s="139"/>
    </row>
    <row r="36" spans="1:22">
      <c r="A36" s="128"/>
      <c r="B36" s="129"/>
      <c r="C36" s="130"/>
      <c r="D36" s="141"/>
      <c r="E36" s="128"/>
      <c r="F36" s="142"/>
      <c r="G36" s="134"/>
      <c r="H36" s="143"/>
      <c r="I36" s="136"/>
      <c r="J36" s="144"/>
      <c r="K36" s="145"/>
      <c r="L36" s="136"/>
      <c r="M36" s="137"/>
      <c r="N36" s="137"/>
      <c r="O36" s="138"/>
      <c r="P36" s="139"/>
      <c r="Q36" s="140"/>
      <c r="R36" s="139"/>
      <c r="S36" s="139"/>
      <c r="T36" s="139"/>
      <c r="U36" s="139"/>
      <c r="V36" s="139"/>
    </row>
    <row r="37" spans="1:22">
      <c r="A37" s="128"/>
      <c r="B37" s="129"/>
      <c r="C37" s="130"/>
      <c r="D37" s="131"/>
      <c r="E37" s="132"/>
      <c r="F37" s="133"/>
      <c r="G37" s="134"/>
      <c r="H37" s="135"/>
      <c r="I37" s="136"/>
      <c r="J37" s="136"/>
      <c r="K37" s="135"/>
      <c r="L37" s="136"/>
      <c r="M37" s="137"/>
      <c r="N37" s="137"/>
      <c r="O37" s="138"/>
      <c r="P37" s="139"/>
      <c r="Q37" s="140"/>
      <c r="R37" s="139"/>
      <c r="S37" s="139"/>
      <c r="T37" s="139"/>
      <c r="U37" s="139"/>
      <c r="V37" s="139"/>
    </row>
    <row r="38" spans="1:22">
      <c r="A38" s="128"/>
      <c r="B38" s="129"/>
      <c r="C38" s="130"/>
      <c r="D38" s="141"/>
      <c r="E38" s="128"/>
      <c r="F38" s="142"/>
      <c r="G38" s="134"/>
      <c r="H38" s="143"/>
      <c r="I38" s="136"/>
      <c r="J38" s="144"/>
      <c r="K38" s="145"/>
      <c r="L38" s="136"/>
      <c r="M38" s="137"/>
      <c r="N38" s="137"/>
      <c r="O38" s="138"/>
      <c r="P38" s="139"/>
      <c r="Q38" s="140"/>
      <c r="R38" s="139"/>
      <c r="S38" s="139"/>
      <c r="T38" s="139"/>
      <c r="U38" s="139"/>
      <c r="V38" s="139"/>
    </row>
    <row r="39" spans="1:22">
      <c r="A39" s="128"/>
      <c r="B39" s="129"/>
      <c r="C39" s="130"/>
      <c r="D39" s="131"/>
      <c r="E39" s="132"/>
      <c r="F39" s="133"/>
      <c r="G39" s="134"/>
      <c r="H39" s="135"/>
      <c r="I39" s="136"/>
      <c r="J39" s="136"/>
      <c r="K39" s="135"/>
      <c r="L39" s="136"/>
      <c r="M39" s="137"/>
      <c r="N39" s="137"/>
      <c r="O39" s="138"/>
      <c r="P39" s="139"/>
      <c r="Q39" s="140"/>
      <c r="R39" s="139"/>
      <c r="S39" s="139"/>
      <c r="T39" s="139"/>
      <c r="U39" s="139"/>
      <c r="V39" s="139"/>
    </row>
    <row r="40" spans="1:22">
      <c r="A40" s="128"/>
      <c r="B40" s="129"/>
      <c r="C40" s="130"/>
      <c r="D40" s="141"/>
      <c r="E40" s="128"/>
      <c r="F40" s="142"/>
      <c r="G40" s="134"/>
      <c r="H40" s="143"/>
      <c r="I40" s="136"/>
      <c r="J40" s="144"/>
      <c r="K40" s="145"/>
      <c r="L40" s="136"/>
      <c r="M40" s="137"/>
      <c r="N40" s="137"/>
      <c r="O40" s="138"/>
      <c r="P40" s="139"/>
      <c r="Q40" s="140"/>
      <c r="R40" s="139"/>
      <c r="S40" s="139"/>
      <c r="T40" s="139"/>
      <c r="U40" s="139"/>
      <c r="V40" s="139"/>
    </row>
    <row r="41" spans="1:22">
      <c r="A41" s="128"/>
      <c r="B41" s="129"/>
      <c r="C41" s="130"/>
      <c r="D41" s="131"/>
      <c r="E41" s="132"/>
      <c r="F41" s="133"/>
      <c r="G41" s="134"/>
      <c r="H41" s="135"/>
      <c r="I41" s="136"/>
      <c r="J41" s="136"/>
      <c r="K41" s="135"/>
      <c r="L41" s="136"/>
      <c r="M41" s="137"/>
      <c r="N41" s="137"/>
      <c r="O41" s="138"/>
      <c r="P41" s="139"/>
      <c r="Q41" s="140"/>
      <c r="R41" s="139"/>
      <c r="S41" s="139"/>
      <c r="T41" s="139"/>
      <c r="U41" s="139"/>
      <c r="V41" s="139"/>
    </row>
    <row r="42" spans="1:22">
      <c r="A42" s="128"/>
      <c r="B42" s="129"/>
      <c r="C42" s="130"/>
      <c r="D42" s="141"/>
      <c r="E42" s="128"/>
      <c r="F42" s="142"/>
      <c r="G42" s="134"/>
      <c r="H42" s="143"/>
      <c r="I42" s="136"/>
      <c r="J42" s="144"/>
      <c r="K42" s="145"/>
      <c r="L42" s="136"/>
      <c r="M42" s="137"/>
      <c r="N42" s="137"/>
      <c r="O42" s="138"/>
      <c r="P42" s="139"/>
      <c r="Q42" s="140"/>
      <c r="R42" s="139"/>
      <c r="S42" s="139"/>
      <c r="T42" s="139"/>
      <c r="U42" s="139"/>
      <c r="V42" s="139"/>
    </row>
    <row r="43" spans="1:22">
      <c r="A43" s="128"/>
      <c r="B43" s="129"/>
      <c r="C43" s="130"/>
      <c r="D43" s="131"/>
      <c r="E43" s="132"/>
      <c r="F43" s="133"/>
      <c r="G43" s="134"/>
      <c r="H43" s="135"/>
      <c r="I43" s="136"/>
      <c r="J43" s="136"/>
      <c r="K43" s="135"/>
      <c r="L43" s="136"/>
      <c r="M43" s="137"/>
      <c r="N43" s="137"/>
      <c r="O43" s="138"/>
      <c r="P43" s="139"/>
      <c r="Q43" s="140"/>
      <c r="R43" s="139"/>
      <c r="S43" s="139"/>
      <c r="T43" s="139"/>
      <c r="U43" s="139"/>
      <c r="V43" s="139"/>
    </row>
    <row r="44" spans="1:22">
      <c r="A44" s="128"/>
      <c r="B44" s="129"/>
      <c r="C44" s="130"/>
      <c r="D44" s="141"/>
      <c r="E44" s="128"/>
      <c r="F44" s="142"/>
      <c r="G44" s="134"/>
      <c r="H44" s="143"/>
      <c r="I44" s="136"/>
      <c r="J44" s="144"/>
      <c r="K44" s="145"/>
      <c r="L44" s="136"/>
      <c r="M44" s="137"/>
      <c r="N44" s="137"/>
      <c r="O44" s="138"/>
      <c r="P44" s="139"/>
      <c r="Q44" s="140"/>
      <c r="R44" s="139"/>
      <c r="S44" s="139"/>
      <c r="T44" s="139"/>
      <c r="U44" s="139"/>
      <c r="V44" s="139"/>
    </row>
    <row r="45" spans="1:22">
      <c r="A45" s="128"/>
      <c r="B45" s="129"/>
      <c r="C45" s="130"/>
      <c r="D45" s="131"/>
      <c r="E45" s="132"/>
      <c r="F45" s="133"/>
      <c r="G45" s="134"/>
      <c r="H45" s="135"/>
      <c r="I45" s="136"/>
      <c r="J45" s="136"/>
      <c r="K45" s="135"/>
      <c r="L45" s="136"/>
      <c r="M45" s="137"/>
      <c r="N45" s="137"/>
      <c r="O45" s="138"/>
      <c r="P45" s="139"/>
      <c r="Q45" s="140"/>
      <c r="R45" s="139"/>
      <c r="S45" s="139"/>
      <c r="T45" s="139"/>
      <c r="U45" s="139"/>
      <c r="V45" s="139"/>
    </row>
    <row r="46" spans="1:22">
      <c r="A46" s="128"/>
      <c r="B46" s="129"/>
      <c r="C46" s="130"/>
      <c r="D46" s="141"/>
      <c r="E46" s="128"/>
      <c r="F46" s="142"/>
      <c r="G46" s="134"/>
      <c r="H46" s="143"/>
      <c r="I46" s="136"/>
      <c r="J46" s="144"/>
      <c r="K46" s="145"/>
      <c r="L46" s="136"/>
      <c r="M46" s="137"/>
      <c r="N46" s="137"/>
      <c r="O46" s="138"/>
      <c r="P46" s="139"/>
      <c r="Q46" s="140"/>
      <c r="R46" s="139"/>
      <c r="S46" s="139"/>
      <c r="T46" s="139"/>
      <c r="U46" s="139"/>
      <c r="V46" s="139"/>
    </row>
    <row r="47" spans="1:22">
      <c r="A47" s="128"/>
      <c r="B47" s="129"/>
      <c r="C47" s="130"/>
      <c r="D47" s="131"/>
      <c r="E47" s="132"/>
      <c r="F47" s="133"/>
      <c r="G47" s="134"/>
      <c r="H47" s="135"/>
      <c r="I47" s="136"/>
      <c r="J47" s="136"/>
      <c r="K47" s="135"/>
      <c r="L47" s="136"/>
      <c r="M47" s="137"/>
      <c r="N47" s="137"/>
      <c r="O47" s="138"/>
      <c r="P47" s="139"/>
      <c r="Q47" s="140"/>
      <c r="R47" s="139"/>
      <c r="S47" s="139"/>
      <c r="T47" s="139"/>
      <c r="U47" s="139"/>
      <c r="V47" s="139"/>
    </row>
    <row r="48" spans="1:22">
      <c r="A48" s="128"/>
      <c r="B48" s="129"/>
      <c r="C48" s="130"/>
      <c r="D48" s="141"/>
      <c r="E48" s="128"/>
      <c r="F48" s="142"/>
      <c r="G48" s="134"/>
      <c r="H48" s="143"/>
      <c r="I48" s="136"/>
      <c r="J48" s="144"/>
      <c r="K48" s="145"/>
      <c r="L48" s="136"/>
      <c r="M48" s="137"/>
      <c r="N48" s="137"/>
      <c r="O48" s="138"/>
      <c r="P48" s="139"/>
      <c r="Q48" s="140"/>
      <c r="R48" s="139"/>
      <c r="S48" s="139"/>
      <c r="T48" s="139"/>
      <c r="U48" s="139"/>
      <c r="V48" s="139"/>
    </row>
    <row r="49" spans="1:22">
      <c r="A49" s="128"/>
      <c r="B49" s="129"/>
      <c r="C49" s="130"/>
      <c r="D49" s="131"/>
      <c r="E49" s="132"/>
      <c r="F49" s="133"/>
      <c r="G49" s="134"/>
      <c r="H49" s="135"/>
      <c r="I49" s="136"/>
      <c r="J49" s="136"/>
      <c r="K49" s="135"/>
      <c r="L49" s="136"/>
      <c r="M49" s="137"/>
      <c r="N49" s="137"/>
      <c r="O49" s="138"/>
      <c r="P49" s="139"/>
      <c r="Q49" s="140"/>
      <c r="R49" s="139"/>
      <c r="S49" s="139"/>
      <c r="T49" s="139"/>
      <c r="U49" s="139"/>
      <c r="V49" s="139"/>
    </row>
    <row r="50" spans="1:22">
      <c r="A50" s="128"/>
      <c r="B50" s="129"/>
      <c r="C50" s="130"/>
      <c r="D50" s="141"/>
      <c r="E50" s="128"/>
      <c r="F50" s="142"/>
      <c r="G50" s="134"/>
      <c r="H50" s="143"/>
      <c r="I50" s="136"/>
      <c r="J50" s="144"/>
      <c r="K50" s="145"/>
      <c r="L50" s="136"/>
      <c r="M50" s="137"/>
      <c r="N50" s="137"/>
      <c r="O50" s="138"/>
      <c r="P50" s="139"/>
      <c r="Q50" s="140"/>
      <c r="R50" s="139"/>
      <c r="S50" s="139"/>
      <c r="T50" s="139"/>
      <c r="U50" s="139"/>
      <c r="V50" s="139"/>
    </row>
    <row r="51" spans="1:22">
      <c r="A51" s="128"/>
      <c r="B51" s="129"/>
      <c r="C51" s="130"/>
      <c r="D51" s="131"/>
      <c r="E51" s="132"/>
      <c r="F51" s="133"/>
      <c r="G51" s="134"/>
      <c r="H51" s="135"/>
      <c r="I51" s="136"/>
      <c r="J51" s="136"/>
      <c r="K51" s="135"/>
      <c r="L51" s="136"/>
      <c r="M51" s="137"/>
      <c r="N51" s="137"/>
      <c r="O51" s="138"/>
      <c r="P51" s="139"/>
      <c r="Q51" s="140"/>
      <c r="R51" s="139"/>
      <c r="S51" s="139"/>
      <c r="T51" s="139"/>
      <c r="U51" s="139"/>
      <c r="V51" s="139"/>
    </row>
    <row r="52" spans="1:22">
      <c r="A52" s="128"/>
      <c r="B52" s="129"/>
      <c r="C52" s="130"/>
      <c r="D52" s="141"/>
      <c r="E52" s="128"/>
      <c r="F52" s="142"/>
      <c r="G52" s="134"/>
      <c r="H52" s="143"/>
      <c r="I52" s="136"/>
      <c r="J52" s="144"/>
      <c r="K52" s="145"/>
      <c r="L52" s="136"/>
      <c r="M52" s="137"/>
      <c r="N52" s="137"/>
      <c r="O52" s="138"/>
      <c r="P52" s="139"/>
      <c r="Q52" s="140"/>
      <c r="R52" s="139"/>
      <c r="S52" s="139"/>
      <c r="T52" s="139"/>
      <c r="U52" s="139"/>
      <c r="V52" s="139"/>
    </row>
    <row r="53" spans="1:22">
      <c r="A53" s="128"/>
      <c r="B53" s="129"/>
      <c r="C53" s="130"/>
      <c r="D53" s="131"/>
      <c r="E53" s="132"/>
      <c r="F53" s="133"/>
      <c r="G53" s="134"/>
      <c r="H53" s="135"/>
      <c r="I53" s="136"/>
      <c r="J53" s="136"/>
      <c r="K53" s="135"/>
      <c r="L53" s="136"/>
      <c r="M53" s="137"/>
      <c r="N53" s="137"/>
      <c r="O53" s="138"/>
      <c r="P53" s="139"/>
      <c r="Q53" s="140"/>
      <c r="R53" s="139"/>
      <c r="S53" s="139"/>
      <c r="T53" s="139"/>
      <c r="U53" s="139"/>
      <c r="V53" s="139"/>
    </row>
    <row r="54" spans="1:22">
      <c r="A54" s="128"/>
      <c r="B54" s="129"/>
      <c r="C54" s="130"/>
      <c r="D54" s="141"/>
      <c r="E54" s="128"/>
      <c r="F54" s="142"/>
      <c r="G54" s="134"/>
      <c r="H54" s="143"/>
      <c r="I54" s="136"/>
      <c r="J54" s="144"/>
      <c r="K54" s="145"/>
      <c r="L54" s="136"/>
      <c r="M54" s="137"/>
      <c r="N54" s="137"/>
      <c r="O54" s="138"/>
      <c r="P54" s="139"/>
      <c r="Q54" s="140"/>
      <c r="R54" s="139"/>
      <c r="S54" s="139"/>
      <c r="T54" s="139"/>
      <c r="U54" s="139"/>
      <c r="V54" s="139"/>
    </row>
    <row r="55" spans="1:22">
      <c r="A55" s="128"/>
      <c r="B55" s="129"/>
      <c r="C55" s="130"/>
      <c r="D55" s="131"/>
      <c r="E55" s="132"/>
      <c r="F55" s="133"/>
      <c r="G55" s="134"/>
      <c r="H55" s="135"/>
      <c r="I55" s="136"/>
      <c r="J55" s="136"/>
      <c r="K55" s="135"/>
      <c r="L55" s="136"/>
      <c r="M55" s="137"/>
      <c r="N55" s="137"/>
      <c r="O55" s="138"/>
      <c r="P55" s="139"/>
      <c r="Q55" s="140"/>
      <c r="R55" s="139"/>
      <c r="S55" s="139"/>
      <c r="T55" s="139"/>
      <c r="U55" s="139"/>
      <c r="V55" s="139"/>
    </row>
    <row r="56" spans="1:22">
      <c r="A56" s="128"/>
      <c r="B56" s="129"/>
      <c r="C56" s="130"/>
      <c r="D56" s="141"/>
      <c r="E56" s="128"/>
      <c r="F56" s="142"/>
      <c r="G56" s="134"/>
      <c r="H56" s="143"/>
      <c r="I56" s="136"/>
      <c r="J56" s="144"/>
      <c r="K56" s="145"/>
      <c r="L56" s="136"/>
      <c r="M56" s="137"/>
      <c r="N56" s="137"/>
      <c r="O56" s="138"/>
      <c r="P56" s="139"/>
      <c r="Q56" s="140"/>
      <c r="R56" s="139"/>
      <c r="S56" s="139"/>
      <c r="T56" s="139"/>
      <c r="U56" s="139"/>
      <c r="V56" s="139"/>
    </row>
    <row r="57" spans="1:22">
      <c r="A57" s="128"/>
      <c r="B57" s="129"/>
      <c r="C57" s="130"/>
      <c r="D57" s="131"/>
      <c r="E57" s="132"/>
      <c r="F57" s="133"/>
      <c r="G57" s="134"/>
      <c r="H57" s="135"/>
      <c r="I57" s="136"/>
      <c r="J57" s="136"/>
      <c r="K57" s="135"/>
      <c r="L57" s="136"/>
      <c r="M57" s="137"/>
      <c r="N57" s="137"/>
      <c r="O57" s="138"/>
      <c r="P57" s="139"/>
      <c r="Q57" s="140"/>
      <c r="R57" s="139"/>
      <c r="S57" s="139"/>
      <c r="T57" s="139"/>
      <c r="U57" s="139"/>
      <c r="V57" s="139"/>
    </row>
    <row r="58" spans="1:22">
      <c r="A58" s="128"/>
      <c r="B58" s="129"/>
      <c r="C58" s="130"/>
      <c r="D58" s="141"/>
      <c r="E58" s="128"/>
      <c r="F58" s="142"/>
      <c r="G58" s="134"/>
      <c r="H58" s="143"/>
      <c r="I58" s="136"/>
      <c r="J58" s="144"/>
      <c r="K58" s="145"/>
      <c r="L58" s="136"/>
      <c r="M58" s="137"/>
      <c r="N58" s="137"/>
      <c r="O58" s="138"/>
      <c r="P58" s="139"/>
      <c r="Q58" s="140"/>
      <c r="R58" s="139"/>
      <c r="S58" s="139"/>
      <c r="T58" s="139"/>
      <c r="U58" s="139"/>
      <c r="V58" s="139"/>
    </row>
    <row r="59" spans="1:22">
      <c r="A59" s="128"/>
      <c r="B59" s="129"/>
      <c r="C59" s="130"/>
      <c r="D59" s="131"/>
      <c r="E59" s="132"/>
      <c r="F59" s="133"/>
      <c r="G59" s="134"/>
      <c r="H59" s="135"/>
      <c r="I59" s="136"/>
      <c r="J59" s="136"/>
      <c r="K59" s="135"/>
      <c r="L59" s="136"/>
      <c r="M59" s="137"/>
      <c r="N59" s="137"/>
      <c r="O59" s="138"/>
      <c r="P59" s="139"/>
      <c r="Q59" s="140"/>
      <c r="R59" s="139"/>
      <c r="S59" s="139"/>
      <c r="T59" s="139"/>
      <c r="U59" s="139"/>
      <c r="V59" s="139"/>
    </row>
    <row r="60" spans="1:22">
      <c r="A60" s="128"/>
      <c r="B60" s="129"/>
      <c r="C60" s="130"/>
      <c r="D60" s="141"/>
      <c r="E60" s="128"/>
      <c r="F60" s="142"/>
      <c r="G60" s="134"/>
      <c r="H60" s="143"/>
      <c r="I60" s="136"/>
      <c r="J60" s="144"/>
      <c r="K60" s="145"/>
      <c r="L60" s="136"/>
      <c r="M60" s="137"/>
      <c r="N60" s="137"/>
      <c r="O60" s="138"/>
      <c r="P60" s="139"/>
      <c r="Q60" s="140"/>
      <c r="R60" s="139"/>
      <c r="S60" s="139"/>
      <c r="T60" s="139"/>
      <c r="U60" s="139"/>
      <c r="V60" s="139"/>
    </row>
    <row r="61" spans="1:22">
      <c r="A61" s="128"/>
      <c r="B61" s="129"/>
      <c r="C61" s="130"/>
      <c r="D61" s="131"/>
      <c r="E61" s="132"/>
      <c r="F61" s="133"/>
      <c r="G61" s="134"/>
      <c r="H61" s="135"/>
      <c r="I61" s="136"/>
      <c r="J61" s="136"/>
      <c r="K61" s="135"/>
      <c r="L61" s="136"/>
      <c r="M61" s="137"/>
      <c r="N61" s="137"/>
      <c r="O61" s="138"/>
      <c r="P61" s="139"/>
      <c r="Q61" s="140"/>
      <c r="R61" s="139"/>
      <c r="S61" s="139"/>
      <c r="T61" s="139"/>
      <c r="U61" s="139"/>
      <c r="V61" s="139"/>
    </row>
    <row r="62" spans="1:22">
      <c r="A62" s="128"/>
      <c r="B62" s="129"/>
      <c r="C62" s="130"/>
      <c r="D62" s="141"/>
      <c r="E62" s="128"/>
      <c r="F62" s="142"/>
      <c r="G62" s="134"/>
      <c r="H62" s="143"/>
      <c r="I62" s="136"/>
      <c r="J62" s="144"/>
      <c r="K62" s="145"/>
      <c r="L62" s="136"/>
      <c r="M62" s="137"/>
      <c r="N62" s="137"/>
      <c r="O62" s="138"/>
      <c r="P62" s="139"/>
      <c r="Q62" s="140"/>
      <c r="R62" s="139"/>
      <c r="S62" s="139"/>
      <c r="T62" s="139"/>
      <c r="U62" s="139"/>
      <c r="V62" s="139"/>
    </row>
    <row r="63" spans="1:22">
      <c r="A63" s="128"/>
      <c r="B63" s="129"/>
      <c r="C63" s="130"/>
      <c r="D63" s="131"/>
      <c r="E63" s="132"/>
      <c r="F63" s="133"/>
      <c r="G63" s="134"/>
      <c r="H63" s="135"/>
      <c r="I63" s="136"/>
      <c r="J63" s="136"/>
      <c r="K63" s="135"/>
      <c r="L63" s="136"/>
      <c r="M63" s="137"/>
      <c r="N63" s="137"/>
      <c r="O63" s="138"/>
      <c r="P63" s="139"/>
      <c r="Q63" s="140"/>
      <c r="R63" s="139"/>
      <c r="S63" s="139"/>
      <c r="T63" s="139"/>
      <c r="U63" s="139"/>
      <c r="V63" s="139"/>
    </row>
    <row r="64" spans="1:22">
      <c r="A64" s="128"/>
      <c r="B64" s="129"/>
      <c r="C64" s="130"/>
      <c r="D64" s="141"/>
      <c r="E64" s="128"/>
      <c r="F64" s="142"/>
      <c r="G64" s="134"/>
      <c r="H64" s="143"/>
      <c r="I64" s="136"/>
      <c r="J64" s="144"/>
      <c r="K64" s="145"/>
      <c r="L64" s="136"/>
      <c r="M64" s="137"/>
      <c r="N64" s="137"/>
      <c r="O64" s="138"/>
      <c r="P64" s="139"/>
      <c r="Q64" s="140"/>
      <c r="R64" s="139"/>
      <c r="S64" s="139"/>
      <c r="T64" s="139"/>
      <c r="U64" s="139"/>
      <c r="V64" s="139"/>
    </row>
    <row r="65" spans="1:22">
      <c r="A65" s="128"/>
      <c r="B65" s="129"/>
      <c r="C65" s="130"/>
      <c r="D65" s="131"/>
      <c r="E65" s="132"/>
      <c r="F65" s="133"/>
      <c r="G65" s="134"/>
      <c r="H65" s="135"/>
      <c r="I65" s="136"/>
      <c r="J65" s="136"/>
      <c r="K65" s="135"/>
      <c r="L65" s="136"/>
      <c r="M65" s="137"/>
      <c r="N65" s="137"/>
      <c r="O65" s="138"/>
      <c r="P65" s="139"/>
      <c r="Q65" s="140"/>
      <c r="R65" s="139"/>
      <c r="S65" s="139"/>
      <c r="T65" s="139"/>
      <c r="U65" s="139"/>
      <c r="V65" s="139"/>
    </row>
    <row r="66" spans="1:22">
      <c r="A66" s="128"/>
      <c r="B66" s="129"/>
      <c r="C66" s="130"/>
      <c r="D66" s="141"/>
      <c r="E66" s="128"/>
      <c r="F66" s="142"/>
      <c r="G66" s="134"/>
      <c r="H66" s="143"/>
      <c r="I66" s="136"/>
      <c r="J66" s="144"/>
      <c r="K66" s="145"/>
      <c r="L66" s="136"/>
      <c r="M66" s="137"/>
      <c r="N66" s="137"/>
      <c r="O66" s="138"/>
      <c r="P66" s="139"/>
      <c r="Q66" s="140"/>
      <c r="R66" s="139"/>
      <c r="S66" s="139"/>
      <c r="T66" s="139"/>
      <c r="U66" s="139"/>
      <c r="V66" s="139"/>
    </row>
    <row r="67" spans="1:22">
      <c r="A67" s="128"/>
      <c r="B67" s="129"/>
      <c r="C67" s="130"/>
      <c r="D67" s="131"/>
      <c r="E67" s="132"/>
      <c r="F67" s="133"/>
      <c r="G67" s="134"/>
      <c r="H67" s="135"/>
      <c r="I67" s="136"/>
      <c r="J67" s="136"/>
      <c r="K67" s="135"/>
      <c r="L67" s="136"/>
      <c r="M67" s="137"/>
      <c r="N67" s="137"/>
      <c r="O67" s="138"/>
      <c r="P67" s="139"/>
      <c r="Q67" s="140"/>
      <c r="R67" s="139"/>
      <c r="S67" s="139"/>
      <c r="T67" s="139"/>
      <c r="U67" s="139"/>
      <c r="V67" s="139"/>
    </row>
    <row r="68" spans="1:22">
      <c r="A68" s="128"/>
      <c r="B68" s="129"/>
      <c r="C68" s="130"/>
      <c r="D68" s="141"/>
      <c r="E68" s="128"/>
      <c r="F68" s="142"/>
      <c r="G68" s="134"/>
      <c r="H68" s="143"/>
      <c r="I68" s="136"/>
      <c r="J68" s="144"/>
      <c r="K68" s="145"/>
      <c r="L68" s="136"/>
      <c r="M68" s="137"/>
      <c r="N68" s="137"/>
      <c r="O68" s="138"/>
      <c r="P68" s="139"/>
      <c r="Q68" s="140"/>
      <c r="R68" s="139"/>
      <c r="S68" s="139"/>
      <c r="T68" s="139"/>
      <c r="U68" s="139"/>
      <c r="V68" s="139"/>
    </row>
    <row r="69" spans="1:22">
      <c r="A69" s="128"/>
      <c r="B69" s="129"/>
      <c r="C69" s="130"/>
      <c r="D69" s="131"/>
      <c r="E69" s="132"/>
      <c r="F69" s="133"/>
      <c r="G69" s="134"/>
      <c r="H69" s="135"/>
      <c r="I69" s="136"/>
      <c r="J69" s="136"/>
      <c r="K69" s="135"/>
      <c r="L69" s="136"/>
      <c r="M69" s="137"/>
      <c r="N69" s="137"/>
      <c r="O69" s="138"/>
      <c r="P69" s="139"/>
      <c r="Q69" s="140"/>
      <c r="R69" s="139"/>
      <c r="S69" s="139"/>
      <c r="T69" s="139"/>
      <c r="U69" s="139"/>
      <c r="V69" s="139"/>
    </row>
    <row r="70" spans="1:22">
      <c r="A70" s="128"/>
      <c r="B70" s="129"/>
      <c r="C70" s="130"/>
      <c r="D70" s="141"/>
      <c r="E70" s="128"/>
      <c r="F70" s="142"/>
      <c r="G70" s="134"/>
      <c r="H70" s="143"/>
      <c r="I70" s="136"/>
      <c r="J70" s="144"/>
      <c r="K70" s="145"/>
      <c r="L70" s="136"/>
      <c r="M70" s="137"/>
      <c r="N70" s="137"/>
      <c r="O70" s="138"/>
      <c r="P70" s="139"/>
      <c r="Q70" s="140"/>
      <c r="R70" s="139"/>
      <c r="S70" s="139"/>
      <c r="T70" s="139"/>
      <c r="U70" s="139"/>
      <c r="V70" s="139"/>
    </row>
    <row r="71" spans="1:22">
      <c r="A71" s="128"/>
      <c r="B71" s="129"/>
      <c r="C71" s="130"/>
      <c r="D71" s="131"/>
      <c r="E71" s="132"/>
      <c r="F71" s="133"/>
      <c r="G71" s="134"/>
      <c r="H71" s="135"/>
      <c r="I71" s="136"/>
      <c r="J71" s="136"/>
      <c r="K71" s="135"/>
      <c r="L71" s="136"/>
      <c r="M71" s="137"/>
      <c r="N71" s="137"/>
      <c r="O71" s="138"/>
      <c r="P71" s="139"/>
      <c r="Q71" s="140"/>
      <c r="R71" s="139"/>
      <c r="S71" s="139"/>
      <c r="T71" s="139"/>
      <c r="U71" s="139"/>
      <c r="V71" s="139"/>
    </row>
    <row r="72" spans="1:22">
      <c r="A72" s="128"/>
      <c r="B72" s="129"/>
      <c r="C72" s="130"/>
      <c r="D72" s="141"/>
      <c r="E72" s="128"/>
      <c r="F72" s="142"/>
      <c r="G72" s="134"/>
      <c r="H72" s="143"/>
      <c r="I72" s="136"/>
      <c r="J72" s="144"/>
      <c r="K72" s="145"/>
      <c r="L72" s="136"/>
      <c r="M72" s="137"/>
      <c r="N72" s="137"/>
      <c r="O72" s="138"/>
      <c r="P72" s="139"/>
      <c r="Q72" s="140"/>
      <c r="R72" s="139"/>
      <c r="S72" s="139"/>
      <c r="T72" s="139"/>
      <c r="U72" s="139"/>
      <c r="V72" s="139"/>
    </row>
    <row r="73" spans="1:22">
      <c r="A73" s="128"/>
      <c r="B73" s="129"/>
      <c r="C73" s="130"/>
      <c r="D73" s="131"/>
      <c r="E73" s="132"/>
      <c r="F73" s="133"/>
      <c r="G73" s="134"/>
      <c r="H73" s="135"/>
      <c r="I73" s="136"/>
      <c r="J73" s="136"/>
      <c r="K73" s="135"/>
      <c r="L73" s="136"/>
      <c r="M73" s="137"/>
      <c r="N73" s="137"/>
      <c r="O73" s="138"/>
      <c r="P73" s="139"/>
      <c r="Q73" s="140"/>
      <c r="R73" s="139"/>
      <c r="S73" s="139"/>
      <c r="T73" s="139"/>
      <c r="U73" s="139"/>
      <c r="V73" s="139"/>
    </row>
    <row r="74" spans="1:22">
      <c r="A74" s="128"/>
      <c r="B74" s="129"/>
      <c r="C74" s="130"/>
      <c r="D74" s="141"/>
      <c r="E74" s="128"/>
      <c r="F74" s="142"/>
      <c r="G74" s="134"/>
      <c r="H74" s="143"/>
      <c r="I74" s="136"/>
      <c r="J74" s="144"/>
      <c r="K74" s="145"/>
      <c r="L74" s="136"/>
      <c r="M74" s="137"/>
      <c r="N74" s="137"/>
      <c r="O74" s="138"/>
      <c r="P74" s="139"/>
      <c r="Q74" s="140"/>
      <c r="R74" s="139"/>
      <c r="S74" s="139"/>
      <c r="T74" s="139"/>
      <c r="U74" s="139"/>
      <c r="V74" s="139"/>
    </row>
    <row r="75" spans="1:22">
      <c r="A75" s="128"/>
      <c r="B75" s="129"/>
      <c r="C75" s="130"/>
      <c r="D75" s="131"/>
      <c r="E75" s="132"/>
      <c r="F75" s="133"/>
      <c r="G75" s="134"/>
      <c r="H75" s="135"/>
      <c r="I75" s="136"/>
      <c r="J75" s="136"/>
      <c r="K75" s="135"/>
      <c r="L75" s="136"/>
      <c r="M75" s="137"/>
      <c r="N75" s="137"/>
      <c r="O75" s="138"/>
      <c r="P75" s="139"/>
      <c r="Q75" s="140"/>
      <c r="R75" s="139"/>
      <c r="S75" s="139"/>
      <c r="T75" s="139"/>
      <c r="U75" s="139"/>
      <c r="V75" s="139"/>
    </row>
    <row r="76" spans="1:22">
      <c r="A76" s="128"/>
      <c r="B76" s="129"/>
      <c r="C76" s="130"/>
      <c r="D76" s="141"/>
      <c r="E76" s="128"/>
      <c r="F76" s="142"/>
      <c r="G76" s="134"/>
      <c r="H76" s="143"/>
      <c r="I76" s="136"/>
      <c r="J76" s="144"/>
      <c r="K76" s="145"/>
      <c r="L76" s="136"/>
      <c r="M76" s="137"/>
      <c r="N76" s="137"/>
      <c r="O76" s="138"/>
      <c r="P76" s="139"/>
      <c r="Q76" s="140"/>
      <c r="R76" s="139"/>
      <c r="S76" s="139"/>
      <c r="T76" s="139"/>
      <c r="U76" s="139"/>
      <c r="V76" s="139"/>
    </row>
    <row r="77" spans="1:22">
      <c r="A77" s="128"/>
      <c r="B77" s="129"/>
      <c r="C77" s="130"/>
      <c r="D77" s="131"/>
      <c r="E77" s="132"/>
      <c r="F77" s="133"/>
      <c r="G77" s="134"/>
      <c r="H77" s="135"/>
      <c r="I77" s="136"/>
      <c r="J77" s="136"/>
      <c r="K77" s="135"/>
      <c r="L77" s="136"/>
      <c r="M77" s="137"/>
      <c r="N77" s="137"/>
      <c r="O77" s="138"/>
      <c r="P77" s="139"/>
      <c r="Q77" s="140"/>
      <c r="R77" s="139"/>
      <c r="S77" s="139"/>
      <c r="T77" s="139"/>
      <c r="U77" s="139"/>
      <c r="V77" s="139"/>
    </row>
    <row r="78" spans="1:22">
      <c r="A78" s="128"/>
      <c r="B78" s="129"/>
      <c r="C78" s="130"/>
      <c r="D78" s="141"/>
      <c r="E78" s="128"/>
      <c r="F78" s="142"/>
      <c r="G78" s="134"/>
      <c r="H78" s="143"/>
      <c r="I78" s="136"/>
      <c r="J78" s="144"/>
      <c r="K78" s="145"/>
      <c r="L78" s="136"/>
      <c r="M78" s="137"/>
      <c r="N78" s="137"/>
      <c r="O78" s="138"/>
      <c r="P78" s="139"/>
      <c r="Q78" s="140"/>
      <c r="R78" s="139"/>
      <c r="S78" s="139"/>
      <c r="T78" s="139"/>
      <c r="U78" s="139"/>
      <c r="V78" s="139"/>
    </row>
    <row r="79" spans="1:22">
      <c r="A79" s="128"/>
      <c r="B79" s="129"/>
      <c r="C79" s="130"/>
      <c r="D79" s="131"/>
      <c r="E79" s="132"/>
      <c r="F79" s="133"/>
      <c r="G79" s="134"/>
      <c r="H79" s="135"/>
      <c r="I79" s="136"/>
      <c r="J79" s="136"/>
      <c r="K79" s="135"/>
      <c r="L79" s="136"/>
      <c r="M79" s="137"/>
      <c r="N79" s="137"/>
      <c r="O79" s="138"/>
      <c r="P79" s="139"/>
      <c r="Q79" s="140"/>
      <c r="R79" s="139"/>
      <c r="S79" s="139"/>
      <c r="T79" s="139"/>
      <c r="U79" s="139"/>
      <c r="V79" s="139"/>
    </row>
    <row r="80" spans="1:22">
      <c r="A80" s="128"/>
      <c r="B80" s="129"/>
      <c r="C80" s="130"/>
      <c r="D80" s="141"/>
      <c r="E80" s="128"/>
      <c r="F80" s="142"/>
      <c r="G80" s="134"/>
      <c r="H80" s="143"/>
      <c r="I80" s="136"/>
      <c r="J80" s="144"/>
      <c r="K80" s="145"/>
      <c r="L80" s="136"/>
      <c r="M80" s="137"/>
      <c r="N80" s="137"/>
      <c r="O80" s="138"/>
      <c r="P80" s="139"/>
      <c r="Q80" s="140"/>
      <c r="R80" s="139"/>
      <c r="S80" s="139"/>
      <c r="T80" s="139"/>
      <c r="U80" s="139"/>
      <c r="V80" s="139"/>
    </row>
    <row r="81" spans="1:22">
      <c r="A81" s="128"/>
      <c r="B81" s="129"/>
      <c r="C81" s="130"/>
      <c r="D81" s="131"/>
      <c r="E81" s="132"/>
      <c r="F81" s="133"/>
      <c r="G81" s="134"/>
      <c r="H81" s="135"/>
      <c r="I81" s="136"/>
      <c r="J81" s="136"/>
      <c r="K81" s="135"/>
      <c r="L81" s="136"/>
      <c r="M81" s="137"/>
      <c r="N81" s="137"/>
      <c r="O81" s="138"/>
      <c r="P81" s="139"/>
      <c r="Q81" s="140"/>
      <c r="R81" s="139"/>
      <c r="S81" s="139"/>
      <c r="T81" s="139"/>
      <c r="U81" s="139"/>
      <c r="V81" s="139"/>
    </row>
    <row r="82" spans="1:22">
      <c r="A82" s="128"/>
      <c r="B82" s="129"/>
      <c r="C82" s="130"/>
      <c r="D82" s="141"/>
      <c r="E82" s="128"/>
      <c r="F82" s="142"/>
      <c r="G82" s="134"/>
      <c r="H82" s="143"/>
      <c r="I82" s="136"/>
      <c r="J82" s="144"/>
      <c r="K82" s="145"/>
      <c r="L82" s="136"/>
      <c r="M82" s="137"/>
      <c r="N82" s="137"/>
      <c r="O82" s="138"/>
      <c r="P82" s="139"/>
      <c r="Q82" s="140"/>
      <c r="R82" s="139"/>
      <c r="S82" s="139"/>
      <c r="T82" s="139"/>
      <c r="U82" s="139"/>
      <c r="V82" s="139"/>
    </row>
    <row r="83" spans="1:22">
      <c r="A83" s="128"/>
      <c r="B83" s="129"/>
      <c r="C83" s="130"/>
      <c r="D83" s="131"/>
      <c r="E83" s="132"/>
      <c r="F83" s="133"/>
      <c r="G83" s="134"/>
      <c r="H83" s="135"/>
      <c r="I83" s="136"/>
      <c r="J83" s="136"/>
      <c r="K83" s="135"/>
      <c r="L83" s="136"/>
      <c r="M83" s="137"/>
      <c r="N83" s="137"/>
      <c r="O83" s="138"/>
      <c r="P83" s="139"/>
      <c r="Q83" s="140"/>
      <c r="R83" s="139"/>
      <c r="S83" s="139"/>
      <c r="T83" s="139"/>
      <c r="U83" s="139"/>
      <c r="V83" s="139"/>
    </row>
    <row r="84" spans="1:22">
      <c r="A84" s="128"/>
      <c r="B84" s="129"/>
      <c r="C84" s="130"/>
      <c r="D84" s="141"/>
      <c r="E84" s="128"/>
      <c r="F84" s="142"/>
      <c r="G84" s="134"/>
      <c r="H84" s="143"/>
      <c r="I84" s="136"/>
      <c r="J84" s="144"/>
      <c r="K84" s="145"/>
      <c r="L84" s="136"/>
      <c r="M84" s="137"/>
      <c r="N84" s="137"/>
      <c r="O84" s="138"/>
      <c r="P84" s="139"/>
      <c r="Q84" s="140"/>
      <c r="R84" s="139"/>
      <c r="S84" s="139"/>
      <c r="T84" s="139"/>
      <c r="U84" s="139"/>
      <c r="V84" s="139"/>
    </row>
    <row r="85" spans="1:22">
      <c r="A85" s="128"/>
      <c r="B85" s="129"/>
      <c r="C85" s="130"/>
      <c r="D85" s="131"/>
      <c r="E85" s="132"/>
      <c r="F85" s="133"/>
      <c r="G85" s="134"/>
      <c r="H85" s="135"/>
      <c r="I85" s="136"/>
      <c r="J85" s="136"/>
      <c r="K85" s="135"/>
      <c r="L85" s="136"/>
      <c r="M85" s="137"/>
      <c r="N85" s="137"/>
      <c r="O85" s="138"/>
      <c r="P85" s="139"/>
      <c r="Q85" s="140"/>
      <c r="R85" s="139"/>
      <c r="S85" s="139"/>
      <c r="T85" s="139"/>
      <c r="U85" s="139"/>
      <c r="V85" s="139"/>
    </row>
    <row r="86" spans="1:22">
      <c r="A86" s="128"/>
      <c r="B86" s="129"/>
      <c r="C86" s="130"/>
      <c r="D86" s="141"/>
      <c r="E86" s="128"/>
      <c r="F86" s="142"/>
      <c r="G86" s="134"/>
      <c r="H86" s="143"/>
      <c r="I86" s="136"/>
      <c r="J86" s="144"/>
      <c r="K86" s="145"/>
      <c r="L86" s="136"/>
      <c r="M86" s="137"/>
      <c r="N86" s="137"/>
      <c r="O86" s="138"/>
      <c r="P86" s="139"/>
      <c r="Q86" s="140"/>
      <c r="R86" s="139"/>
      <c r="S86" s="139"/>
      <c r="T86" s="139"/>
      <c r="U86" s="139"/>
      <c r="V86" s="139"/>
    </row>
    <row r="87" spans="1:22">
      <c r="A87" s="128"/>
      <c r="B87" s="129"/>
      <c r="C87" s="130"/>
      <c r="D87" s="131"/>
      <c r="E87" s="132"/>
      <c r="F87" s="133"/>
      <c r="G87" s="134"/>
      <c r="H87" s="135"/>
      <c r="I87" s="136"/>
      <c r="J87" s="136"/>
      <c r="K87" s="135"/>
      <c r="L87" s="136"/>
      <c r="M87" s="137"/>
      <c r="N87" s="137"/>
      <c r="O87" s="138"/>
      <c r="P87" s="139"/>
      <c r="Q87" s="140"/>
      <c r="R87" s="139"/>
      <c r="S87" s="139"/>
      <c r="T87" s="139"/>
      <c r="U87" s="139"/>
      <c r="V87" s="139"/>
    </row>
    <row r="88" spans="1:22">
      <c r="A88" s="128"/>
      <c r="B88" s="129"/>
      <c r="C88" s="130"/>
      <c r="D88" s="141"/>
      <c r="E88" s="128"/>
      <c r="F88" s="142"/>
      <c r="G88" s="134"/>
      <c r="H88" s="143"/>
      <c r="I88" s="136"/>
      <c r="J88" s="144"/>
      <c r="K88" s="145"/>
      <c r="L88" s="136"/>
      <c r="M88" s="137"/>
      <c r="N88" s="137"/>
      <c r="O88" s="138"/>
      <c r="P88" s="139"/>
      <c r="Q88" s="140"/>
      <c r="R88" s="139"/>
      <c r="S88" s="139"/>
      <c r="T88" s="139"/>
      <c r="U88" s="139"/>
      <c r="V88" s="139"/>
    </row>
    <row r="89" spans="1:22">
      <c r="A89" s="128"/>
      <c r="B89" s="129"/>
      <c r="C89" s="130"/>
      <c r="D89" s="131"/>
      <c r="E89" s="132"/>
      <c r="F89" s="133"/>
      <c r="G89" s="134"/>
      <c r="H89" s="135"/>
      <c r="I89" s="136"/>
      <c r="J89" s="136"/>
      <c r="K89" s="135"/>
      <c r="L89" s="136"/>
      <c r="M89" s="137"/>
      <c r="N89" s="137"/>
      <c r="O89" s="138"/>
      <c r="P89" s="139"/>
      <c r="Q89" s="140"/>
      <c r="R89" s="139"/>
      <c r="S89" s="139"/>
      <c r="T89" s="139"/>
      <c r="U89" s="139"/>
      <c r="V89" s="139"/>
    </row>
    <row r="90" spans="1:22">
      <c r="A90" s="128"/>
      <c r="B90" s="129"/>
      <c r="C90" s="130"/>
      <c r="D90" s="141"/>
      <c r="E90" s="128"/>
      <c r="F90" s="142"/>
      <c r="G90" s="134"/>
      <c r="H90" s="143"/>
      <c r="I90" s="136"/>
      <c r="J90" s="144"/>
      <c r="K90" s="145"/>
      <c r="L90" s="136"/>
      <c r="M90" s="137"/>
      <c r="N90" s="137"/>
      <c r="O90" s="138"/>
      <c r="P90" s="139"/>
      <c r="Q90" s="140"/>
      <c r="R90" s="139"/>
      <c r="S90" s="139"/>
      <c r="T90" s="139"/>
      <c r="U90" s="139"/>
      <c r="V90" s="139"/>
    </row>
    <row r="91" spans="1:22">
      <c r="A91" s="128"/>
      <c r="B91" s="129"/>
      <c r="C91" s="130"/>
      <c r="D91" s="131"/>
      <c r="E91" s="132"/>
      <c r="F91" s="133"/>
      <c r="G91" s="134"/>
      <c r="H91" s="135"/>
      <c r="I91" s="136"/>
      <c r="J91" s="136"/>
      <c r="K91" s="135"/>
      <c r="L91" s="136"/>
      <c r="M91" s="137"/>
      <c r="N91" s="137"/>
      <c r="O91" s="138"/>
      <c r="P91" s="139"/>
      <c r="Q91" s="140"/>
      <c r="R91" s="139"/>
      <c r="S91" s="139"/>
      <c r="T91" s="139"/>
      <c r="U91" s="139"/>
      <c r="V91" s="139"/>
    </row>
    <row r="92" spans="1:22">
      <c r="A92" s="128"/>
      <c r="B92" s="129"/>
      <c r="C92" s="130"/>
      <c r="D92" s="141"/>
      <c r="E92" s="128"/>
      <c r="F92" s="142"/>
      <c r="G92" s="134"/>
      <c r="H92" s="143"/>
      <c r="I92" s="136"/>
      <c r="J92" s="144"/>
      <c r="K92" s="145"/>
      <c r="L92" s="136"/>
      <c r="M92" s="137"/>
      <c r="N92" s="137"/>
      <c r="O92" s="138"/>
      <c r="P92" s="139"/>
      <c r="Q92" s="140"/>
      <c r="R92" s="139"/>
      <c r="S92" s="139"/>
      <c r="T92" s="139"/>
      <c r="U92" s="139"/>
      <c r="V92" s="139"/>
    </row>
    <row r="93" spans="1:22">
      <c r="A93" s="128"/>
      <c r="B93" s="129"/>
      <c r="C93" s="130"/>
      <c r="D93" s="131"/>
      <c r="E93" s="132"/>
      <c r="F93" s="133"/>
      <c r="G93" s="134"/>
      <c r="H93" s="135"/>
      <c r="I93" s="136"/>
      <c r="J93" s="136"/>
      <c r="K93" s="135"/>
      <c r="L93" s="136"/>
      <c r="M93" s="137"/>
      <c r="N93" s="137"/>
      <c r="O93" s="138"/>
      <c r="P93" s="139"/>
      <c r="Q93" s="140"/>
      <c r="R93" s="139"/>
      <c r="S93" s="139"/>
      <c r="T93" s="139"/>
      <c r="U93" s="139"/>
      <c r="V93" s="139"/>
    </row>
    <row r="94" spans="1:22">
      <c r="A94" s="128"/>
      <c r="B94" s="129"/>
      <c r="C94" s="130"/>
      <c r="D94" s="141"/>
      <c r="E94" s="128"/>
      <c r="F94" s="142"/>
      <c r="G94" s="134"/>
      <c r="H94" s="143"/>
      <c r="I94" s="136"/>
      <c r="J94" s="144"/>
      <c r="K94" s="145"/>
      <c r="L94" s="136"/>
      <c r="M94" s="137"/>
      <c r="N94" s="137"/>
      <c r="O94" s="138"/>
      <c r="P94" s="139"/>
      <c r="Q94" s="140"/>
      <c r="R94" s="139"/>
      <c r="S94" s="139"/>
      <c r="T94" s="139"/>
      <c r="U94" s="139"/>
      <c r="V94" s="139"/>
    </row>
    <row r="95" spans="1:22">
      <c r="A95" s="128"/>
      <c r="B95" s="129"/>
      <c r="C95" s="130"/>
      <c r="D95" s="131"/>
      <c r="E95" s="132"/>
      <c r="F95" s="133"/>
      <c r="G95" s="134"/>
      <c r="H95" s="135"/>
      <c r="I95" s="136"/>
      <c r="J95" s="136"/>
      <c r="K95" s="135"/>
      <c r="L95" s="136"/>
      <c r="M95" s="137"/>
      <c r="N95" s="137"/>
      <c r="O95" s="138"/>
      <c r="P95" s="139"/>
      <c r="Q95" s="140"/>
      <c r="R95" s="139"/>
      <c r="S95" s="139"/>
      <c r="T95" s="139"/>
      <c r="U95" s="139"/>
      <c r="V95" s="139"/>
    </row>
    <row r="96" spans="1:22">
      <c r="A96" s="128"/>
      <c r="B96" s="129"/>
      <c r="C96" s="130"/>
      <c r="D96" s="141"/>
      <c r="E96" s="128"/>
      <c r="F96" s="142"/>
      <c r="G96" s="134"/>
      <c r="H96" s="143"/>
      <c r="I96" s="136"/>
      <c r="J96" s="144"/>
      <c r="K96" s="145"/>
      <c r="L96" s="136"/>
      <c r="M96" s="137"/>
      <c r="N96" s="137"/>
      <c r="O96" s="138"/>
      <c r="P96" s="139"/>
      <c r="Q96" s="140"/>
      <c r="R96" s="139"/>
      <c r="S96" s="139"/>
      <c r="T96" s="139"/>
      <c r="U96" s="139"/>
      <c r="V96" s="139"/>
    </row>
    <row r="97" spans="1:22">
      <c r="A97" s="128"/>
      <c r="B97" s="129"/>
      <c r="C97" s="130"/>
      <c r="D97" s="131"/>
      <c r="E97" s="132"/>
      <c r="F97" s="133"/>
      <c r="G97" s="134"/>
      <c r="H97" s="135"/>
      <c r="I97" s="136"/>
      <c r="J97" s="136"/>
      <c r="K97" s="135"/>
      <c r="L97" s="136"/>
      <c r="M97" s="137"/>
      <c r="N97" s="137"/>
      <c r="O97" s="138"/>
      <c r="P97" s="139"/>
      <c r="Q97" s="140"/>
      <c r="R97" s="139"/>
      <c r="S97" s="139"/>
      <c r="T97" s="139"/>
      <c r="U97" s="139"/>
      <c r="V97" s="139"/>
    </row>
    <row r="98" spans="1:22">
      <c r="A98" s="128"/>
      <c r="B98" s="129"/>
      <c r="C98" s="130"/>
      <c r="D98" s="141"/>
      <c r="E98" s="128"/>
      <c r="F98" s="142"/>
      <c r="G98" s="134"/>
      <c r="H98" s="143"/>
      <c r="I98" s="136"/>
      <c r="J98" s="144"/>
      <c r="K98" s="145"/>
      <c r="L98" s="136"/>
      <c r="M98" s="137"/>
      <c r="N98" s="137"/>
      <c r="O98" s="138"/>
      <c r="P98" s="139"/>
      <c r="Q98" s="140"/>
      <c r="R98" s="139"/>
      <c r="S98" s="139"/>
      <c r="T98" s="139"/>
      <c r="U98" s="139"/>
      <c r="V98" s="139"/>
    </row>
    <row r="99" spans="1:22">
      <c r="A99" s="128"/>
      <c r="B99" s="129"/>
      <c r="C99" s="130"/>
      <c r="D99" s="131"/>
      <c r="E99" s="132"/>
      <c r="F99" s="133"/>
      <c r="G99" s="134"/>
      <c r="H99" s="135"/>
      <c r="I99" s="136"/>
      <c r="J99" s="136"/>
      <c r="K99" s="135"/>
      <c r="L99" s="136"/>
      <c r="M99" s="137"/>
      <c r="N99" s="137"/>
      <c r="O99" s="138"/>
      <c r="P99" s="139"/>
      <c r="Q99" s="140"/>
      <c r="R99" s="139"/>
      <c r="S99" s="139"/>
      <c r="T99" s="139"/>
      <c r="U99" s="139"/>
      <c r="V99" s="139"/>
    </row>
    <row r="100" spans="1:22">
      <c r="A100" s="128"/>
      <c r="B100" s="129"/>
      <c r="C100" s="130"/>
      <c r="D100" s="141"/>
      <c r="E100" s="128"/>
      <c r="F100" s="142"/>
      <c r="G100" s="134"/>
      <c r="H100" s="143"/>
      <c r="I100" s="136"/>
      <c r="J100" s="144"/>
      <c r="K100" s="145"/>
      <c r="L100" s="136"/>
      <c r="M100" s="137"/>
      <c r="N100" s="137"/>
      <c r="O100" s="138"/>
      <c r="P100" s="139"/>
      <c r="Q100" s="140"/>
      <c r="R100" s="139"/>
      <c r="S100" s="139"/>
      <c r="T100" s="139"/>
      <c r="U100" s="139"/>
      <c r="V100" s="139"/>
    </row>
  </sheetData>
  <mergeCells count="5">
    <mergeCell ref="D17:E17"/>
    <mergeCell ref="D20:I20"/>
    <mergeCell ref="D25:E25"/>
    <mergeCell ref="F28:I28"/>
    <mergeCell ref="J1:L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W1004"/>
  <sheetViews>
    <sheetView topLeftCell="A25" zoomScale="115" zoomScaleNormal="115" workbookViewId="0">
      <selection activeCell="B33" sqref="B33"/>
    </sheetView>
  </sheetViews>
  <sheetFormatPr baseColWidth="10" defaultRowHeight="15"/>
  <cols>
    <col min="1" max="1" width="6.28515625" style="70" customWidth="1"/>
    <col min="2" max="2" width="21.28515625" style="40" customWidth="1"/>
    <col min="3" max="3" width="18.42578125" style="41" customWidth="1"/>
    <col min="4" max="4" width="57.7109375" style="40" customWidth="1"/>
    <col min="5" max="5" width="17.42578125" style="42" customWidth="1"/>
    <col min="6" max="6" width="31.5703125" style="43" customWidth="1"/>
    <col min="7" max="7" width="16.5703125" style="40" customWidth="1"/>
    <col min="8" max="9" width="12.42578125" style="44" customWidth="1"/>
    <col min="10" max="10" width="16.5703125" style="40" customWidth="1"/>
    <col min="11" max="11" width="15.5703125" style="44" customWidth="1"/>
    <col min="12" max="14" width="21.7109375" style="45" customWidth="1"/>
    <col min="15" max="15" width="19.85546875" style="40" customWidth="1"/>
    <col min="16" max="16" width="23.140625" style="42" customWidth="1"/>
    <col min="17" max="17" width="49" style="46" customWidth="1"/>
    <col min="18" max="22" width="20.140625" style="46" customWidth="1"/>
    <col min="23" max="23" width="42.7109375" style="115" customWidth="1"/>
  </cols>
  <sheetData>
    <row r="1" spans="1:23" ht="42.75" customHeight="1" thickBot="1">
      <c r="A1" s="67"/>
      <c r="B1" s="33"/>
      <c r="C1" s="33"/>
      <c r="D1" s="33"/>
      <c r="E1" s="34"/>
      <c r="F1" s="35"/>
      <c r="G1" s="36"/>
      <c r="H1" s="37"/>
      <c r="I1" s="37"/>
      <c r="J1" s="36"/>
      <c r="K1" s="37"/>
      <c r="L1" s="38"/>
      <c r="M1" s="38"/>
      <c r="N1" s="38"/>
      <c r="O1" s="33"/>
      <c r="P1" s="34"/>
      <c r="Q1" s="36"/>
      <c r="R1" s="36"/>
      <c r="S1" s="36"/>
      <c r="T1" s="36"/>
      <c r="U1" s="39"/>
      <c r="V1" s="39"/>
      <c r="W1" s="39"/>
    </row>
    <row r="2" spans="1:23" ht="42.75" customHeight="1" thickBot="1">
      <c r="A2" s="116" t="s">
        <v>72</v>
      </c>
      <c r="B2" s="117" t="s">
        <v>31</v>
      </c>
      <c r="C2" s="118" t="s">
        <v>32</v>
      </c>
      <c r="D2" s="207" t="s">
        <v>33</v>
      </c>
      <c r="E2" s="118" t="s">
        <v>34</v>
      </c>
      <c r="F2" s="119" t="s">
        <v>35</v>
      </c>
      <c r="G2" s="117" t="s">
        <v>36</v>
      </c>
      <c r="H2" s="117" t="s">
        <v>37</v>
      </c>
      <c r="I2" s="117" t="s">
        <v>38</v>
      </c>
      <c r="J2" s="117" t="s">
        <v>39</v>
      </c>
      <c r="K2" s="117" t="s">
        <v>40</v>
      </c>
      <c r="L2" s="120" t="s">
        <v>41</v>
      </c>
      <c r="M2" s="120" t="s">
        <v>42</v>
      </c>
      <c r="N2" s="120" t="s">
        <v>43</v>
      </c>
      <c r="O2" s="118" t="s">
        <v>44</v>
      </c>
      <c r="P2" s="118" t="s">
        <v>45</v>
      </c>
      <c r="Q2" s="117" t="s">
        <v>46</v>
      </c>
      <c r="R2" s="117" t="s">
        <v>47</v>
      </c>
      <c r="S2" s="117" t="s">
        <v>48</v>
      </c>
      <c r="T2" s="118" t="s">
        <v>49</v>
      </c>
      <c r="U2" s="121" t="s">
        <v>1</v>
      </c>
      <c r="V2" s="117" t="s">
        <v>50</v>
      </c>
      <c r="W2" s="148" t="s">
        <v>74</v>
      </c>
    </row>
    <row r="3" spans="1:23" ht="20.25" customHeight="1" thickTop="1">
      <c r="A3" s="205">
        <v>1</v>
      </c>
      <c r="B3" s="188" t="s">
        <v>77</v>
      </c>
      <c r="C3" s="189" t="s">
        <v>78</v>
      </c>
      <c r="D3" s="190"/>
      <c r="E3" s="191"/>
      <c r="F3" s="192"/>
      <c r="G3" s="193"/>
      <c r="H3" s="194"/>
      <c r="I3" s="195"/>
      <c r="J3" s="195"/>
      <c r="K3" s="196"/>
      <c r="L3" s="197"/>
      <c r="M3" s="198"/>
      <c r="N3" s="198"/>
      <c r="O3" s="199"/>
      <c r="P3" s="200"/>
      <c r="Q3" s="201"/>
      <c r="R3" s="202"/>
      <c r="S3" s="202"/>
      <c r="T3" s="202"/>
      <c r="U3" s="202"/>
      <c r="V3" s="203"/>
      <c r="W3" s="164" t="str">
        <f>CONCATENATE(B3,"   ",C3)</f>
        <v>BARRAGAN   Adrian</v>
      </c>
    </row>
    <row r="4" spans="1:23" ht="20.25" customHeight="1">
      <c r="A4" s="206">
        <v>2</v>
      </c>
      <c r="B4" s="149" t="s">
        <v>80</v>
      </c>
      <c r="C4" s="150" t="s">
        <v>81</v>
      </c>
      <c r="D4" s="151"/>
      <c r="E4" s="152"/>
      <c r="F4" s="153"/>
      <c r="G4" s="154"/>
      <c r="H4" s="155"/>
      <c r="I4" s="156"/>
      <c r="J4" s="156"/>
      <c r="K4" s="204"/>
      <c r="L4" s="163"/>
      <c r="M4" s="157"/>
      <c r="N4" s="157"/>
      <c r="O4" s="158"/>
      <c r="P4" s="159"/>
      <c r="Q4" s="160"/>
      <c r="R4" s="161"/>
      <c r="S4" s="161"/>
      <c r="T4" s="161"/>
      <c r="U4" s="161"/>
      <c r="V4" s="162"/>
      <c r="W4" s="165" t="str">
        <f t="shared" ref="W4:W67" si="0">CONCATENATE(B4,"   ",C4)</f>
        <v>BAUDRON   Claude</v>
      </c>
    </row>
    <row r="5" spans="1:23" ht="20.25" customHeight="1">
      <c r="A5" s="205">
        <f t="shared" ref="A5:A68" si="1">A4+1</f>
        <v>3</v>
      </c>
      <c r="B5" s="188" t="s">
        <v>80</v>
      </c>
      <c r="C5" s="189" t="s">
        <v>82</v>
      </c>
      <c r="D5" s="190"/>
      <c r="E5" s="191"/>
      <c r="F5" s="192"/>
      <c r="G5" s="193"/>
      <c r="H5" s="194"/>
      <c r="I5" s="195"/>
      <c r="J5" s="195"/>
      <c r="K5" s="196"/>
      <c r="L5" s="197"/>
      <c r="M5" s="198"/>
      <c r="N5" s="198"/>
      <c r="O5" s="199"/>
      <c r="P5" s="200"/>
      <c r="Q5" s="201"/>
      <c r="R5" s="202"/>
      <c r="S5" s="202"/>
      <c r="T5" s="202"/>
      <c r="U5" s="202"/>
      <c r="V5" s="203"/>
      <c r="W5" s="164" t="str">
        <f t="shared" si="0"/>
        <v>BAUDRON   Yann</v>
      </c>
    </row>
    <row r="6" spans="1:23" ht="20.25" customHeight="1">
      <c r="A6" s="206">
        <f t="shared" si="1"/>
        <v>4</v>
      </c>
      <c r="B6" s="149" t="s">
        <v>83</v>
      </c>
      <c r="C6" s="150" t="s">
        <v>84</v>
      </c>
      <c r="D6" s="151"/>
      <c r="E6" s="152"/>
      <c r="F6" s="153"/>
      <c r="G6" s="154"/>
      <c r="H6" s="155"/>
      <c r="I6" s="156"/>
      <c r="J6" s="156"/>
      <c r="K6" s="204"/>
      <c r="L6" s="163"/>
      <c r="M6" s="157"/>
      <c r="N6" s="157"/>
      <c r="O6" s="158"/>
      <c r="P6" s="159"/>
      <c r="Q6" s="160"/>
      <c r="R6" s="161"/>
      <c r="S6" s="161"/>
      <c r="T6" s="161"/>
      <c r="U6" s="161"/>
      <c r="V6" s="162"/>
      <c r="W6" s="165" t="str">
        <f t="shared" si="0"/>
        <v>BERNARD   François</v>
      </c>
    </row>
    <row r="7" spans="1:23" ht="20.25" customHeight="1">
      <c r="A7" s="205">
        <f t="shared" si="1"/>
        <v>5</v>
      </c>
      <c r="B7" s="188" t="s">
        <v>85</v>
      </c>
      <c r="C7" s="189" t="s">
        <v>86</v>
      </c>
      <c r="D7" s="190"/>
      <c r="E7" s="191"/>
      <c r="F7" s="192"/>
      <c r="G7" s="193"/>
      <c r="H7" s="194"/>
      <c r="I7" s="195"/>
      <c r="J7" s="195"/>
      <c r="K7" s="196"/>
      <c r="L7" s="197"/>
      <c r="M7" s="198"/>
      <c r="N7" s="198"/>
      <c r="O7" s="199"/>
      <c r="P7" s="200"/>
      <c r="Q7" s="201"/>
      <c r="R7" s="202"/>
      <c r="S7" s="202"/>
      <c r="T7" s="202"/>
      <c r="U7" s="202"/>
      <c r="V7" s="203"/>
      <c r="W7" s="164" t="str">
        <f t="shared" si="0"/>
        <v>CHANTRAINE   Joëlle</v>
      </c>
    </row>
    <row r="8" spans="1:23" ht="20.25" customHeight="1">
      <c r="A8" s="206">
        <f t="shared" si="1"/>
        <v>6</v>
      </c>
      <c r="B8" s="149" t="s">
        <v>87</v>
      </c>
      <c r="C8" s="150" t="s">
        <v>126</v>
      </c>
      <c r="D8" s="151"/>
      <c r="E8" s="152"/>
      <c r="F8" s="153"/>
      <c r="G8" s="154"/>
      <c r="H8" s="155"/>
      <c r="I8" s="156"/>
      <c r="J8" s="156"/>
      <c r="K8" s="204"/>
      <c r="L8" s="163"/>
      <c r="M8" s="157"/>
      <c r="N8" s="157"/>
      <c r="O8" s="158"/>
      <c r="P8" s="159"/>
      <c r="Q8" s="160"/>
      <c r="R8" s="161"/>
      <c r="S8" s="161"/>
      <c r="T8" s="161"/>
      <c r="U8" s="161"/>
      <c r="V8" s="162"/>
      <c r="W8" s="165" t="str">
        <f t="shared" si="0"/>
        <v>CHARTIER   Jean-Michel</v>
      </c>
    </row>
    <row r="9" spans="1:23" ht="20.25" customHeight="1">
      <c r="A9" s="205">
        <f t="shared" si="1"/>
        <v>7</v>
      </c>
      <c r="B9" s="188" t="s">
        <v>133</v>
      </c>
      <c r="C9" s="189" t="s">
        <v>125</v>
      </c>
      <c r="D9" s="190"/>
      <c r="E9" s="191"/>
      <c r="F9" s="192"/>
      <c r="G9" s="193"/>
      <c r="H9" s="194"/>
      <c r="I9" s="195"/>
      <c r="J9" s="195"/>
      <c r="K9" s="196"/>
      <c r="L9" s="197"/>
      <c r="M9" s="198"/>
      <c r="N9" s="198"/>
      <c r="O9" s="199"/>
      <c r="P9" s="200"/>
      <c r="Q9" s="201"/>
      <c r="R9" s="202"/>
      <c r="S9" s="202"/>
      <c r="T9" s="202"/>
      <c r="U9" s="202"/>
      <c r="V9" s="203"/>
      <c r="W9" s="164" t="str">
        <f t="shared" si="0"/>
        <v>DEFOUILHOUX   Jean-Paul</v>
      </c>
    </row>
    <row r="10" spans="1:23" ht="20.25" customHeight="1">
      <c r="A10" s="206">
        <f t="shared" si="1"/>
        <v>8</v>
      </c>
      <c r="B10" s="149" t="s">
        <v>88</v>
      </c>
      <c r="C10" s="150" t="s">
        <v>89</v>
      </c>
      <c r="D10" s="151"/>
      <c r="E10" s="152"/>
      <c r="F10" s="153"/>
      <c r="G10" s="154"/>
      <c r="H10" s="155"/>
      <c r="I10" s="156"/>
      <c r="J10" s="156"/>
      <c r="K10" s="204"/>
      <c r="L10" s="163"/>
      <c r="M10" s="157"/>
      <c r="N10" s="157"/>
      <c r="O10" s="158"/>
      <c r="P10" s="159"/>
      <c r="Q10" s="160"/>
      <c r="R10" s="161"/>
      <c r="S10" s="161"/>
      <c r="T10" s="161"/>
      <c r="U10" s="161"/>
      <c r="V10" s="162"/>
      <c r="W10" s="165" t="str">
        <f t="shared" si="0"/>
        <v>DELGADO   Filipe</v>
      </c>
    </row>
    <row r="11" spans="1:23" ht="20.25" customHeight="1">
      <c r="A11" s="205">
        <f t="shared" si="1"/>
        <v>9</v>
      </c>
      <c r="B11" s="188" t="s">
        <v>90</v>
      </c>
      <c r="C11" s="189" t="s">
        <v>81</v>
      </c>
      <c r="D11" s="190"/>
      <c r="E11" s="191"/>
      <c r="F11" s="192"/>
      <c r="G11" s="193"/>
      <c r="H11" s="194"/>
      <c r="I11" s="195"/>
      <c r="J11" s="195"/>
      <c r="K11" s="196"/>
      <c r="L11" s="197"/>
      <c r="M11" s="198"/>
      <c r="N11" s="198"/>
      <c r="O11" s="199"/>
      <c r="P11" s="200"/>
      <c r="Q11" s="201"/>
      <c r="R11" s="202"/>
      <c r="S11" s="202"/>
      <c r="T11" s="202"/>
      <c r="U11" s="202"/>
      <c r="V11" s="203"/>
      <c r="W11" s="164" t="str">
        <f t="shared" si="0"/>
        <v>DORNIER   Claude</v>
      </c>
    </row>
    <row r="12" spans="1:23" ht="20.25" customHeight="1">
      <c r="A12" s="206">
        <f t="shared" si="1"/>
        <v>10</v>
      </c>
      <c r="B12" s="149" t="s">
        <v>91</v>
      </c>
      <c r="C12" s="150" t="s">
        <v>92</v>
      </c>
      <c r="D12" s="151"/>
      <c r="E12" s="152"/>
      <c r="F12" s="153"/>
      <c r="G12" s="154"/>
      <c r="H12" s="155"/>
      <c r="I12" s="156"/>
      <c r="J12" s="156"/>
      <c r="K12" s="204"/>
      <c r="L12" s="163"/>
      <c r="M12" s="157"/>
      <c r="N12" s="157"/>
      <c r="O12" s="158"/>
      <c r="P12" s="159"/>
      <c r="Q12" s="160"/>
      <c r="R12" s="161"/>
      <c r="S12" s="161"/>
      <c r="T12" s="161"/>
      <c r="U12" s="161"/>
      <c r="V12" s="162"/>
      <c r="W12" s="165" t="str">
        <f t="shared" si="0"/>
        <v>DURAND   Jérôme</v>
      </c>
    </row>
    <row r="13" spans="1:23" ht="20.25" customHeight="1">
      <c r="A13" s="205">
        <f t="shared" si="1"/>
        <v>11</v>
      </c>
      <c r="B13" s="188" t="s">
        <v>93</v>
      </c>
      <c r="C13" s="189" t="s">
        <v>125</v>
      </c>
      <c r="D13" s="190"/>
      <c r="E13" s="191"/>
      <c r="F13" s="192"/>
      <c r="G13" s="193"/>
      <c r="H13" s="194"/>
      <c r="I13" s="195"/>
      <c r="J13" s="195"/>
      <c r="K13" s="196"/>
      <c r="L13" s="197"/>
      <c r="M13" s="198"/>
      <c r="N13" s="198"/>
      <c r="O13" s="199"/>
      <c r="P13" s="200"/>
      <c r="Q13" s="201"/>
      <c r="R13" s="202"/>
      <c r="S13" s="202"/>
      <c r="T13" s="202"/>
      <c r="U13" s="202"/>
      <c r="V13" s="203"/>
      <c r="W13" s="164" t="str">
        <f t="shared" si="0"/>
        <v>GAMBART   Jean-Paul</v>
      </c>
    </row>
    <row r="14" spans="1:23" ht="20.25" customHeight="1">
      <c r="A14" s="206">
        <f t="shared" si="1"/>
        <v>12</v>
      </c>
      <c r="B14" s="149" t="s">
        <v>137</v>
      </c>
      <c r="C14" s="150" t="s">
        <v>94</v>
      </c>
      <c r="D14" s="151"/>
      <c r="E14" s="152"/>
      <c r="F14" s="153"/>
      <c r="G14" s="154"/>
      <c r="H14" s="155"/>
      <c r="I14" s="156"/>
      <c r="J14" s="156"/>
      <c r="K14" s="204"/>
      <c r="L14" s="163"/>
      <c r="M14" s="157"/>
      <c r="N14" s="157"/>
      <c r="O14" s="158"/>
      <c r="P14" s="159"/>
      <c r="Q14" s="160"/>
      <c r="R14" s="161"/>
      <c r="S14" s="161"/>
      <c r="T14" s="161"/>
      <c r="U14" s="161"/>
      <c r="V14" s="162"/>
      <c r="W14" s="165" t="str">
        <f>CONCATENATE(B14,"   ",C14)</f>
        <v>GARCIA ORTEGA   Luis-Manuel</v>
      </c>
    </row>
    <row r="15" spans="1:23" ht="20.25" customHeight="1">
      <c r="A15" s="205">
        <f t="shared" si="1"/>
        <v>13</v>
      </c>
      <c r="B15" s="188" t="s">
        <v>95</v>
      </c>
      <c r="C15" s="189" t="s">
        <v>96</v>
      </c>
      <c r="D15" s="190"/>
      <c r="E15" s="191"/>
      <c r="F15" s="192"/>
      <c r="G15" s="193"/>
      <c r="H15" s="194"/>
      <c r="I15" s="195"/>
      <c r="J15" s="195"/>
      <c r="K15" s="196"/>
      <c r="L15" s="197"/>
      <c r="M15" s="198"/>
      <c r="N15" s="198"/>
      <c r="O15" s="199"/>
      <c r="P15" s="200"/>
      <c r="Q15" s="201"/>
      <c r="R15" s="202"/>
      <c r="S15" s="202"/>
      <c r="T15" s="202"/>
      <c r="U15" s="202"/>
      <c r="V15" s="203"/>
      <c r="W15" s="164" t="str">
        <f t="shared" si="0"/>
        <v>GAUTHIER   Thierry</v>
      </c>
    </row>
    <row r="16" spans="1:23" ht="20.25" customHeight="1">
      <c r="A16" s="206">
        <f t="shared" si="1"/>
        <v>14</v>
      </c>
      <c r="B16" s="149" t="s">
        <v>97</v>
      </c>
      <c r="C16" s="150" t="s">
        <v>98</v>
      </c>
      <c r="D16" s="151"/>
      <c r="E16" s="152"/>
      <c r="F16" s="153"/>
      <c r="G16" s="154"/>
      <c r="H16" s="155"/>
      <c r="I16" s="156"/>
      <c r="J16" s="156"/>
      <c r="K16" s="204"/>
      <c r="L16" s="163"/>
      <c r="M16" s="157"/>
      <c r="N16" s="157"/>
      <c r="O16" s="158"/>
      <c r="P16" s="159"/>
      <c r="Q16" s="160"/>
      <c r="R16" s="161"/>
      <c r="S16" s="161"/>
      <c r="T16" s="161"/>
      <c r="U16" s="161"/>
      <c r="V16" s="162"/>
      <c r="W16" s="165" t="str">
        <f t="shared" si="0"/>
        <v>GORAU   Sylvain</v>
      </c>
    </row>
    <row r="17" spans="1:23" ht="20.25" customHeight="1">
      <c r="A17" s="205">
        <f t="shared" si="1"/>
        <v>15</v>
      </c>
      <c r="B17" s="188" t="s">
        <v>99</v>
      </c>
      <c r="C17" s="189" t="s">
        <v>100</v>
      </c>
      <c r="D17" s="190"/>
      <c r="E17" s="191"/>
      <c r="F17" s="192"/>
      <c r="G17" s="193"/>
      <c r="H17" s="194"/>
      <c r="I17" s="195"/>
      <c r="J17" s="195"/>
      <c r="K17" s="196"/>
      <c r="L17" s="197"/>
      <c r="M17" s="198"/>
      <c r="N17" s="198"/>
      <c r="O17" s="199"/>
      <c r="P17" s="200"/>
      <c r="Q17" s="201"/>
      <c r="R17" s="202"/>
      <c r="S17" s="202"/>
      <c r="T17" s="202"/>
      <c r="U17" s="202"/>
      <c r="V17" s="203"/>
      <c r="W17" s="164" t="str">
        <f t="shared" si="0"/>
        <v>LACOU   Frédéric</v>
      </c>
    </row>
    <row r="18" spans="1:23" ht="20.25" customHeight="1">
      <c r="A18" s="206">
        <f t="shared" si="1"/>
        <v>16</v>
      </c>
      <c r="B18" s="149" t="s">
        <v>101</v>
      </c>
      <c r="C18" s="150" t="s">
        <v>102</v>
      </c>
      <c r="D18" s="151"/>
      <c r="E18" s="152"/>
      <c r="F18" s="153"/>
      <c r="G18" s="154"/>
      <c r="H18" s="155"/>
      <c r="I18" s="156"/>
      <c r="J18" s="156"/>
      <c r="K18" s="204"/>
      <c r="L18" s="163"/>
      <c r="M18" s="157"/>
      <c r="N18" s="157"/>
      <c r="O18" s="158"/>
      <c r="P18" s="159"/>
      <c r="Q18" s="160"/>
      <c r="R18" s="161"/>
      <c r="S18" s="161"/>
      <c r="T18" s="161"/>
      <c r="U18" s="161"/>
      <c r="V18" s="162"/>
      <c r="W18" s="165" t="str">
        <f t="shared" si="0"/>
        <v>LAIGNEL   Eric</v>
      </c>
    </row>
    <row r="19" spans="1:23" ht="20.25" customHeight="1">
      <c r="A19" s="205">
        <f t="shared" si="1"/>
        <v>17</v>
      </c>
      <c r="B19" s="188" t="s">
        <v>104</v>
      </c>
      <c r="C19" s="189" t="s">
        <v>105</v>
      </c>
      <c r="D19" s="190"/>
      <c r="E19" s="191"/>
      <c r="F19" s="192"/>
      <c r="G19" s="193"/>
      <c r="H19" s="194"/>
      <c r="I19" s="195"/>
      <c r="J19" s="195"/>
      <c r="K19" s="196"/>
      <c r="L19" s="197"/>
      <c r="M19" s="198"/>
      <c r="N19" s="198"/>
      <c r="O19" s="199"/>
      <c r="P19" s="200"/>
      <c r="Q19" s="201"/>
      <c r="R19" s="202"/>
      <c r="S19" s="202"/>
      <c r="T19" s="202"/>
      <c r="U19" s="202"/>
      <c r="V19" s="203"/>
      <c r="W19" s="164" t="str">
        <f t="shared" si="0"/>
        <v>LIBAULT   Romain</v>
      </c>
    </row>
    <row r="20" spans="1:23" ht="20.25" customHeight="1">
      <c r="A20" s="206">
        <f t="shared" si="1"/>
        <v>18</v>
      </c>
      <c r="B20" s="149" t="s">
        <v>106</v>
      </c>
      <c r="C20" s="150" t="s">
        <v>103</v>
      </c>
      <c r="D20" s="151"/>
      <c r="E20" s="152"/>
      <c r="F20" s="153"/>
      <c r="G20" s="154"/>
      <c r="H20" s="155"/>
      <c r="I20" s="156"/>
      <c r="J20" s="156"/>
      <c r="K20" s="204"/>
      <c r="L20" s="163"/>
      <c r="M20" s="157"/>
      <c r="N20" s="157"/>
      <c r="O20" s="158"/>
      <c r="P20" s="159"/>
      <c r="Q20" s="160"/>
      <c r="R20" s="161"/>
      <c r="S20" s="161"/>
      <c r="T20" s="161"/>
      <c r="U20" s="161"/>
      <c r="V20" s="162"/>
      <c r="W20" s="165" t="str">
        <f t="shared" si="0"/>
        <v>LOUIS   Pascal</v>
      </c>
    </row>
    <row r="21" spans="1:23" ht="20.25" customHeight="1">
      <c r="A21" s="205">
        <f t="shared" si="1"/>
        <v>19</v>
      </c>
      <c r="B21" s="188" t="s">
        <v>107</v>
      </c>
      <c r="C21" s="189" t="s">
        <v>108</v>
      </c>
      <c r="D21" s="190"/>
      <c r="E21" s="191"/>
      <c r="F21" s="192"/>
      <c r="G21" s="193"/>
      <c r="H21" s="194"/>
      <c r="I21" s="195"/>
      <c r="J21" s="195"/>
      <c r="K21" s="196"/>
      <c r="L21" s="197"/>
      <c r="M21" s="198"/>
      <c r="N21" s="198"/>
      <c r="O21" s="199"/>
      <c r="P21" s="200"/>
      <c r="Q21" s="201"/>
      <c r="R21" s="202"/>
      <c r="S21" s="202"/>
      <c r="T21" s="202"/>
      <c r="U21" s="202"/>
      <c r="V21" s="203"/>
      <c r="W21" s="164" t="str">
        <f t="shared" si="0"/>
        <v>MERCIER   Dominique</v>
      </c>
    </row>
    <row r="22" spans="1:23" ht="20.25" customHeight="1">
      <c r="A22" s="206">
        <f t="shared" si="1"/>
        <v>20</v>
      </c>
      <c r="B22" s="149" t="s">
        <v>109</v>
      </c>
      <c r="C22" s="150" t="s">
        <v>110</v>
      </c>
      <c r="D22" s="151"/>
      <c r="E22" s="152"/>
      <c r="F22" s="153"/>
      <c r="G22" s="154"/>
      <c r="H22" s="155"/>
      <c r="I22" s="156"/>
      <c r="J22" s="156"/>
      <c r="K22" s="204"/>
      <c r="L22" s="163"/>
      <c r="M22" s="157"/>
      <c r="N22" s="157"/>
      <c r="O22" s="158"/>
      <c r="P22" s="159"/>
      <c r="Q22" s="160"/>
      <c r="R22" s="161"/>
      <c r="S22" s="161"/>
      <c r="T22" s="161"/>
      <c r="U22" s="161"/>
      <c r="V22" s="162"/>
      <c r="W22" s="165" t="str">
        <f t="shared" si="0"/>
        <v>MERON   Éric</v>
      </c>
    </row>
    <row r="23" spans="1:23" ht="20.25" customHeight="1">
      <c r="A23" s="205">
        <f t="shared" si="1"/>
        <v>21</v>
      </c>
      <c r="B23" s="188" t="s">
        <v>111</v>
      </c>
      <c r="C23" s="189" t="s">
        <v>112</v>
      </c>
      <c r="D23" s="190"/>
      <c r="E23" s="191"/>
      <c r="F23" s="192"/>
      <c r="G23" s="193"/>
      <c r="H23" s="194"/>
      <c r="I23" s="195"/>
      <c r="J23" s="195"/>
      <c r="K23" s="196"/>
      <c r="L23" s="197"/>
      <c r="M23" s="198"/>
      <c r="N23" s="198"/>
      <c r="O23" s="199"/>
      <c r="P23" s="200"/>
      <c r="Q23" s="201"/>
      <c r="R23" s="202"/>
      <c r="S23" s="202"/>
      <c r="T23" s="202"/>
      <c r="U23" s="202"/>
      <c r="V23" s="203"/>
      <c r="W23" s="164" t="str">
        <f t="shared" si="0"/>
        <v>PELOILLE   Laurent</v>
      </c>
    </row>
    <row r="24" spans="1:23" ht="20.25" customHeight="1">
      <c r="A24" s="206">
        <f t="shared" si="1"/>
        <v>22</v>
      </c>
      <c r="B24" s="149" t="s">
        <v>134</v>
      </c>
      <c r="C24" s="150" t="s">
        <v>135</v>
      </c>
      <c r="D24" s="151"/>
      <c r="E24" s="152"/>
      <c r="F24" s="153"/>
      <c r="G24" s="154"/>
      <c r="H24" s="155"/>
      <c r="I24" s="156"/>
      <c r="J24" s="156"/>
      <c r="K24" s="204"/>
      <c r="L24" s="163"/>
      <c r="M24" s="157"/>
      <c r="N24" s="157"/>
      <c r="O24" s="158"/>
      <c r="P24" s="159"/>
      <c r="Q24" s="160"/>
      <c r="R24" s="161"/>
      <c r="S24" s="161"/>
      <c r="T24" s="161"/>
      <c r="U24" s="161"/>
      <c r="V24" s="162"/>
      <c r="W24" s="165" t="str">
        <f t="shared" si="0"/>
        <v>QUERE   Roger</v>
      </c>
    </row>
    <row r="25" spans="1:23" ht="20.25" customHeight="1">
      <c r="A25" s="205">
        <f t="shared" si="1"/>
        <v>23</v>
      </c>
      <c r="B25" s="188" t="s">
        <v>113</v>
      </c>
      <c r="C25" s="189" t="s">
        <v>114</v>
      </c>
      <c r="D25" s="190"/>
      <c r="E25" s="191"/>
      <c r="F25" s="192"/>
      <c r="G25" s="193"/>
      <c r="H25" s="194"/>
      <c r="I25" s="195"/>
      <c r="J25" s="195"/>
      <c r="K25" s="196"/>
      <c r="L25" s="197"/>
      <c r="M25" s="198"/>
      <c r="N25" s="198"/>
      <c r="O25" s="199"/>
      <c r="P25" s="200"/>
      <c r="Q25" s="201"/>
      <c r="R25" s="202"/>
      <c r="S25" s="202"/>
      <c r="T25" s="202"/>
      <c r="U25" s="202"/>
      <c r="V25" s="203"/>
      <c r="W25" s="164" t="str">
        <f t="shared" si="0"/>
        <v>RODRIGUEZ   Alberto</v>
      </c>
    </row>
    <row r="26" spans="1:23" ht="20.25" customHeight="1">
      <c r="A26" s="206">
        <f t="shared" si="1"/>
        <v>24</v>
      </c>
      <c r="B26" s="149" t="s">
        <v>115</v>
      </c>
      <c r="C26" s="150" t="s">
        <v>116</v>
      </c>
      <c r="D26" s="151"/>
      <c r="E26" s="152"/>
      <c r="F26" s="153"/>
      <c r="G26" s="154"/>
      <c r="H26" s="155"/>
      <c r="I26" s="156"/>
      <c r="J26" s="156"/>
      <c r="K26" s="204"/>
      <c r="L26" s="163"/>
      <c r="M26" s="157"/>
      <c r="N26" s="157"/>
      <c r="O26" s="158"/>
      <c r="P26" s="159"/>
      <c r="Q26" s="160"/>
      <c r="R26" s="161"/>
      <c r="S26" s="161"/>
      <c r="T26" s="161"/>
      <c r="U26" s="161"/>
      <c r="V26" s="162"/>
      <c r="W26" s="165" t="str">
        <f t="shared" si="0"/>
        <v>SABLON   Patrice</v>
      </c>
    </row>
    <row r="27" spans="1:23" ht="20.25" customHeight="1">
      <c r="A27" s="205">
        <f t="shared" si="1"/>
        <v>25</v>
      </c>
      <c r="B27" s="188" t="s">
        <v>117</v>
      </c>
      <c r="C27" s="189" t="s">
        <v>118</v>
      </c>
      <c r="D27" s="190"/>
      <c r="E27" s="191"/>
      <c r="F27" s="192"/>
      <c r="G27" s="193"/>
      <c r="H27" s="194"/>
      <c r="I27" s="195"/>
      <c r="J27" s="195"/>
      <c r="K27" s="196"/>
      <c r="L27" s="197"/>
      <c r="M27" s="198"/>
      <c r="N27" s="198"/>
      <c r="O27" s="199"/>
      <c r="P27" s="200"/>
      <c r="Q27" s="201"/>
      <c r="R27" s="202"/>
      <c r="S27" s="202"/>
      <c r="T27" s="202"/>
      <c r="U27" s="202"/>
      <c r="V27" s="203"/>
      <c r="W27" s="164" t="str">
        <f t="shared" si="0"/>
        <v>SCHAFER   Bernard</v>
      </c>
    </row>
    <row r="28" spans="1:23" ht="20.25" customHeight="1">
      <c r="A28" s="206">
        <f t="shared" si="1"/>
        <v>26</v>
      </c>
      <c r="B28" s="149" t="s">
        <v>119</v>
      </c>
      <c r="C28" s="150" t="s">
        <v>112</v>
      </c>
      <c r="D28" s="151"/>
      <c r="E28" s="152"/>
      <c r="F28" s="153"/>
      <c r="G28" s="154"/>
      <c r="H28" s="155"/>
      <c r="I28" s="156"/>
      <c r="J28" s="156"/>
      <c r="K28" s="204"/>
      <c r="L28" s="163"/>
      <c r="M28" s="157"/>
      <c r="N28" s="157"/>
      <c r="O28" s="158"/>
      <c r="P28" s="159"/>
      <c r="Q28" s="160"/>
      <c r="R28" s="161"/>
      <c r="S28" s="161"/>
      <c r="T28" s="161"/>
      <c r="U28" s="161"/>
      <c r="V28" s="162"/>
      <c r="W28" s="165" t="str">
        <f t="shared" si="0"/>
        <v>SOBCZAK   Laurent</v>
      </c>
    </row>
    <row r="29" spans="1:23" ht="20.25" customHeight="1">
      <c r="A29" s="205">
        <f t="shared" si="1"/>
        <v>27</v>
      </c>
      <c r="B29" s="188" t="s">
        <v>120</v>
      </c>
      <c r="C29" s="189" t="s">
        <v>121</v>
      </c>
      <c r="D29" s="190"/>
      <c r="E29" s="191"/>
      <c r="F29" s="192"/>
      <c r="G29" s="193"/>
      <c r="H29" s="194"/>
      <c r="I29" s="195"/>
      <c r="J29" s="195"/>
      <c r="K29" s="196"/>
      <c r="L29" s="197"/>
      <c r="M29" s="198"/>
      <c r="N29" s="198"/>
      <c r="O29" s="199"/>
      <c r="P29" s="200"/>
      <c r="Q29" s="201"/>
      <c r="R29" s="202"/>
      <c r="S29" s="202"/>
      <c r="T29" s="202"/>
      <c r="U29" s="202"/>
      <c r="V29" s="203"/>
      <c r="W29" s="164" t="str">
        <f t="shared" si="0"/>
        <v>TINTET   Fabien</v>
      </c>
    </row>
    <row r="30" spans="1:23" ht="20.25" customHeight="1">
      <c r="A30" s="206">
        <f t="shared" si="1"/>
        <v>28</v>
      </c>
      <c r="B30" s="149" t="s">
        <v>122</v>
      </c>
      <c r="C30" s="150" t="s">
        <v>123</v>
      </c>
      <c r="D30" s="151"/>
      <c r="E30" s="152"/>
      <c r="F30" s="153"/>
      <c r="G30" s="154"/>
      <c r="H30" s="155"/>
      <c r="I30" s="156"/>
      <c r="J30" s="156"/>
      <c r="K30" s="204"/>
      <c r="L30" s="163"/>
      <c r="M30" s="157"/>
      <c r="N30" s="157"/>
      <c r="O30" s="158"/>
      <c r="P30" s="159"/>
      <c r="Q30" s="160"/>
      <c r="R30" s="161"/>
      <c r="S30" s="161"/>
      <c r="T30" s="161"/>
      <c r="U30" s="161"/>
      <c r="V30" s="162"/>
      <c r="W30" s="165" t="str">
        <f t="shared" si="0"/>
        <v>TOURETTE   Sandrine</v>
      </c>
    </row>
    <row r="31" spans="1:23" ht="20.25" customHeight="1">
      <c r="A31" s="205">
        <f t="shared" si="1"/>
        <v>29</v>
      </c>
      <c r="B31" s="188" t="s">
        <v>122</v>
      </c>
      <c r="C31" s="189" t="s">
        <v>96</v>
      </c>
      <c r="D31" s="190"/>
      <c r="E31" s="191"/>
      <c r="F31" s="192"/>
      <c r="G31" s="193"/>
      <c r="H31" s="194"/>
      <c r="I31" s="195"/>
      <c r="J31" s="195"/>
      <c r="K31" s="196"/>
      <c r="L31" s="197"/>
      <c r="M31" s="198"/>
      <c r="N31" s="198"/>
      <c r="O31" s="199"/>
      <c r="P31" s="200"/>
      <c r="Q31" s="201"/>
      <c r="R31" s="202"/>
      <c r="S31" s="202"/>
      <c r="T31" s="202"/>
      <c r="U31" s="202"/>
      <c r="V31" s="203"/>
      <c r="W31" s="164" t="str">
        <f t="shared" si="0"/>
        <v>TOURETTE   Thierry</v>
      </c>
    </row>
    <row r="32" spans="1:23" ht="20.25" customHeight="1">
      <c r="A32" s="206">
        <f t="shared" si="1"/>
        <v>30</v>
      </c>
      <c r="B32" s="149" t="s">
        <v>122</v>
      </c>
      <c r="C32" s="150" t="s">
        <v>128</v>
      </c>
      <c r="D32" s="151"/>
      <c r="E32" s="152"/>
      <c r="F32" s="153"/>
      <c r="G32" s="154"/>
      <c r="H32" s="155"/>
      <c r="I32" s="156"/>
      <c r="J32" s="156"/>
      <c r="K32" s="204"/>
      <c r="L32" s="163"/>
      <c r="M32" s="157"/>
      <c r="N32" s="157"/>
      <c r="O32" s="158"/>
      <c r="P32" s="159"/>
      <c r="Q32" s="160"/>
      <c r="R32" s="161"/>
      <c r="S32" s="161"/>
      <c r="T32" s="161"/>
      <c r="U32" s="161"/>
      <c r="V32" s="162"/>
      <c r="W32" s="165" t="str">
        <f t="shared" si="0"/>
        <v>TOURETTE   Johan</v>
      </c>
    </row>
    <row r="33" spans="1:23" ht="20.25" customHeight="1">
      <c r="A33" s="205">
        <f t="shared" si="1"/>
        <v>31</v>
      </c>
      <c r="B33" s="188" t="s">
        <v>124</v>
      </c>
      <c r="C33" s="189" t="s">
        <v>127</v>
      </c>
      <c r="D33" s="190"/>
      <c r="E33" s="191"/>
      <c r="F33" s="192"/>
      <c r="G33" s="193"/>
      <c r="H33" s="194"/>
      <c r="I33" s="195"/>
      <c r="J33" s="195"/>
      <c r="K33" s="196"/>
      <c r="L33" s="197"/>
      <c r="M33" s="198"/>
      <c r="N33" s="198"/>
      <c r="O33" s="199"/>
      <c r="P33" s="200"/>
      <c r="Q33" s="201"/>
      <c r="R33" s="202"/>
      <c r="S33" s="202"/>
      <c r="T33" s="202"/>
      <c r="U33" s="202"/>
      <c r="V33" s="203"/>
      <c r="W33" s="164" t="str">
        <f t="shared" si="0"/>
        <v>TOURY   Jean-Marie</v>
      </c>
    </row>
    <row r="34" spans="1:23" ht="20.25" customHeight="1">
      <c r="A34" s="206">
        <f t="shared" si="1"/>
        <v>32</v>
      </c>
      <c r="B34" s="149"/>
      <c r="C34" s="150"/>
      <c r="D34" s="151"/>
      <c r="E34" s="152"/>
      <c r="F34" s="153"/>
      <c r="G34" s="154"/>
      <c r="H34" s="155"/>
      <c r="I34" s="156"/>
      <c r="J34" s="156"/>
      <c r="K34" s="204"/>
      <c r="L34" s="163"/>
      <c r="M34" s="157"/>
      <c r="N34" s="157"/>
      <c r="O34" s="158"/>
      <c r="P34" s="159"/>
      <c r="Q34" s="160"/>
      <c r="R34" s="161"/>
      <c r="S34" s="161"/>
      <c r="T34" s="161"/>
      <c r="U34" s="161"/>
      <c r="V34" s="162"/>
      <c r="W34" s="165" t="str">
        <f t="shared" si="0"/>
        <v xml:space="preserve">   </v>
      </c>
    </row>
    <row r="35" spans="1:23" ht="20.25" customHeight="1">
      <c r="A35" s="205">
        <f t="shared" si="1"/>
        <v>33</v>
      </c>
      <c r="B35" s="188"/>
      <c r="C35" s="189"/>
      <c r="D35" s="190"/>
      <c r="E35" s="191"/>
      <c r="F35" s="192"/>
      <c r="G35" s="193"/>
      <c r="H35" s="194"/>
      <c r="I35" s="195"/>
      <c r="J35" s="195"/>
      <c r="K35" s="196"/>
      <c r="L35" s="197"/>
      <c r="M35" s="198"/>
      <c r="N35" s="198"/>
      <c r="O35" s="199"/>
      <c r="P35" s="200"/>
      <c r="Q35" s="201"/>
      <c r="R35" s="202"/>
      <c r="S35" s="202"/>
      <c r="T35" s="202"/>
      <c r="U35" s="202"/>
      <c r="V35" s="203"/>
      <c r="W35" s="164" t="str">
        <f t="shared" si="0"/>
        <v xml:space="preserve">   </v>
      </c>
    </row>
    <row r="36" spans="1:23" ht="20.25" customHeight="1">
      <c r="A36" s="206">
        <f t="shared" si="1"/>
        <v>34</v>
      </c>
      <c r="B36" s="149"/>
      <c r="C36" s="150"/>
      <c r="D36" s="151"/>
      <c r="E36" s="152"/>
      <c r="F36" s="153"/>
      <c r="G36" s="154"/>
      <c r="H36" s="155"/>
      <c r="I36" s="156"/>
      <c r="J36" s="156"/>
      <c r="K36" s="204"/>
      <c r="L36" s="163"/>
      <c r="M36" s="157"/>
      <c r="N36" s="157"/>
      <c r="O36" s="158"/>
      <c r="P36" s="159"/>
      <c r="Q36" s="160"/>
      <c r="R36" s="161"/>
      <c r="S36" s="161"/>
      <c r="T36" s="161"/>
      <c r="U36" s="161"/>
      <c r="V36" s="162"/>
      <c r="W36" s="165" t="str">
        <f t="shared" si="0"/>
        <v xml:space="preserve">   </v>
      </c>
    </row>
    <row r="37" spans="1:23" ht="20.25" customHeight="1">
      <c r="A37" s="205">
        <f t="shared" si="1"/>
        <v>35</v>
      </c>
      <c r="B37" s="188"/>
      <c r="C37" s="189" t="s">
        <v>79</v>
      </c>
      <c r="D37" s="190"/>
      <c r="E37" s="191"/>
      <c r="F37" s="192"/>
      <c r="G37" s="193"/>
      <c r="H37" s="194"/>
      <c r="I37" s="195"/>
      <c r="J37" s="195"/>
      <c r="K37" s="196"/>
      <c r="L37" s="197"/>
      <c r="M37" s="198"/>
      <c r="N37" s="198"/>
      <c r="O37" s="199"/>
      <c r="P37" s="200"/>
      <c r="Q37" s="201"/>
      <c r="R37" s="202"/>
      <c r="S37" s="202"/>
      <c r="T37" s="202"/>
      <c r="U37" s="202"/>
      <c r="V37" s="203"/>
      <c r="W37" s="164" t="str">
        <f t="shared" si="0"/>
        <v xml:space="preserve">   </v>
      </c>
    </row>
    <row r="38" spans="1:23" ht="20.25" customHeight="1">
      <c r="A38" s="206">
        <f t="shared" si="1"/>
        <v>36</v>
      </c>
      <c r="B38" s="149"/>
      <c r="C38" s="150" t="s">
        <v>79</v>
      </c>
      <c r="D38" s="151"/>
      <c r="E38" s="152"/>
      <c r="F38" s="153"/>
      <c r="G38" s="154"/>
      <c r="H38" s="155"/>
      <c r="I38" s="156"/>
      <c r="J38" s="156"/>
      <c r="K38" s="204"/>
      <c r="L38" s="163"/>
      <c r="M38" s="157"/>
      <c r="N38" s="157"/>
      <c r="O38" s="158"/>
      <c r="P38" s="159"/>
      <c r="Q38" s="160"/>
      <c r="R38" s="161"/>
      <c r="S38" s="161"/>
      <c r="T38" s="161"/>
      <c r="U38" s="161"/>
      <c r="V38" s="162"/>
      <c r="W38" s="165" t="str">
        <f t="shared" si="0"/>
        <v xml:space="preserve">   </v>
      </c>
    </row>
    <row r="39" spans="1:23" ht="20.25" customHeight="1">
      <c r="A39" s="205">
        <f t="shared" si="1"/>
        <v>37</v>
      </c>
      <c r="B39" s="188"/>
      <c r="C39" s="189" t="s">
        <v>79</v>
      </c>
      <c r="D39" s="190"/>
      <c r="E39" s="191"/>
      <c r="F39" s="192"/>
      <c r="G39" s="193"/>
      <c r="H39" s="194"/>
      <c r="I39" s="195"/>
      <c r="J39" s="195"/>
      <c r="K39" s="196"/>
      <c r="L39" s="197"/>
      <c r="M39" s="198"/>
      <c r="N39" s="198"/>
      <c r="O39" s="199"/>
      <c r="P39" s="200"/>
      <c r="Q39" s="201"/>
      <c r="R39" s="202"/>
      <c r="S39" s="202"/>
      <c r="T39" s="202"/>
      <c r="U39" s="202"/>
      <c r="V39" s="203"/>
      <c r="W39" s="164" t="str">
        <f t="shared" si="0"/>
        <v xml:space="preserve">   </v>
      </c>
    </row>
    <row r="40" spans="1:23" ht="20.25" customHeight="1">
      <c r="A40" s="206">
        <f t="shared" si="1"/>
        <v>38</v>
      </c>
      <c r="B40" s="149"/>
      <c r="C40" s="150" t="s">
        <v>79</v>
      </c>
      <c r="D40" s="151"/>
      <c r="E40" s="152"/>
      <c r="F40" s="153"/>
      <c r="G40" s="154"/>
      <c r="H40" s="155"/>
      <c r="I40" s="156"/>
      <c r="J40" s="156"/>
      <c r="K40" s="204"/>
      <c r="L40" s="163"/>
      <c r="M40" s="157"/>
      <c r="N40" s="157"/>
      <c r="O40" s="158"/>
      <c r="P40" s="159"/>
      <c r="Q40" s="160"/>
      <c r="R40" s="161"/>
      <c r="S40" s="161"/>
      <c r="T40" s="161"/>
      <c r="U40" s="161"/>
      <c r="V40" s="162"/>
      <c r="W40" s="165" t="str">
        <f t="shared" si="0"/>
        <v xml:space="preserve">   </v>
      </c>
    </row>
    <row r="41" spans="1:23" ht="20.25" customHeight="1">
      <c r="A41" s="205">
        <f t="shared" si="1"/>
        <v>39</v>
      </c>
      <c r="B41" s="188"/>
      <c r="C41" s="189" t="s">
        <v>79</v>
      </c>
      <c r="D41" s="190"/>
      <c r="E41" s="191"/>
      <c r="F41" s="192"/>
      <c r="G41" s="193"/>
      <c r="H41" s="194"/>
      <c r="I41" s="195"/>
      <c r="J41" s="195"/>
      <c r="K41" s="196"/>
      <c r="L41" s="197"/>
      <c r="M41" s="198"/>
      <c r="N41" s="198"/>
      <c r="O41" s="199"/>
      <c r="P41" s="200"/>
      <c r="Q41" s="201"/>
      <c r="R41" s="202"/>
      <c r="S41" s="202"/>
      <c r="T41" s="202"/>
      <c r="U41" s="202"/>
      <c r="V41" s="203"/>
      <c r="W41" s="164" t="str">
        <f t="shared" si="0"/>
        <v xml:space="preserve">   </v>
      </c>
    </row>
    <row r="42" spans="1:23" ht="20.25" customHeight="1">
      <c r="A42" s="206">
        <f t="shared" si="1"/>
        <v>40</v>
      </c>
      <c r="B42" s="149"/>
      <c r="C42" s="150" t="s">
        <v>79</v>
      </c>
      <c r="D42" s="151"/>
      <c r="E42" s="152"/>
      <c r="F42" s="153"/>
      <c r="G42" s="154"/>
      <c r="H42" s="155"/>
      <c r="I42" s="156"/>
      <c r="J42" s="156"/>
      <c r="K42" s="204"/>
      <c r="L42" s="163"/>
      <c r="M42" s="157"/>
      <c r="N42" s="157"/>
      <c r="O42" s="158"/>
      <c r="P42" s="159"/>
      <c r="Q42" s="160"/>
      <c r="R42" s="161"/>
      <c r="S42" s="161"/>
      <c r="T42" s="161"/>
      <c r="U42" s="161"/>
      <c r="V42" s="162"/>
      <c r="W42" s="165" t="str">
        <f t="shared" si="0"/>
        <v xml:space="preserve">   </v>
      </c>
    </row>
    <row r="43" spans="1:23" ht="20.25" customHeight="1">
      <c r="A43" s="205">
        <f t="shared" si="1"/>
        <v>41</v>
      </c>
      <c r="B43" s="188"/>
      <c r="C43" s="189" t="s">
        <v>79</v>
      </c>
      <c r="D43" s="190"/>
      <c r="E43" s="191"/>
      <c r="F43" s="192"/>
      <c r="G43" s="193"/>
      <c r="H43" s="194"/>
      <c r="I43" s="195"/>
      <c r="J43" s="195"/>
      <c r="K43" s="196"/>
      <c r="L43" s="197"/>
      <c r="M43" s="198"/>
      <c r="N43" s="198"/>
      <c r="O43" s="199"/>
      <c r="P43" s="200"/>
      <c r="Q43" s="201"/>
      <c r="R43" s="202"/>
      <c r="S43" s="202"/>
      <c r="T43" s="202"/>
      <c r="U43" s="202"/>
      <c r="V43" s="203"/>
      <c r="W43" s="164" t="str">
        <f t="shared" si="0"/>
        <v xml:space="preserve">   </v>
      </c>
    </row>
    <row r="44" spans="1:23" ht="20.25" customHeight="1">
      <c r="A44" s="206">
        <f t="shared" si="1"/>
        <v>42</v>
      </c>
      <c r="B44" s="149"/>
      <c r="C44" s="150" t="s">
        <v>79</v>
      </c>
      <c r="D44" s="151"/>
      <c r="E44" s="152"/>
      <c r="F44" s="153"/>
      <c r="G44" s="154"/>
      <c r="H44" s="155"/>
      <c r="I44" s="156"/>
      <c r="J44" s="156"/>
      <c r="K44" s="204"/>
      <c r="L44" s="163"/>
      <c r="M44" s="157"/>
      <c r="N44" s="157"/>
      <c r="O44" s="158"/>
      <c r="P44" s="159"/>
      <c r="Q44" s="160"/>
      <c r="R44" s="161"/>
      <c r="S44" s="161"/>
      <c r="T44" s="161"/>
      <c r="U44" s="161"/>
      <c r="V44" s="162"/>
      <c r="W44" s="165" t="str">
        <f t="shared" si="0"/>
        <v xml:space="preserve">   </v>
      </c>
    </row>
    <row r="45" spans="1:23" ht="20.25" customHeight="1">
      <c r="A45" s="205">
        <f t="shared" si="1"/>
        <v>43</v>
      </c>
      <c r="B45" s="188"/>
      <c r="C45" s="189" t="s">
        <v>79</v>
      </c>
      <c r="D45" s="190"/>
      <c r="E45" s="191"/>
      <c r="F45" s="192"/>
      <c r="G45" s="193"/>
      <c r="H45" s="194"/>
      <c r="I45" s="195"/>
      <c r="J45" s="195"/>
      <c r="K45" s="196"/>
      <c r="L45" s="197"/>
      <c r="M45" s="198"/>
      <c r="N45" s="198"/>
      <c r="O45" s="199"/>
      <c r="P45" s="200"/>
      <c r="Q45" s="201"/>
      <c r="R45" s="202"/>
      <c r="S45" s="202"/>
      <c r="T45" s="202"/>
      <c r="U45" s="202"/>
      <c r="V45" s="203"/>
      <c r="W45" s="164" t="str">
        <f t="shared" si="0"/>
        <v xml:space="preserve">   </v>
      </c>
    </row>
    <row r="46" spans="1:23" ht="20.25" customHeight="1">
      <c r="A46" s="206">
        <f t="shared" si="1"/>
        <v>44</v>
      </c>
      <c r="B46" s="149"/>
      <c r="C46" s="150" t="s">
        <v>79</v>
      </c>
      <c r="D46" s="151"/>
      <c r="E46" s="152"/>
      <c r="F46" s="153"/>
      <c r="G46" s="154"/>
      <c r="H46" s="155"/>
      <c r="I46" s="156"/>
      <c r="J46" s="156"/>
      <c r="K46" s="204"/>
      <c r="L46" s="163"/>
      <c r="M46" s="157"/>
      <c r="N46" s="157"/>
      <c r="O46" s="158"/>
      <c r="P46" s="159"/>
      <c r="Q46" s="160"/>
      <c r="R46" s="161"/>
      <c r="S46" s="161"/>
      <c r="T46" s="161"/>
      <c r="U46" s="161"/>
      <c r="V46" s="162"/>
      <c r="W46" s="165" t="str">
        <f t="shared" si="0"/>
        <v xml:space="preserve">   </v>
      </c>
    </row>
    <row r="47" spans="1:23" ht="20.25" customHeight="1">
      <c r="A47" s="205">
        <f t="shared" si="1"/>
        <v>45</v>
      </c>
      <c r="B47" s="188"/>
      <c r="C47" s="189" t="s">
        <v>79</v>
      </c>
      <c r="D47" s="190"/>
      <c r="E47" s="191"/>
      <c r="F47" s="192"/>
      <c r="G47" s="193"/>
      <c r="H47" s="194"/>
      <c r="I47" s="195"/>
      <c r="J47" s="195"/>
      <c r="K47" s="196"/>
      <c r="L47" s="197"/>
      <c r="M47" s="198"/>
      <c r="N47" s="198"/>
      <c r="O47" s="199"/>
      <c r="P47" s="200"/>
      <c r="Q47" s="201"/>
      <c r="R47" s="202"/>
      <c r="S47" s="202"/>
      <c r="T47" s="202"/>
      <c r="U47" s="202"/>
      <c r="V47" s="203"/>
      <c r="W47" s="164" t="str">
        <f t="shared" si="0"/>
        <v xml:space="preserve">   </v>
      </c>
    </row>
    <row r="48" spans="1:23" ht="20.25" customHeight="1">
      <c r="A48" s="206">
        <f t="shared" si="1"/>
        <v>46</v>
      </c>
      <c r="B48" s="149"/>
      <c r="C48" s="150" t="s">
        <v>79</v>
      </c>
      <c r="D48" s="151"/>
      <c r="E48" s="152"/>
      <c r="F48" s="153"/>
      <c r="G48" s="154"/>
      <c r="H48" s="155"/>
      <c r="I48" s="156"/>
      <c r="J48" s="156"/>
      <c r="K48" s="204"/>
      <c r="L48" s="163"/>
      <c r="M48" s="157"/>
      <c r="N48" s="157"/>
      <c r="O48" s="158"/>
      <c r="P48" s="159"/>
      <c r="Q48" s="160"/>
      <c r="R48" s="161"/>
      <c r="S48" s="161"/>
      <c r="T48" s="161"/>
      <c r="U48" s="161"/>
      <c r="V48" s="162"/>
      <c r="W48" s="165" t="str">
        <f t="shared" si="0"/>
        <v xml:space="preserve">   </v>
      </c>
    </row>
    <row r="49" spans="1:23" ht="20.25" customHeight="1">
      <c r="A49" s="205">
        <f t="shared" si="1"/>
        <v>47</v>
      </c>
      <c r="B49" s="188"/>
      <c r="C49" s="189" t="s">
        <v>79</v>
      </c>
      <c r="D49" s="190"/>
      <c r="E49" s="191"/>
      <c r="F49" s="192"/>
      <c r="G49" s="193"/>
      <c r="H49" s="194"/>
      <c r="I49" s="195"/>
      <c r="J49" s="195"/>
      <c r="K49" s="196"/>
      <c r="L49" s="197"/>
      <c r="M49" s="198"/>
      <c r="N49" s="198"/>
      <c r="O49" s="199"/>
      <c r="P49" s="200"/>
      <c r="Q49" s="201"/>
      <c r="R49" s="202"/>
      <c r="S49" s="202"/>
      <c r="T49" s="202"/>
      <c r="U49" s="202"/>
      <c r="V49" s="203"/>
      <c r="W49" s="164" t="str">
        <f t="shared" si="0"/>
        <v xml:space="preserve">   </v>
      </c>
    </row>
    <row r="50" spans="1:23" ht="20.25" customHeight="1">
      <c r="A50" s="206">
        <f t="shared" si="1"/>
        <v>48</v>
      </c>
      <c r="B50" s="149"/>
      <c r="C50" s="150" t="s">
        <v>79</v>
      </c>
      <c r="D50" s="151"/>
      <c r="E50" s="152"/>
      <c r="F50" s="153"/>
      <c r="G50" s="154"/>
      <c r="H50" s="155"/>
      <c r="I50" s="156"/>
      <c r="J50" s="156"/>
      <c r="K50" s="204"/>
      <c r="L50" s="163"/>
      <c r="M50" s="157"/>
      <c r="N50" s="157"/>
      <c r="O50" s="158"/>
      <c r="P50" s="159"/>
      <c r="Q50" s="160"/>
      <c r="R50" s="161"/>
      <c r="S50" s="161"/>
      <c r="T50" s="161"/>
      <c r="U50" s="161"/>
      <c r="V50" s="162"/>
      <c r="W50" s="165" t="str">
        <f t="shared" si="0"/>
        <v xml:space="preserve">   </v>
      </c>
    </row>
    <row r="51" spans="1:23" ht="20.25" customHeight="1">
      <c r="A51" s="205">
        <f t="shared" si="1"/>
        <v>49</v>
      </c>
      <c r="B51" s="188"/>
      <c r="C51" s="189" t="s">
        <v>79</v>
      </c>
      <c r="D51" s="190"/>
      <c r="E51" s="191"/>
      <c r="F51" s="192"/>
      <c r="G51" s="193"/>
      <c r="H51" s="194"/>
      <c r="I51" s="195"/>
      <c r="J51" s="195"/>
      <c r="K51" s="196"/>
      <c r="L51" s="197"/>
      <c r="M51" s="198"/>
      <c r="N51" s="198"/>
      <c r="O51" s="199"/>
      <c r="P51" s="200"/>
      <c r="Q51" s="201"/>
      <c r="R51" s="202"/>
      <c r="S51" s="202"/>
      <c r="T51" s="202"/>
      <c r="U51" s="202"/>
      <c r="V51" s="203"/>
      <c r="W51" s="164" t="str">
        <f t="shared" si="0"/>
        <v xml:space="preserve">   </v>
      </c>
    </row>
    <row r="52" spans="1:23" ht="20.25" customHeight="1">
      <c r="A52" s="206">
        <f t="shared" si="1"/>
        <v>50</v>
      </c>
      <c r="B52" s="149"/>
      <c r="C52" s="150" t="s">
        <v>79</v>
      </c>
      <c r="D52" s="151"/>
      <c r="E52" s="152"/>
      <c r="F52" s="153"/>
      <c r="G52" s="154"/>
      <c r="H52" s="155"/>
      <c r="I52" s="156"/>
      <c r="J52" s="156"/>
      <c r="K52" s="204"/>
      <c r="L52" s="163"/>
      <c r="M52" s="157"/>
      <c r="N52" s="157"/>
      <c r="O52" s="158"/>
      <c r="P52" s="159"/>
      <c r="Q52" s="160"/>
      <c r="R52" s="161"/>
      <c r="S52" s="161"/>
      <c r="T52" s="161"/>
      <c r="U52" s="161"/>
      <c r="V52" s="162"/>
      <c r="W52" s="165" t="str">
        <f t="shared" si="0"/>
        <v xml:space="preserve">   </v>
      </c>
    </row>
    <row r="53" spans="1:23" ht="20.25" customHeight="1">
      <c r="A53" s="205">
        <f t="shared" si="1"/>
        <v>51</v>
      </c>
      <c r="B53" s="188"/>
      <c r="C53" s="189" t="s">
        <v>79</v>
      </c>
      <c r="D53" s="190"/>
      <c r="E53" s="191"/>
      <c r="F53" s="192"/>
      <c r="G53" s="193"/>
      <c r="H53" s="194"/>
      <c r="I53" s="195"/>
      <c r="J53" s="195"/>
      <c r="K53" s="196"/>
      <c r="L53" s="197"/>
      <c r="M53" s="198"/>
      <c r="N53" s="198"/>
      <c r="O53" s="199"/>
      <c r="P53" s="200"/>
      <c r="Q53" s="201"/>
      <c r="R53" s="202"/>
      <c r="S53" s="202"/>
      <c r="T53" s="202"/>
      <c r="U53" s="202"/>
      <c r="V53" s="203"/>
      <c r="W53" s="164" t="str">
        <f t="shared" si="0"/>
        <v xml:space="preserve">   </v>
      </c>
    </row>
    <row r="54" spans="1:23" ht="20.25" customHeight="1">
      <c r="A54" s="206">
        <f t="shared" si="1"/>
        <v>52</v>
      </c>
      <c r="B54" s="149"/>
      <c r="C54" s="150" t="s">
        <v>79</v>
      </c>
      <c r="D54" s="151"/>
      <c r="E54" s="152"/>
      <c r="F54" s="153"/>
      <c r="G54" s="154"/>
      <c r="H54" s="155"/>
      <c r="I54" s="156"/>
      <c r="J54" s="156"/>
      <c r="K54" s="204"/>
      <c r="L54" s="163"/>
      <c r="M54" s="157"/>
      <c r="N54" s="157"/>
      <c r="O54" s="158"/>
      <c r="P54" s="159"/>
      <c r="Q54" s="160"/>
      <c r="R54" s="161"/>
      <c r="S54" s="161"/>
      <c r="T54" s="161"/>
      <c r="U54" s="161"/>
      <c r="V54" s="162"/>
      <c r="W54" s="165" t="str">
        <f t="shared" si="0"/>
        <v xml:space="preserve">   </v>
      </c>
    </row>
    <row r="55" spans="1:23" ht="20.25" customHeight="1">
      <c r="A55" s="205">
        <f t="shared" si="1"/>
        <v>53</v>
      </c>
      <c r="B55" s="188"/>
      <c r="C55" s="189" t="s">
        <v>79</v>
      </c>
      <c r="D55" s="190"/>
      <c r="E55" s="191"/>
      <c r="F55" s="192"/>
      <c r="G55" s="193"/>
      <c r="H55" s="194"/>
      <c r="I55" s="195"/>
      <c r="J55" s="195"/>
      <c r="K55" s="196"/>
      <c r="L55" s="197"/>
      <c r="M55" s="198"/>
      <c r="N55" s="198"/>
      <c r="O55" s="199"/>
      <c r="P55" s="200"/>
      <c r="Q55" s="201"/>
      <c r="R55" s="202"/>
      <c r="S55" s="202"/>
      <c r="T55" s="202"/>
      <c r="U55" s="202"/>
      <c r="V55" s="203"/>
      <c r="W55" s="164" t="str">
        <f t="shared" si="0"/>
        <v xml:space="preserve">   </v>
      </c>
    </row>
    <row r="56" spans="1:23" ht="20.25" customHeight="1">
      <c r="A56" s="206">
        <f t="shared" si="1"/>
        <v>54</v>
      </c>
      <c r="B56" s="149"/>
      <c r="C56" s="150" t="s">
        <v>79</v>
      </c>
      <c r="D56" s="151"/>
      <c r="E56" s="152"/>
      <c r="F56" s="153"/>
      <c r="G56" s="154"/>
      <c r="H56" s="155"/>
      <c r="I56" s="156"/>
      <c r="J56" s="156"/>
      <c r="K56" s="204"/>
      <c r="L56" s="163"/>
      <c r="M56" s="157"/>
      <c r="N56" s="157"/>
      <c r="O56" s="158"/>
      <c r="P56" s="159"/>
      <c r="Q56" s="160"/>
      <c r="R56" s="161"/>
      <c r="S56" s="161"/>
      <c r="T56" s="161"/>
      <c r="U56" s="161"/>
      <c r="V56" s="162"/>
      <c r="W56" s="165" t="str">
        <f t="shared" si="0"/>
        <v xml:space="preserve">   </v>
      </c>
    </row>
    <row r="57" spans="1:23" ht="20.25" customHeight="1">
      <c r="A57" s="205">
        <f t="shared" si="1"/>
        <v>55</v>
      </c>
      <c r="B57" s="188"/>
      <c r="C57" s="189" t="s">
        <v>79</v>
      </c>
      <c r="D57" s="190"/>
      <c r="E57" s="191"/>
      <c r="F57" s="192"/>
      <c r="G57" s="193"/>
      <c r="H57" s="194"/>
      <c r="I57" s="195"/>
      <c r="J57" s="195"/>
      <c r="K57" s="196"/>
      <c r="L57" s="197"/>
      <c r="M57" s="198"/>
      <c r="N57" s="198"/>
      <c r="O57" s="199"/>
      <c r="P57" s="200"/>
      <c r="Q57" s="201"/>
      <c r="R57" s="202"/>
      <c r="S57" s="202"/>
      <c r="T57" s="202"/>
      <c r="U57" s="202"/>
      <c r="V57" s="203"/>
      <c r="W57" s="164" t="str">
        <f t="shared" si="0"/>
        <v xml:space="preserve">   </v>
      </c>
    </row>
    <row r="58" spans="1:23" ht="20.25" customHeight="1">
      <c r="A58" s="206">
        <f t="shared" si="1"/>
        <v>56</v>
      </c>
      <c r="B58" s="149"/>
      <c r="C58" s="150" t="s">
        <v>79</v>
      </c>
      <c r="D58" s="151"/>
      <c r="E58" s="152"/>
      <c r="F58" s="153"/>
      <c r="G58" s="154"/>
      <c r="H58" s="155"/>
      <c r="I58" s="156"/>
      <c r="J58" s="156"/>
      <c r="K58" s="204"/>
      <c r="L58" s="163"/>
      <c r="M58" s="157"/>
      <c r="N58" s="157"/>
      <c r="O58" s="158"/>
      <c r="P58" s="159"/>
      <c r="Q58" s="160"/>
      <c r="R58" s="161"/>
      <c r="S58" s="161"/>
      <c r="T58" s="161"/>
      <c r="U58" s="161"/>
      <c r="V58" s="162"/>
      <c r="W58" s="165" t="str">
        <f t="shared" si="0"/>
        <v xml:space="preserve">   </v>
      </c>
    </row>
    <row r="59" spans="1:23" ht="20.25" customHeight="1">
      <c r="A59" s="205">
        <f t="shared" si="1"/>
        <v>57</v>
      </c>
      <c r="B59" s="188"/>
      <c r="C59" s="189" t="s">
        <v>79</v>
      </c>
      <c r="D59" s="190"/>
      <c r="E59" s="191"/>
      <c r="F59" s="192"/>
      <c r="G59" s="193"/>
      <c r="H59" s="194"/>
      <c r="I59" s="195"/>
      <c r="J59" s="195"/>
      <c r="K59" s="196"/>
      <c r="L59" s="197"/>
      <c r="M59" s="198"/>
      <c r="N59" s="198"/>
      <c r="O59" s="199"/>
      <c r="P59" s="200"/>
      <c r="Q59" s="201"/>
      <c r="R59" s="202"/>
      <c r="S59" s="202"/>
      <c r="T59" s="202"/>
      <c r="U59" s="202"/>
      <c r="V59" s="203"/>
      <c r="W59" s="164" t="str">
        <f t="shared" si="0"/>
        <v xml:space="preserve">   </v>
      </c>
    </row>
    <row r="60" spans="1:23" ht="20.25" customHeight="1">
      <c r="A60" s="206">
        <f t="shared" si="1"/>
        <v>58</v>
      </c>
      <c r="B60" s="149"/>
      <c r="C60" s="150" t="s">
        <v>79</v>
      </c>
      <c r="D60" s="151"/>
      <c r="E60" s="152"/>
      <c r="F60" s="153"/>
      <c r="G60" s="154"/>
      <c r="H60" s="155"/>
      <c r="I60" s="156"/>
      <c r="J60" s="156"/>
      <c r="K60" s="204"/>
      <c r="L60" s="163"/>
      <c r="M60" s="157"/>
      <c r="N60" s="157"/>
      <c r="O60" s="158"/>
      <c r="P60" s="159"/>
      <c r="Q60" s="160"/>
      <c r="R60" s="161"/>
      <c r="S60" s="161"/>
      <c r="T60" s="161"/>
      <c r="U60" s="161"/>
      <c r="V60" s="162"/>
      <c r="W60" s="165" t="str">
        <f t="shared" si="0"/>
        <v xml:space="preserve">   </v>
      </c>
    </row>
    <row r="61" spans="1:23" ht="20.25" customHeight="1">
      <c r="A61" s="205">
        <f t="shared" si="1"/>
        <v>59</v>
      </c>
      <c r="B61" s="188"/>
      <c r="C61" s="189" t="s">
        <v>79</v>
      </c>
      <c r="D61" s="190"/>
      <c r="E61" s="191"/>
      <c r="F61" s="192"/>
      <c r="G61" s="193"/>
      <c r="H61" s="194"/>
      <c r="I61" s="195"/>
      <c r="J61" s="195"/>
      <c r="K61" s="196"/>
      <c r="L61" s="197"/>
      <c r="M61" s="198"/>
      <c r="N61" s="198"/>
      <c r="O61" s="199"/>
      <c r="P61" s="200"/>
      <c r="Q61" s="201"/>
      <c r="R61" s="202"/>
      <c r="S61" s="202"/>
      <c r="T61" s="202"/>
      <c r="U61" s="202"/>
      <c r="V61" s="203"/>
      <c r="W61" s="164" t="str">
        <f t="shared" si="0"/>
        <v xml:space="preserve">   </v>
      </c>
    </row>
    <row r="62" spans="1:23" ht="20.25" customHeight="1">
      <c r="A62" s="206">
        <f t="shared" si="1"/>
        <v>60</v>
      </c>
      <c r="B62" s="149"/>
      <c r="C62" s="150" t="s">
        <v>79</v>
      </c>
      <c r="D62" s="151"/>
      <c r="E62" s="152"/>
      <c r="F62" s="153"/>
      <c r="G62" s="154"/>
      <c r="H62" s="155"/>
      <c r="I62" s="156"/>
      <c r="J62" s="156"/>
      <c r="K62" s="204"/>
      <c r="L62" s="163"/>
      <c r="M62" s="157"/>
      <c r="N62" s="157"/>
      <c r="O62" s="158"/>
      <c r="P62" s="159"/>
      <c r="Q62" s="160"/>
      <c r="R62" s="161"/>
      <c r="S62" s="161"/>
      <c r="T62" s="161"/>
      <c r="U62" s="161"/>
      <c r="V62" s="162"/>
      <c r="W62" s="165" t="str">
        <f t="shared" si="0"/>
        <v xml:space="preserve">   </v>
      </c>
    </row>
    <row r="63" spans="1:23" ht="20.25" customHeight="1">
      <c r="A63" s="205">
        <f t="shared" si="1"/>
        <v>61</v>
      </c>
      <c r="B63" s="188"/>
      <c r="C63" s="189" t="s">
        <v>79</v>
      </c>
      <c r="D63" s="190"/>
      <c r="E63" s="191"/>
      <c r="F63" s="192"/>
      <c r="G63" s="193"/>
      <c r="H63" s="194"/>
      <c r="I63" s="195"/>
      <c r="J63" s="195"/>
      <c r="K63" s="196"/>
      <c r="L63" s="197"/>
      <c r="M63" s="198"/>
      <c r="N63" s="198"/>
      <c r="O63" s="199"/>
      <c r="P63" s="200"/>
      <c r="Q63" s="201"/>
      <c r="R63" s="202"/>
      <c r="S63" s="202"/>
      <c r="T63" s="202"/>
      <c r="U63" s="202"/>
      <c r="V63" s="203"/>
      <c r="W63" s="164" t="str">
        <f t="shared" si="0"/>
        <v xml:space="preserve">   </v>
      </c>
    </row>
    <row r="64" spans="1:23" ht="20.25" customHeight="1">
      <c r="A64" s="206">
        <f t="shared" si="1"/>
        <v>62</v>
      </c>
      <c r="B64" s="149"/>
      <c r="C64" s="150" t="s">
        <v>79</v>
      </c>
      <c r="D64" s="151"/>
      <c r="E64" s="152"/>
      <c r="F64" s="153"/>
      <c r="G64" s="154"/>
      <c r="H64" s="155"/>
      <c r="I64" s="156"/>
      <c r="J64" s="156"/>
      <c r="K64" s="204"/>
      <c r="L64" s="163"/>
      <c r="M64" s="157"/>
      <c r="N64" s="157"/>
      <c r="O64" s="158"/>
      <c r="P64" s="159"/>
      <c r="Q64" s="160"/>
      <c r="R64" s="161"/>
      <c r="S64" s="161"/>
      <c r="T64" s="161"/>
      <c r="U64" s="161"/>
      <c r="V64" s="162"/>
      <c r="W64" s="165" t="str">
        <f t="shared" si="0"/>
        <v xml:space="preserve">   </v>
      </c>
    </row>
    <row r="65" spans="1:23" ht="20.25" customHeight="1">
      <c r="A65" s="205">
        <f t="shared" si="1"/>
        <v>63</v>
      </c>
      <c r="B65" s="188"/>
      <c r="C65" s="189" t="s">
        <v>79</v>
      </c>
      <c r="D65" s="190"/>
      <c r="E65" s="191"/>
      <c r="F65" s="192"/>
      <c r="G65" s="193"/>
      <c r="H65" s="194"/>
      <c r="I65" s="195"/>
      <c r="J65" s="195"/>
      <c r="K65" s="196"/>
      <c r="L65" s="197"/>
      <c r="M65" s="198"/>
      <c r="N65" s="198"/>
      <c r="O65" s="199"/>
      <c r="P65" s="200"/>
      <c r="Q65" s="201"/>
      <c r="R65" s="202"/>
      <c r="S65" s="202"/>
      <c r="T65" s="202"/>
      <c r="U65" s="202"/>
      <c r="V65" s="203"/>
      <c r="W65" s="164" t="str">
        <f t="shared" si="0"/>
        <v xml:space="preserve">   </v>
      </c>
    </row>
    <row r="66" spans="1:23" ht="20.25" customHeight="1">
      <c r="A66" s="206">
        <f t="shared" si="1"/>
        <v>64</v>
      </c>
      <c r="B66" s="149"/>
      <c r="C66" s="150" t="s">
        <v>79</v>
      </c>
      <c r="D66" s="151"/>
      <c r="E66" s="152"/>
      <c r="F66" s="153"/>
      <c r="G66" s="154"/>
      <c r="H66" s="155"/>
      <c r="I66" s="156"/>
      <c r="J66" s="156"/>
      <c r="K66" s="204"/>
      <c r="L66" s="163"/>
      <c r="M66" s="157"/>
      <c r="N66" s="157"/>
      <c r="O66" s="158"/>
      <c r="P66" s="159"/>
      <c r="Q66" s="160"/>
      <c r="R66" s="161"/>
      <c r="S66" s="161"/>
      <c r="T66" s="161"/>
      <c r="U66" s="161"/>
      <c r="V66" s="162"/>
      <c r="W66" s="165" t="str">
        <f t="shared" si="0"/>
        <v xml:space="preserve">   </v>
      </c>
    </row>
    <row r="67" spans="1:23" ht="20.25" customHeight="1">
      <c r="A67" s="205">
        <f t="shared" si="1"/>
        <v>65</v>
      </c>
      <c r="B67" s="188"/>
      <c r="C67" s="189" t="s">
        <v>79</v>
      </c>
      <c r="D67" s="190"/>
      <c r="E67" s="191"/>
      <c r="F67" s="192"/>
      <c r="G67" s="193"/>
      <c r="H67" s="194"/>
      <c r="I67" s="195"/>
      <c r="J67" s="195"/>
      <c r="K67" s="196"/>
      <c r="L67" s="197"/>
      <c r="M67" s="198"/>
      <c r="N67" s="198"/>
      <c r="O67" s="199"/>
      <c r="P67" s="200"/>
      <c r="Q67" s="201"/>
      <c r="R67" s="202"/>
      <c r="S67" s="202"/>
      <c r="T67" s="202"/>
      <c r="U67" s="202"/>
      <c r="V67" s="203"/>
      <c r="W67" s="164" t="str">
        <f t="shared" si="0"/>
        <v xml:space="preserve">   </v>
      </c>
    </row>
    <row r="68" spans="1:23" ht="20.25" customHeight="1">
      <c r="A68" s="206">
        <f t="shared" si="1"/>
        <v>66</v>
      </c>
      <c r="B68" s="149"/>
      <c r="C68" s="150" t="s">
        <v>79</v>
      </c>
      <c r="D68" s="151"/>
      <c r="E68" s="152"/>
      <c r="F68" s="153"/>
      <c r="G68" s="154"/>
      <c r="H68" s="155"/>
      <c r="I68" s="156"/>
      <c r="J68" s="156"/>
      <c r="K68" s="204"/>
      <c r="L68" s="163"/>
      <c r="M68" s="157"/>
      <c r="N68" s="157"/>
      <c r="O68" s="158"/>
      <c r="P68" s="159"/>
      <c r="Q68" s="160"/>
      <c r="R68" s="161"/>
      <c r="S68" s="161"/>
      <c r="T68" s="161"/>
      <c r="U68" s="161"/>
      <c r="V68" s="162"/>
      <c r="W68" s="165" t="str">
        <f t="shared" ref="W68:W100" si="2">CONCATENATE(B68,"   ",C68)</f>
        <v xml:space="preserve">   </v>
      </c>
    </row>
    <row r="69" spans="1:23" ht="20.25" customHeight="1">
      <c r="A69" s="205">
        <f t="shared" ref="A69:A100" si="3">A68+1</f>
        <v>67</v>
      </c>
      <c r="B69" s="188"/>
      <c r="C69" s="189" t="s">
        <v>79</v>
      </c>
      <c r="D69" s="190"/>
      <c r="E69" s="191"/>
      <c r="F69" s="192"/>
      <c r="G69" s="193"/>
      <c r="H69" s="194"/>
      <c r="I69" s="195"/>
      <c r="J69" s="195"/>
      <c r="K69" s="196"/>
      <c r="L69" s="197"/>
      <c r="M69" s="198"/>
      <c r="N69" s="198"/>
      <c r="O69" s="199"/>
      <c r="P69" s="200"/>
      <c r="Q69" s="201"/>
      <c r="R69" s="202"/>
      <c r="S69" s="202"/>
      <c r="T69" s="202"/>
      <c r="U69" s="202"/>
      <c r="V69" s="203"/>
      <c r="W69" s="164" t="str">
        <f t="shared" si="2"/>
        <v xml:space="preserve">   </v>
      </c>
    </row>
    <row r="70" spans="1:23" ht="20.25" customHeight="1">
      <c r="A70" s="206">
        <f t="shared" si="3"/>
        <v>68</v>
      </c>
      <c r="B70" s="149"/>
      <c r="C70" s="150" t="s">
        <v>79</v>
      </c>
      <c r="D70" s="151"/>
      <c r="E70" s="152"/>
      <c r="F70" s="153"/>
      <c r="G70" s="154"/>
      <c r="H70" s="155"/>
      <c r="I70" s="156"/>
      <c r="J70" s="156"/>
      <c r="K70" s="204"/>
      <c r="L70" s="163"/>
      <c r="M70" s="157"/>
      <c r="N70" s="157"/>
      <c r="O70" s="158"/>
      <c r="P70" s="159"/>
      <c r="Q70" s="160"/>
      <c r="R70" s="161"/>
      <c r="S70" s="161"/>
      <c r="T70" s="161"/>
      <c r="U70" s="161"/>
      <c r="V70" s="162"/>
      <c r="W70" s="165" t="str">
        <f t="shared" si="2"/>
        <v xml:space="preserve">   </v>
      </c>
    </row>
    <row r="71" spans="1:23" ht="20.25" customHeight="1">
      <c r="A71" s="205">
        <f t="shared" si="3"/>
        <v>69</v>
      </c>
      <c r="B71" s="188"/>
      <c r="C71" s="189" t="s">
        <v>79</v>
      </c>
      <c r="D71" s="190"/>
      <c r="E71" s="191"/>
      <c r="F71" s="192"/>
      <c r="G71" s="193"/>
      <c r="H71" s="194"/>
      <c r="I71" s="195"/>
      <c r="J71" s="195"/>
      <c r="K71" s="196"/>
      <c r="L71" s="197"/>
      <c r="M71" s="198"/>
      <c r="N71" s="198"/>
      <c r="O71" s="199"/>
      <c r="P71" s="200"/>
      <c r="Q71" s="201"/>
      <c r="R71" s="202"/>
      <c r="S71" s="202"/>
      <c r="T71" s="202"/>
      <c r="U71" s="202"/>
      <c r="V71" s="203"/>
      <c r="W71" s="164" t="str">
        <f t="shared" si="2"/>
        <v xml:space="preserve">   </v>
      </c>
    </row>
    <row r="72" spans="1:23" ht="20.25" customHeight="1">
      <c r="A72" s="206">
        <f t="shared" si="3"/>
        <v>70</v>
      </c>
      <c r="B72" s="149"/>
      <c r="C72" s="150" t="s">
        <v>79</v>
      </c>
      <c r="D72" s="151"/>
      <c r="E72" s="152"/>
      <c r="F72" s="153"/>
      <c r="G72" s="154"/>
      <c r="H72" s="155"/>
      <c r="I72" s="156"/>
      <c r="J72" s="156"/>
      <c r="K72" s="204"/>
      <c r="L72" s="163"/>
      <c r="M72" s="157"/>
      <c r="N72" s="157"/>
      <c r="O72" s="158"/>
      <c r="P72" s="159"/>
      <c r="Q72" s="160"/>
      <c r="R72" s="161"/>
      <c r="S72" s="161"/>
      <c r="T72" s="161"/>
      <c r="U72" s="161"/>
      <c r="V72" s="162"/>
      <c r="W72" s="165" t="str">
        <f t="shared" si="2"/>
        <v xml:space="preserve">   </v>
      </c>
    </row>
    <row r="73" spans="1:23" ht="20.25" customHeight="1">
      <c r="A73" s="205">
        <f t="shared" si="3"/>
        <v>71</v>
      </c>
      <c r="B73" s="188"/>
      <c r="C73" s="189" t="s">
        <v>79</v>
      </c>
      <c r="D73" s="190"/>
      <c r="E73" s="191"/>
      <c r="F73" s="192"/>
      <c r="G73" s="193"/>
      <c r="H73" s="194"/>
      <c r="I73" s="195"/>
      <c r="J73" s="195"/>
      <c r="K73" s="196"/>
      <c r="L73" s="197"/>
      <c r="M73" s="198"/>
      <c r="N73" s="198"/>
      <c r="O73" s="199"/>
      <c r="P73" s="200"/>
      <c r="Q73" s="201"/>
      <c r="R73" s="202"/>
      <c r="S73" s="202"/>
      <c r="T73" s="202"/>
      <c r="U73" s="202"/>
      <c r="V73" s="203"/>
      <c r="W73" s="164" t="str">
        <f t="shared" si="2"/>
        <v xml:space="preserve">   </v>
      </c>
    </row>
    <row r="74" spans="1:23" ht="20.25" customHeight="1">
      <c r="A74" s="206">
        <f t="shared" si="3"/>
        <v>72</v>
      </c>
      <c r="B74" s="149"/>
      <c r="C74" s="150" t="s">
        <v>79</v>
      </c>
      <c r="D74" s="151"/>
      <c r="E74" s="152"/>
      <c r="F74" s="153"/>
      <c r="G74" s="154"/>
      <c r="H74" s="155"/>
      <c r="I74" s="156"/>
      <c r="J74" s="156"/>
      <c r="K74" s="204"/>
      <c r="L74" s="163"/>
      <c r="M74" s="157"/>
      <c r="N74" s="157"/>
      <c r="O74" s="158"/>
      <c r="P74" s="159"/>
      <c r="Q74" s="160"/>
      <c r="R74" s="161"/>
      <c r="S74" s="161"/>
      <c r="T74" s="161"/>
      <c r="U74" s="161"/>
      <c r="V74" s="162"/>
      <c r="W74" s="165" t="str">
        <f t="shared" si="2"/>
        <v xml:space="preserve">   </v>
      </c>
    </row>
    <row r="75" spans="1:23" ht="20.25" customHeight="1">
      <c r="A75" s="205">
        <f t="shared" si="3"/>
        <v>73</v>
      </c>
      <c r="B75" s="188"/>
      <c r="C75" s="189" t="s">
        <v>79</v>
      </c>
      <c r="D75" s="190"/>
      <c r="E75" s="191"/>
      <c r="F75" s="192"/>
      <c r="G75" s="193"/>
      <c r="H75" s="194"/>
      <c r="I75" s="195"/>
      <c r="J75" s="195"/>
      <c r="K75" s="196"/>
      <c r="L75" s="197"/>
      <c r="M75" s="198"/>
      <c r="N75" s="198"/>
      <c r="O75" s="199"/>
      <c r="P75" s="200"/>
      <c r="Q75" s="201"/>
      <c r="R75" s="202"/>
      <c r="S75" s="202"/>
      <c r="T75" s="202"/>
      <c r="U75" s="202"/>
      <c r="V75" s="203"/>
      <c r="W75" s="164" t="str">
        <f t="shared" si="2"/>
        <v xml:space="preserve">   </v>
      </c>
    </row>
    <row r="76" spans="1:23" ht="20.25" customHeight="1">
      <c r="A76" s="206">
        <f t="shared" si="3"/>
        <v>74</v>
      </c>
      <c r="B76" s="149"/>
      <c r="C76" s="150" t="s">
        <v>79</v>
      </c>
      <c r="D76" s="151"/>
      <c r="E76" s="152"/>
      <c r="F76" s="153"/>
      <c r="G76" s="154"/>
      <c r="H76" s="155"/>
      <c r="I76" s="156"/>
      <c r="J76" s="156"/>
      <c r="K76" s="204"/>
      <c r="L76" s="163"/>
      <c r="M76" s="157"/>
      <c r="N76" s="157"/>
      <c r="O76" s="158"/>
      <c r="P76" s="159"/>
      <c r="Q76" s="160"/>
      <c r="R76" s="161"/>
      <c r="S76" s="161"/>
      <c r="T76" s="161"/>
      <c r="U76" s="161"/>
      <c r="V76" s="162"/>
      <c r="W76" s="165" t="str">
        <f t="shared" si="2"/>
        <v xml:space="preserve">   </v>
      </c>
    </row>
    <row r="77" spans="1:23" ht="20.25" customHeight="1">
      <c r="A77" s="205">
        <f t="shared" si="3"/>
        <v>75</v>
      </c>
      <c r="B77" s="188"/>
      <c r="C77" s="189" t="s">
        <v>79</v>
      </c>
      <c r="D77" s="190"/>
      <c r="E77" s="191"/>
      <c r="F77" s="192"/>
      <c r="G77" s="193"/>
      <c r="H77" s="194"/>
      <c r="I77" s="195"/>
      <c r="J77" s="195"/>
      <c r="K77" s="196"/>
      <c r="L77" s="197"/>
      <c r="M77" s="198"/>
      <c r="N77" s="198"/>
      <c r="O77" s="199"/>
      <c r="P77" s="200"/>
      <c r="Q77" s="201"/>
      <c r="R77" s="202"/>
      <c r="S77" s="202"/>
      <c r="T77" s="202"/>
      <c r="U77" s="202"/>
      <c r="V77" s="203"/>
      <c r="W77" s="164" t="str">
        <f t="shared" si="2"/>
        <v xml:space="preserve">   </v>
      </c>
    </row>
    <row r="78" spans="1:23" ht="20.25" customHeight="1">
      <c r="A78" s="206">
        <f t="shared" si="3"/>
        <v>76</v>
      </c>
      <c r="B78" s="149"/>
      <c r="C78" s="150" t="s">
        <v>79</v>
      </c>
      <c r="D78" s="151"/>
      <c r="E78" s="152"/>
      <c r="F78" s="153"/>
      <c r="G78" s="154"/>
      <c r="H78" s="155"/>
      <c r="I78" s="156"/>
      <c r="J78" s="156"/>
      <c r="K78" s="204"/>
      <c r="L78" s="163"/>
      <c r="M78" s="157"/>
      <c r="N78" s="157"/>
      <c r="O78" s="158"/>
      <c r="P78" s="159"/>
      <c r="Q78" s="160"/>
      <c r="R78" s="161"/>
      <c r="S78" s="161"/>
      <c r="T78" s="161"/>
      <c r="U78" s="161"/>
      <c r="V78" s="162"/>
      <c r="W78" s="165" t="str">
        <f t="shared" si="2"/>
        <v xml:space="preserve">   </v>
      </c>
    </row>
    <row r="79" spans="1:23" ht="20.25" customHeight="1">
      <c r="A79" s="205">
        <f t="shared" si="3"/>
        <v>77</v>
      </c>
      <c r="B79" s="188"/>
      <c r="C79" s="189" t="s">
        <v>79</v>
      </c>
      <c r="D79" s="190"/>
      <c r="E79" s="191"/>
      <c r="F79" s="192"/>
      <c r="G79" s="193"/>
      <c r="H79" s="194"/>
      <c r="I79" s="195"/>
      <c r="J79" s="195"/>
      <c r="K79" s="196"/>
      <c r="L79" s="197"/>
      <c r="M79" s="198"/>
      <c r="N79" s="198"/>
      <c r="O79" s="199"/>
      <c r="P79" s="200"/>
      <c r="Q79" s="201"/>
      <c r="R79" s="202"/>
      <c r="S79" s="202"/>
      <c r="T79" s="202"/>
      <c r="U79" s="202"/>
      <c r="V79" s="203"/>
      <c r="W79" s="164" t="str">
        <f t="shared" si="2"/>
        <v xml:space="preserve">   </v>
      </c>
    </row>
    <row r="80" spans="1:23" ht="20.25" customHeight="1">
      <c r="A80" s="206">
        <f t="shared" si="3"/>
        <v>78</v>
      </c>
      <c r="B80" s="149"/>
      <c r="C80" s="150" t="s">
        <v>79</v>
      </c>
      <c r="D80" s="151"/>
      <c r="E80" s="152"/>
      <c r="F80" s="153"/>
      <c r="G80" s="154"/>
      <c r="H80" s="155"/>
      <c r="I80" s="156"/>
      <c r="J80" s="156"/>
      <c r="K80" s="204"/>
      <c r="L80" s="163"/>
      <c r="M80" s="157"/>
      <c r="N80" s="157"/>
      <c r="O80" s="158"/>
      <c r="P80" s="159"/>
      <c r="Q80" s="160"/>
      <c r="R80" s="161"/>
      <c r="S80" s="161"/>
      <c r="T80" s="161"/>
      <c r="U80" s="161"/>
      <c r="V80" s="162"/>
      <c r="W80" s="165" t="str">
        <f t="shared" si="2"/>
        <v xml:space="preserve">   </v>
      </c>
    </row>
    <row r="81" spans="1:23" ht="20.25" customHeight="1">
      <c r="A81" s="205">
        <f t="shared" si="3"/>
        <v>79</v>
      </c>
      <c r="B81" s="188"/>
      <c r="C81" s="189" t="s">
        <v>79</v>
      </c>
      <c r="D81" s="190"/>
      <c r="E81" s="191"/>
      <c r="F81" s="192"/>
      <c r="G81" s="193"/>
      <c r="H81" s="194"/>
      <c r="I81" s="195"/>
      <c r="J81" s="195"/>
      <c r="K81" s="196"/>
      <c r="L81" s="197"/>
      <c r="M81" s="198"/>
      <c r="N81" s="198"/>
      <c r="O81" s="199"/>
      <c r="P81" s="200"/>
      <c r="Q81" s="201"/>
      <c r="R81" s="202"/>
      <c r="S81" s="202"/>
      <c r="T81" s="202"/>
      <c r="U81" s="202"/>
      <c r="V81" s="203"/>
      <c r="W81" s="164" t="str">
        <f t="shared" si="2"/>
        <v xml:space="preserve">   </v>
      </c>
    </row>
    <row r="82" spans="1:23" ht="20.25" customHeight="1">
      <c r="A82" s="206">
        <f t="shared" si="3"/>
        <v>80</v>
      </c>
      <c r="B82" s="149"/>
      <c r="C82" s="150" t="s">
        <v>79</v>
      </c>
      <c r="D82" s="151"/>
      <c r="E82" s="152"/>
      <c r="F82" s="153"/>
      <c r="G82" s="154"/>
      <c r="H82" s="155"/>
      <c r="I82" s="156"/>
      <c r="J82" s="156"/>
      <c r="K82" s="204"/>
      <c r="L82" s="163"/>
      <c r="M82" s="157"/>
      <c r="N82" s="157"/>
      <c r="O82" s="158"/>
      <c r="P82" s="159"/>
      <c r="Q82" s="160"/>
      <c r="R82" s="161"/>
      <c r="S82" s="161"/>
      <c r="T82" s="161"/>
      <c r="U82" s="161"/>
      <c r="V82" s="162"/>
      <c r="W82" s="165" t="str">
        <f t="shared" si="2"/>
        <v xml:space="preserve">   </v>
      </c>
    </row>
    <row r="83" spans="1:23" ht="20.25" customHeight="1">
      <c r="A83" s="205">
        <f t="shared" si="3"/>
        <v>81</v>
      </c>
      <c r="B83" s="188"/>
      <c r="C83" s="189" t="s">
        <v>79</v>
      </c>
      <c r="D83" s="190"/>
      <c r="E83" s="191"/>
      <c r="F83" s="192"/>
      <c r="G83" s="193"/>
      <c r="H83" s="194"/>
      <c r="I83" s="195"/>
      <c r="J83" s="195"/>
      <c r="K83" s="196"/>
      <c r="L83" s="197"/>
      <c r="M83" s="198"/>
      <c r="N83" s="198"/>
      <c r="O83" s="199"/>
      <c r="P83" s="200"/>
      <c r="Q83" s="201"/>
      <c r="R83" s="202"/>
      <c r="S83" s="202"/>
      <c r="T83" s="202"/>
      <c r="U83" s="202"/>
      <c r="V83" s="203"/>
      <c r="W83" s="164" t="str">
        <f t="shared" si="2"/>
        <v xml:space="preserve">   </v>
      </c>
    </row>
    <row r="84" spans="1:23" ht="20.25" customHeight="1">
      <c r="A84" s="206">
        <f t="shared" si="3"/>
        <v>82</v>
      </c>
      <c r="B84" s="149"/>
      <c r="C84" s="150" t="s">
        <v>79</v>
      </c>
      <c r="D84" s="151"/>
      <c r="E84" s="152"/>
      <c r="F84" s="153"/>
      <c r="G84" s="154"/>
      <c r="H84" s="155"/>
      <c r="I84" s="156"/>
      <c r="J84" s="156"/>
      <c r="K84" s="204"/>
      <c r="L84" s="163"/>
      <c r="M84" s="157"/>
      <c r="N84" s="157"/>
      <c r="O84" s="158"/>
      <c r="P84" s="159"/>
      <c r="Q84" s="160"/>
      <c r="R84" s="161"/>
      <c r="S84" s="161"/>
      <c r="T84" s="161"/>
      <c r="U84" s="161"/>
      <c r="V84" s="162"/>
      <c r="W84" s="165" t="str">
        <f t="shared" si="2"/>
        <v xml:space="preserve">   </v>
      </c>
    </row>
    <row r="85" spans="1:23" ht="20.25" customHeight="1">
      <c r="A85" s="205">
        <f t="shared" si="3"/>
        <v>83</v>
      </c>
      <c r="B85" s="188"/>
      <c r="C85" s="189" t="s">
        <v>79</v>
      </c>
      <c r="D85" s="190"/>
      <c r="E85" s="191"/>
      <c r="F85" s="192"/>
      <c r="G85" s="193"/>
      <c r="H85" s="194"/>
      <c r="I85" s="195"/>
      <c r="J85" s="195"/>
      <c r="K85" s="196"/>
      <c r="L85" s="197"/>
      <c r="M85" s="198"/>
      <c r="N85" s="198"/>
      <c r="O85" s="199"/>
      <c r="P85" s="200"/>
      <c r="Q85" s="201"/>
      <c r="R85" s="202"/>
      <c r="S85" s="202"/>
      <c r="T85" s="202"/>
      <c r="U85" s="202"/>
      <c r="V85" s="203"/>
      <c r="W85" s="164" t="str">
        <f t="shared" si="2"/>
        <v xml:space="preserve">   </v>
      </c>
    </row>
    <row r="86" spans="1:23" ht="20.25" customHeight="1">
      <c r="A86" s="206">
        <f t="shared" si="3"/>
        <v>84</v>
      </c>
      <c r="B86" s="149"/>
      <c r="C86" s="150" t="s">
        <v>79</v>
      </c>
      <c r="D86" s="151"/>
      <c r="E86" s="152"/>
      <c r="F86" s="153"/>
      <c r="G86" s="154"/>
      <c r="H86" s="155"/>
      <c r="I86" s="156"/>
      <c r="J86" s="156"/>
      <c r="K86" s="204"/>
      <c r="L86" s="163"/>
      <c r="M86" s="157"/>
      <c r="N86" s="157"/>
      <c r="O86" s="158"/>
      <c r="P86" s="159"/>
      <c r="Q86" s="160"/>
      <c r="R86" s="161"/>
      <c r="S86" s="161"/>
      <c r="T86" s="161"/>
      <c r="U86" s="161"/>
      <c r="V86" s="162"/>
      <c r="W86" s="165" t="str">
        <f t="shared" si="2"/>
        <v xml:space="preserve">   </v>
      </c>
    </row>
    <row r="87" spans="1:23" ht="20.25" customHeight="1">
      <c r="A87" s="205">
        <f t="shared" si="3"/>
        <v>85</v>
      </c>
      <c r="B87" s="188"/>
      <c r="C87" s="189" t="s">
        <v>79</v>
      </c>
      <c r="D87" s="190"/>
      <c r="E87" s="191"/>
      <c r="F87" s="192"/>
      <c r="G87" s="193"/>
      <c r="H87" s="194"/>
      <c r="I87" s="195"/>
      <c r="J87" s="195"/>
      <c r="K87" s="196"/>
      <c r="L87" s="197"/>
      <c r="M87" s="198"/>
      <c r="N87" s="198"/>
      <c r="O87" s="199"/>
      <c r="P87" s="200"/>
      <c r="Q87" s="201"/>
      <c r="R87" s="202"/>
      <c r="S87" s="202"/>
      <c r="T87" s="202"/>
      <c r="U87" s="202"/>
      <c r="V87" s="203"/>
      <c r="W87" s="164" t="str">
        <f t="shared" si="2"/>
        <v xml:space="preserve">   </v>
      </c>
    </row>
    <row r="88" spans="1:23" ht="20.25" customHeight="1">
      <c r="A88" s="206">
        <f t="shared" si="3"/>
        <v>86</v>
      </c>
      <c r="B88" s="149"/>
      <c r="C88" s="150" t="s">
        <v>79</v>
      </c>
      <c r="D88" s="151"/>
      <c r="E88" s="152"/>
      <c r="F88" s="153"/>
      <c r="G88" s="154"/>
      <c r="H88" s="155"/>
      <c r="I88" s="156"/>
      <c r="J88" s="156"/>
      <c r="K88" s="204"/>
      <c r="L88" s="163"/>
      <c r="M88" s="157"/>
      <c r="N88" s="157"/>
      <c r="O88" s="158"/>
      <c r="P88" s="159"/>
      <c r="Q88" s="160"/>
      <c r="R88" s="161"/>
      <c r="S88" s="161"/>
      <c r="T88" s="161"/>
      <c r="U88" s="161"/>
      <c r="V88" s="162"/>
      <c r="W88" s="165" t="str">
        <f t="shared" si="2"/>
        <v xml:space="preserve">   </v>
      </c>
    </row>
    <row r="89" spans="1:23" ht="20.25" customHeight="1">
      <c r="A89" s="205">
        <f t="shared" si="3"/>
        <v>87</v>
      </c>
      <c r="B89" s="188"/>
      <c r="C89" s="189" t="s">
        <v>79</v>
      </c>
      <c r="D89" s="190"/>
      <c r="E89" s="191"/>
      <c r="F89" s="192"/>
      <c r="G89" s="193"/>
      <c r="H89" s="194"/>
      <c r="I89" s="195"/>
      <c r="J89" s="195"/>
      <c r="K89" s="196"/>
      <c r="L89" s="197"/>
      <c r="M89" s="198"/>
      <c r="N89" s="198"/>
      <c r="O89" s="199"/>
      <c r="P89" s="200"/>
      <c r="Q89" s="201"/>
      <c r="R89" s="202"/>
      <c r="S89" s="202"/>
      <c r="T89" s="202"/>
      <c r="U89" s="202"/>
      <c r="V89" s="203"/>
      <c r="W89" s="164" t="str">
        <f t="shared" si="2"/>
        <v xml:space="preserve">   </v>
      </c>
    </row>
    <row r="90" spans="1:23" ht="20.25" customHeight="1">
      <c r="A90" s="206">
        <f t="shared" si="3"/>
        <v>88</v>
      </c>
      <c r="B90" s="149"/>
      <c r="C90" s="150" t="s">
        <v>79</v>
      </c>
      <c r="D90" s="151"/>
      <c r="E90" s="152"/>
      <c r="F90" s="153"/>
      <c r="G90" s="154"/>
      <c r="H90" s="155"/>
      <c r="I90" s="156"/>
      <c r="J90" s="156"/>
      <c r="K90" s="204"/>
      <c r="L90" s="163"/>
      <c r="M90" s="157"/>
      <c r="N90" s="157"/>
      <c r="O90" s="158"/>
      <c r="P90" s="159"/>
      <c r="Q90" s="160"/>
      <c r="R90" s="161"/>
      <c r="S90" s="161"/>
      <c r="T90" s="161"/>
      <c r="U90" s="161"/>
      <c r="V90" s="162"/>
      <c r="W90" s="165" t="str">
        <f t="shared" si="2"/>
        <v xml:space="preserve">   </v>
      </c>
    </row>
    <row r="91" spans="1:23" ht="20.25" customHeight="1">
      <c r="A91" s="205">
        <f t="shared" si="3"/>
        <v>89</v>
      </c>
      <c r="B91" s="188"/>
      <c r="C91" s="189" t="s">
        <v>79</v>
      </c>
      <c r="D91" s="190"/>
      <c r="E91" s="191"/>
      <c r="F91" s="192"/>
      <c r="G91" s="193"/>
      <c r="H91" s="194"/>
      <c r="I91" s="195"/>
      <c r="J91" s="195"/>
      <c r="K91" s="196"/>
      <c r="L91" s="197"/>
      <c r="M91" s="198"/>
      <c r="N91" s="198"/>
      <c r="O91" s="199"/>
      <c r="P91" s="200"/>
      <c r="Q91" s="201"/>
      <c r="R91" s="202"/>
      <c r="S91" s="202"/>
      <c r="T91" s="202"/>
      <c r="U91" s="202"/>
      <c r="V91" s="203"/>
      <c r="W91" s="164" t="str">
        <f t="shared" si="2"/>
        <v xml:space="preserve">   </v>
      </c>
    </row>
    <row r="92" spans="1:23" ht="20.25" customHeight="1">
      <c r="A92" s="206">
        <f t="shared" si="3"/>
        <v>90</v>
      </c>
      <c r="B92" s="149"/>
      <c r="C92" s="150" t="s">
        <v>79</v>
      </c>
      <c r="D92" s="151"/>
      <c r="E92" s="152"/>
      <c r="F92" s="153"/>
      <c r="G92" s="154"/>
      <c r="H92" s="155"/>
      <c r="I92" s="156"/>
      <c r="J92" s="156"/>
      <c r="K92" s="204"/>
      <c r="L92" s="163"/>
      <c r="M92" s="157"/>
      <c r="N92" s="157"/>
      <c r="O92" s="158"/>
      <c r="P92" s="159"/>
      <c r="Q92" s="160"/>
      <c r="R92" s="161"/>
      <c r="S92" s="161"/>
      <c r="T92" s="161"/>
      <c r="U92" s="161"/>
      <c r="V92" s="162"/>
      <c r="W92" s="165" t="str">
        <f t="shared" si="2"/>
        <v xml:space="preserve">   </v>
      </c>
    </row>
    <row r="93" spans="1:23" ht="20.25" customHeight="1">
      <c r="A93" s="205">
        <f t="shared" si="3"/>
        <v>91</v>
      </c>
      <c r="B93" s="188"/>
      <c r="C93" s="189" t="s">
        <v>79</v>
      </c>
      <c r="D93" s="190"/>
      <c r="E93" s="191"/>
      <c r="F93" s="192"/>
      <c r="G93" s="193"/>
      <c r="H93" s="194"/>
      <c r="I93" s="195"/>
      <c r="J93" s="195"/>
      <c r="K93" s="196"/>
      <c r="L93" s="197"/>
      <c r="M93" s="198"/>
      <c r="N93" s="198"/>
      <c r="O93" s="199"/>
      <c r="P93" s="200"/>
      <c r="Q93" s="201"/>
      <c r="R93" s="202"/>
      <c r="S93" s="202"/>
      <c r="T93" s="202"/>
      <c r="U93" s="202"/>
      <c r="V93" s="203"/>
      <c r="W93" s="164" t="str">
        <f t="shared" si="2"/>
        <v xml:space="preserve">   </v>
      </c>
    </row>
    <row r="94" spans="1:23" ht="20.25" customHeight="1">
      <c r="A94" s="206">
        <f t="shared" si="3"/>
        <v>92</v>
      </c>
      <c r="B94" s="149"/>
      <c r="C94" s="150" t="s">
        <v>79</v>
      </c>
      <c r="D94" s="151"/>
      <c r="E94" s="152"/>
      <c r="F94" s="153"/>
      <c r="G94" s="154"/>
      <c r="H94" s="155"/>
      <c r="I94" s="156"/>
      <c r="J94" s="156"/>
      <c r="K94" s="204"/>
      <c r="L94" s="163"/>
      <c r="M94" s="157"/>
      <c r="N94" s="157"/>
      <c r="O94" s="158"/>
      <c r="P94" s="159"/>
      <c r="Q94" s="160"/>
      <c r="R94" s="161"/>
      <c r="S94" s="161"/>
      <c r="T94" s="161"/>
      <c r="U94" s="161"/>
      <c r="V94" s="162"/>
      <c r="W94" s="165" t="str">
        <f t="shared" si="2"/>
        <v xml:space="preserve">   </v>
      </c>
    </row>
    <row r="95" spans="1:23" ht="20.25" customHeight="1">
      <c r="A95" s="205">
        <f t="shared" si="3"/>
        <v>93</v>
      </c>
      <c r="B95" s="188"/>
      <c r="C95" s="189" t="s">
        <v>79</v>
      </c>
      <c r="D95" s="190"/>
      <c r="E95" s="191"/>
      <c r="F95" s="192"/>
      <c r="G95" s="193"/>
      <c r="H95" s="194"/>
      <c r="I95" s="195"/>
      <c r="J95" s="195"/>
      <c r="K95" s="196"/>
      <c r="L95" s="197"/>
      <c r="M95" s="198"/>
      <c r="N95" s="198"/>
      <c r="O95" s="199"/>
      <c r="P95" s="200"/>
      <c r="Q95" s="201"/>
      <c r="R95" s="202"/>
      <c r="S95" s="202"/>
      <c r="T95" s="202"/>
      <c r="U95" s="202"/>
      <c r="V95" s="203"/>
      <c r="W95" s="164" t="str">
        <f t="shared" si="2"/>
        <v xml:space="preserve">   </v>
      </c>
    </row>
    <row r="96" spans="1:23" ht="20.25" customHeight="1">
      <c r="A96" s="206">
        <f t="shared" si="3"/>
        <v>94</v>
      </c>
      <c r="B96" s="149"/>
      <c r="C96" s="150" t="s">
        <v>79</v>
      </c>
      <c r="D96" s="151"/>
      <c r="E96" s="152"/>
      <c r="F96" s="153"/>
      <c r="G96" s="154"/>
      <c r="H96" s="155"/>
      <c r="I96" s="156"/>
      <c r="J96" s="156"/>
      <c r="K96" s="204"/>
      <c r="L96" s="163"/>
      <c r="M96" s="157"/>
      <c r="N96" s="157"/>
      <c r="O96" s="158"/>
      <c r="P96" s="159"/>
      <c r="Q96" s="160"/>
      <c r="R96" s="161"/>
      <c r="S96" s="161"/>
      <c r="T96" s="161"/>
      <c r="U96" s="161"/>
      <c r="V96" s="162"/>
      <c r="W96" s="165" t="str">
        <f t="shared" si="2"/>
        <v xml:space="preserve">   </v>
      </c>
    </row>
    <row r="97" spans="1:23" ht="20.25" customHeight="1">
      <c r="A97" s="205">
        <f t="shared" si="3"/>
        <v>95</v>
      </c>
      <c r="B97" s="188"/>
      <c r="C97" s="189" t="s">
        <v>79</v>
      </c>
      <c r="D97" s="190"/>
      <c r="E97" s="191"/>
      <c r="F97" s="192"/>
      <c r="G97" s="193"/>
      <c r="H97" s="194"/>
      <c r="I97" s="195"/>
      <c r="J97" s="195"/>
      <c r="K97" s="196"/>
      <c r="L97" s="197"/>
      <c r="M97" s="198"/>
      <c r="N97" s="198"/>
      <c r="O97" s="199"/>
      <c r="P97" s="200"/>
      <c r="Q97" s="201"/>
      <c r="R97" s="202"/>
      <c r="S97" s="202"/>
      <c r="T97" s="202"/>
      <c r="U97" s="202"/>
      <c r="V97" s="203"/>
      <c r="W97" s="164" t="str">
        <f t="shared" si="2"/>
        <v xml:space="preserve">   </v>
      </c>
    </row>
    <row r="98" spans="1:23" ht="20.25" customHeight="1">
      <c r="A98" s="206">
        <f t="shared" si="3"/>
        <v>96</v>
      </c>
      <c r="B98" s="149"/>
      <c r="C98" s="150" t="s">
        <v>79</v>
      </c>
      <c r="D98" s="151"/>
      <c r="E98" s="152"/>
      <c r="F98" s="153"/>
      <c r="G98" s="154"/>
      <c r="H98" s="155"/>
      <c r="I98" s="156"/>
      <c r="J98" s="156"/>
      <c r="K98" s="204"/>
      <c r="L98" s="163"/>
      <c r="M98" s="157"/>
      <c r="N98" s="157"/>
      <c r="O98" s="158"/>
      <c r="P98" s="159"/>
      <c r="Q98" s="160"/>
      <c r="R98" s="161"/>
      <c r="S98" s="161"/>
      <c r="T98" s="161"/>
      <c r="U98" s="161"/>
      <c r="V98" s="162"/>
      <c r="W98" s="165" t="str">
        <f t="shared" si="2"/>
        <v xml:space="preserve">   </v>
      </c>
    </row>
    <row r="99" spans="1:23" ht="20.25" customHeight="1">
      <c r="A99" s="205">
        <f t="shared" si="3"/>
        <v>97</v>
      </c>
      <c r="B99" s="188"/>
      <c r="C99" s="189" t="s">
        <v>79</v>
      </c>
      <c r="D99" s="190"/>
      <c r="E99" s="191"/>
      <c r="F99" s="192"/>
      <c r="G99" s="193"/>
      <c r="H99" s="194"/>
      <c r="I99" s="195"/>
      <c r="J99" s="195"/>
      <c r="K99" s="196"/>
      <c r="L99" s="197"/>
      <c r="M99" s="198"/>
      <c r="N99" s="198"/>
      <c r="O99" s="199"/>
      <c r="P99" s="200"/>
      <c r="Q99" s="201"/>
      <c r="R99" s="202"/>
      <c r="S99" s="202"/>
      <c r="T99" s="202"/>
      <c r="U99" s="202"/>
      <c r="V99" s="203"/>
      <c r="W99" s="164" t="str">
        <f t="shared" si="2"/>
        <v xml:space="preserve">   </v>
      </c>
    </row>
    <row r="100" spans="1:23" ht="20.25" customHeight="1">
      <c r="A100" s="206">
        <f t="shared" si="3"/>
        <v>98</v>
      </c>
      <c r="B100" s="149"/>
      <c r="C100" s="150" t="s">
        <v>79</v>
      </c>
      <c r="D100" s="151"/>
      <c r="E100" s="152"/>
      <c r="F100" s="153"/>
      <c r="G100" s="154"/>
      <c r="H100" s="155"/>
      <c r="I100" s="156"/>
      <c r="J100" s="156"/>
      <c r="K100" s="204"/>
      <c r="L100" s="163"/>
      <c r="M100" s="157"/>
      <c r="N100" s="157"/>
      <c r="O100" s="158"/>
      <c r="P100" s="159"/>
      <c r="Q100" s="160"/>
      <c r="R100" s="161"/>
      <c r="S100" s="161"/>
      <c r="T100" s="161"/>
      <c r="U100" s="161"/>
      <c r="V100" s="162"/>
      <c r="W100" s="165" t="str">
        <f t="shared" si="2"/>
        <v xml:space="preserve">   </v>
      </c>
    </row>
    <row r="101" spans="1:23">
      <c r="A101" s="68"/>
      <c r="B101" s="3"/>
      <c r="C101" s="3"/>
      <c r="D101" s="48"/>
      <c r="E101" s="3"/>
      <c r="F101" s="49"/>
      <c r="G101" s="50"/>
      <c r="H101" s="3"/>
      <c r="I101" s="51"/>
      <c r="J101" s="51"/>
      <c r="K101" s="3"/>
      <c r="L101" s="51"/>
      <c r="M101" s="52"/>
      <c r="N101" s="52"/>
      <c r="O101" s="53"/>
      <c r="P101" s="54"/>
      <c r="Q101" s="55"/>
      <c r="R101" s="47"/>
      <c r="S101" s="47"/>
      <c r="T101" s="47"/>
      <c r="U101" s="47"/>
      <c r="V101" s="47"/>
    </row>
    <row r="102" spans="1:23">
      <c r="A102" s="69"/>
      <c r="B102" s="56"/>
      <c r="C102" s="3"/>
      <c r="D102" s="48"/>
      <c r="E102" s="3"/>
      <c r="F102" s="49"/>
      <c r="G102" s="57"/>
      <c r="H102" s="58"/>
      <c r="I102" s="51"/>
      <c r="J102" s="51"/>
      <c r="K102" s="58"/>
      <c r="L102" s="51"/>
      <c r="M102" s="52"/>
      <c r="N102" s="52"/>
      <c r="O102" s="53"/>
      <c r="P102" s="54"/>
      <c r="Q102" s="55"/>
    </row>
    <row r="103" spans="1:23">
      <c r="C103" s="40"/>
      <c r="D103" s="41"/>
      <c r="E103" s="40"/>
      <c r="F103" s="42"/>
      <c r="G103" s="43"/>
      <c r="H103" s="40"/>
      <c r="J103" s="44"/>
      <c r="K103" s="40"/>
      <c r="L103" s="44"/>
      <c r="O103" s="45"/>
      <c r="P103" s="40"/>
      <c r="Q103" s="42"/>
    </row>
    <row r="104" spans="1:23">
      <c r="C104" s="40"/>
      <c r="D104" s="41"/>
      <c r="E104" s="40"/>
      <c r="F104" s="42"/>
      <c r="G104" s="43"/>
      <c r="H104" s="40"/>
      <c r="J104" s="44"/>
      <c r="K104" s="40"/>
      <c r="L104" s="44"/>
      <c r="O104" s="45"/>
      <c r="P104" s="40"/>
      <c r="Q104" s="42"/>
    </row>
    <row r="105" spans="1:23">
      <c r="C105" s="40"/>
      <c r="D105" s="41"/>
      <c r="E105" s="40"/>
      <c r="F105" s="42"/>
      <c r="G105" s="43"/>
      <c r="H105" s="40"/>
      <c r="J105" s="44"/>
      <c r="K105" s="40"/>
      <c r="L105" s="44"/>
      <c r="O105" s="45"/>
      <c r="P105" s="40"/>
      <c r="Q105" s="42"/>
    </row>
    <row r="106" spans="1:23">
      <c r="C106" s="40"/>
      <c r="D106" s="41"/>
      <c r="E106" s="40"/>
      <c r="F106" s="42"/>
      <c r="G106" s="43"/>
      <c r="H106" s="40"/>
      <c r="J106" s="44"/>
      <c r="K106" s="40"/>
      <c r="L106" s="44"/>
      <c r="O106" s="45"/>
      <c r="P106" s="40"/>
      <c r="Q106" s="42"/>
    </row>
    <row r="107" spans="1:23">
      <c r="C107" s="40"/>
      <c r="D107" s="41"/>
      <c r="E107" s="40"/>
      <c r="F107" s="42"/>
      <c r="G107" s="43"/>
      <c r="H107" s="40"/>
      <c r="J107" s="44"/>
      <c r="K107" s="40"/>
      <c r="L107" s="44"/>
      <c r="O107" s="45"/>
      <c r="P107" s="40"/>
      <c r="Q107" s="42"/>
    </row>
    <row r="108" spans="1:23">
      <c r="C108" s="40"/>
      <c r="D108" s="41"/>
      <c r="E108" s="40"/>
      <c r="F108" s="42"/>
      <c r="G108" s="43"/>
      <c r="H108" s="40"/>
      <c r="J108" s="44"/>
      <c r="K108" s="40"/>
      <c r="L108" s="44"/>
      <c r="O108" s="45"/>
      <c r="P108" s="40"/>
      <c r="Q108" s="42"/>
    </row>
    <row r="109" spans="1:23">
      <c r="C109" s="40"/>
      <c r="D109" s="41"/>
      <c r="E109" s="40"/>
      <c r="F109" s="42"/>
      <c r="G109" s="43"/>
      <c r="H109" s="40"/>
      <c r="J109" s="44"/>
      <c r="K109" s="40"/>
      <c r="L109" s="44"/>
      <c r="O109" s="45"/>
      <c r="P109" s="40"/>
      <c r="Q109" s="42"/>
    </row>
    <row r="110" spans="1:23">
      <c r="C110" s="40"/>
      <c r="D110" s="41"/>
      <c r="E110" s="40"/>
      <c r="F110" s="42"/>
      <c r="G110" s="43"/>
      <c r="H110" s="40"/>
      <c r="J110" s="44"/>
      <c r="K110" s="40"/>
      <c r="L110" s="44"/>
      <c r="O110" s="45"/>
      <c r="P110" s="40"/>
      <c r="Q110" s="42"/>
    </row>
    <row r="111" spans="1:23">
      <c r="C111" s="40"/>
      <c r="D111" s="41"/>
      <c r="E111" s="40"/>
      <c r="F111" s="42"/>
      <c r="G111" s="43"/>
      <c r="H111" s="40"/>
      <c r="J111" s="44"/>
      <c r="K111" s="40"/>
      <c r="L111" s="44"/>
      <c r="O111" s="45"/>
      <c r="P111" s="40"/>
      <c r="Q111" s="42"/>
    </row>
    <row r="112" spans="1:23">
      <c r="C112" s="40"/>
      <c r="D112" s="41"/>
      <c r="E112" s="40"/>
      <c r="F112" s="42"/>
      <c r="G112" s="43"/>
      <c r="H112" s="40"/>
      <c r="J112" s="44"/>
      <c r="K112" s="40"/>
      <c r="L112" s="44"/>
      <c r="O112" s="45"/>
      <c r="P112" s="40"/>
      <c r="Q112" s="42"/>
    </row>
    <row r="113" spans="3:17">
      <c r="C113" s="40"/>
      <c r="D113" s="41"/>
      <c r="E113" s="40"/>
      <c r="F113" s="42"/>
      <c r="G113" s="43"/>
      <c r="H113" s="40"/>
      <c r="J113" s="44"/>
      <c r="K113" s="40"/>
      <c r="L113" s="44"/>
      <c r="O113" s="45"/>
      <c r="P113" s="40"/>
      <c r="Q113" s="42"/>
    </row>
    <row r="114" spans="3:17">
      <c r="C114" s="40"/>
      <c r="D114" s="41"/>
      <c r="E114" s="40"/>
      <c r="F114" s="42"/>
      <c r="G114" s="43"/>
      <c r="H114" s="40"/>
      <c r="J114" s="44"/>
      <c r="K114" s="40"/>
      <c r="L114" s="44"/>
      <c r="O114" s="45"/>
      <c r="P114" s="40"/>
      <c r="Q114" s="42"/>
    </row>
    <row r="115" spans="3:17">
      <c r="C115" s="40"/>
      <c r="D115" s="41"/>
      <c r="E115" s="40"/>
      <c r="F115" s="42"/>
      <c r="G115" s="43"/>
      <c r="H115" s="40"/>
      <c r="J115" s="44"/>
      <c r="K115" s="40"/>
      <c r="L115" s="44"/>
      <c r="O115" s="45"/>
      <c r="P115" s="40"/>
      <c r="Q115" s="42"/>
    </row>
    <row r="116" spans="3:17">
      <c r="C116" s="40"/>
      <c r="D116" s="41"/>
      <c r="E116" s="40"/>
      <c r="F116" s="42"/>
      <c r="G116" s="43"/>
      <c r="H116" s="40"/>
      <c r="J116" s="44"/>
      <c r="K116" s="40"/>
      <c r="L116" s="44"/>
      <c r="O116" s="45"/>
      <c r="P116" s="40"/>
      <c r="Q116" s="42"/>
    </row>
    <row r="117" spans="3:17">
      <c r="C117" s="40"/>
      <c r="D117" s="41"/>
      <c r="E117" s="40"/>
      <c r="F117" s="42"/>
      <c r="G117" s="43"/>
      <c r="H117" s="40"/>
      <c r="J117" s="44"/>
      <c r="K117" s="40"/>
      <c r="L117" s="44"/>
      <c r="O117" s="45"/>
      <c r="P117" s="40"/>
      <c r="Q117" s="42"/>
    </row>
    <row r="118" spans="3:17">
      <c r="C118" s="40"/>
      <c r="D118" s="41"/>
      <c r="E118" s="40"/>
      <c r="F118" s="42"/>
      <c r="G118" s="43"/>
      <c r="H118" s="40"/>
      <c r="J118" s="44"/>
      <c r="K118" s="40"/>
      <c r="L118" s="44"/>
      <c r="O118" s="45"/>
      <c r="P118" s="40"/>
      <c r="Q118" s="42"/>
    </row>
    <row r="119" spans="3:17">
      <c r="C119" s="40"/>
      <c r="D119" s="41"/>
      <c r="E119" s="40"/>
      <c r="F119" s="42"/>
      <c r="G119" s="43"/>
      <c r="H119" s="40"/>
      <c r="J119" s="44"/>
      <c r="K119" s="40"/>
      <c r="L119" s="44"/>
      <c r="O119" s="45"/>
      <c r="P119" s="40"/>
      <c r="Q119" s="42"/>
    </row>
    <row r="120" spans="3:17">
      <c r="C120" s="40"/>
      <c r="D120" s="41"/>
      <c r="E120" s="40"/>
      <c r="F120" s="42"/>
      <c r="G120" s="43"/>
      <c r="H120" s="40"/>
      <c r="J120" s="44"/>
      <c r="K120" s="40"/>
      <c r="L120" s="44"/>
      <c r="O120" s="45"/>
      <c r="P120" s="40"/>
      <c r="Q120" s="42"/>
    </row>
    <row r="121" spans="3:17">
      <c r="C121" s="40"/>
      <c r="D121" s="41"/>
      <c r="E121" s="40"/>
      <c r="F121" s="42"/>
      <c r="G121" s="43"/>
      <c r="H121" s="40"/>
      <c r="J121" s="44"/>
      <c r="K121" s="40"/>
      <c r="L121" s="44"/>
      <c r="O121" s="45"/>
      <c r="P121" s="40"/>
      <c r="Q121" s="42"/>
    </row>
    <row r="122" spans="3:17">
      <c r="C122" s="40"/>
      <c r="D122" s="41"/>
      <c r="E122" s="40"/>
      <c r="F122" s="42"/>
      <c r="G122" s="43"/>
      <c r="H122" s="40"/>
      <c r="J122" s="44"/>
      <c r="K122" s="40"/>
      <c r="L122" s="44"/>
      <c r="O122" s="45"/>
      <c r="P122" s="40"/>
      <c r="Q122" s="42"/>
    </row>
    <row r="123" spans="3:17">
      <c r="C123" s="40"/>
      <c r="D123" s="41"/>
      <c r="E123" s="40"/>
      <c r="F123" s="42"/>
      <c r="G123" s="43"/>
      <c r="H123" s="40"/>
      <c r="J123" s="44"/>
      <c r="K123" s="40"/>
      <c r="L123" s="44"/>
      <c r="O123" s="45"/>
      <c r="P123" s="40"/>
      <c r="Q123" s="42"/>
    </row>
    <row r="124" spans="3:17">
      <c r="C124" s="40"/>
      <c r="D124" s="41"/>
      <c r="E124" s="40"/>
      <c r="F124" s="42"/>
      <c r="G124" s="43"/>
      <c r="H124" s="40"/>
      <c r="J124" s="44"/>
      <c r="K124" s="40"/>
      <c r="L124" s="44"/>
      <c r="O124" s="45"/>
      <c r="P124" s="40"/>
      <c r="Q124" s="42"/>
    </row>
    <row r="125" spans="3:17">
      <c r="C125" s="40"/>
      <c r="D125" s="41"/>
      <c r="E125" s="40"/>
      <c r="F125" s="42"/>
      <c r="G125" s="43"/>
      <c r="H125" s="40"/>
      <c r="J125" s="44"/>
      <c r="K125" s="40"/>
      <c r="L125" s="44"/>
      <c r="O125" s="45"/>
      <c r="P125" s="40"/>
      <c r="Q125" s="42"/>
    </row>
    <row r="126" spans="3:17">
      <c r="C126" s="40"/>
      <c r="D126" s="41"/>
      <c r="E126" s="40"/>
      <c r="F126" s="42"/>
      <c r="G126" s="43"/>
      <c r="H126" s="40"/>
      <c r="J126" s="44"/>
      <c r="K126" s="40"/>
      <c r="L126" s="44"/>
      <c r="O126" s="45"/>
      <c r="P126" s="40"/>
      <c r="Q126" s="42"/>
    </row>
    <row r="127" spans="3:17">
      <c r="C127" s="40"/>
      <c r="D127" s="41"/>
      <c r="E127" s="40"/>
      <c r="F127" s="42"/>
      <c r="G127" s="43"/>
      <c r="H127" s="40"/>
      <c r="J127" s="44"/>
      <c r="K127" s="40"/>
      <c r="L127" s="44"/>
      <c r="O127" s="45"/>
      <c r="P127" s="40"/>
      <c r="Q127" s="42"/>
    </row>
    <row r="128" spans="3:17">
      <c r="C128" s="40"/>
      <c r="D128" s="41"/>
      <c r="E128" s="40"/>
      <c r="F128" s="42"/>
      <c r="G128" s="43"/>
      <c r="H128" s="40"/>
      <c r="J128" s="44"/>
      <c r="K128" s="40"/>
      <c r="L128" s="44"/>
      <c r="O128" s="45"/>
      <c r="P128" s="40"/>
      <c r="Q128" s="42"/>
    </row>
    <row r="129" spans="3:17">
      <c r="C129" s="40"/>
      <c r="D129" s="41"/>
      <c r="E129" s="40"/>
      <c r="F129" s="42"/>
      <c r="G129" s="43"/>
      <c r="H129" s="40"/>
      <c r="J129" s="44"/>
      <c r="K129" s="40"/>
      <c r="L129" s="44"/>
      <c r="O129" s="45"/>
      <c r="P129" s="40"/>
      <c r="Q129" s="42"/>
    </row>
    <row r="130" spans="3:17">
      <c r="C130" s="40"/>
      <c r="D130" s="41"/>
      <c r="E130" s="40"/>
      <c r="F130" s="42"/>
      <c r="G130" s="43"/>
      <c r="H130" s="40"/>
      <c r="J130" s="44"/>
      <c r="K130" s="40"/>
      <c r="L130" s="44"/>
      <c r="O130" s="45"/>
      <c r="P130" s="40"/>
      <c r="Q130" s="42"/>
    </row>
    <row r="131" spans="3:17">
      <c r="C131" s="40"/>
      <c r="D131" s="41"/>
      <c r="E131" s="40"/>
      <c r="F131" s="42"/>
      <c r="G131" s="43"/>
      <c r="H131" s="40"/>
      <c r="J131" s="44"/>
      <c r="K131" s="40"/>
      <c r="L131" s="44"/>
      <c r="O131" s="45"/>
      <c r="P131" s="40"/>
      <c r="Q131" s="42"/>
    </row>
    <row r="132" spans="3:17">
      <c r="C132" s="40"/>
      <c r="D132" s="41"/>
      <c r="E132" s="40"/>
      <c r="F132" s="42"/>
      <c r="G132" s="43"/>
      <c r="H132" s="40"/>
      <c r="J132" s="44"/>
      <c r="K132" s="40"/>
      <c r="L132" s="44"/>
      <c r="O132" s="45"/>
      <c r="P132" s="40"/>
      <c r="Q132" s="42"/>
    </row>
    <row r="133" spans="3:17">
      <c r="C133" s="40"/>
      <c r="D133" s="41"/>
      <c r="E133" s="40"/>
      <c r="F133" s="42"/>
      <c r="G133" s="43"/>
      <c r="H133" s="40"/>
      <c r="J133" s="44"/>
      <c r="K133" s="40"/>
      <c r="L133" s="44"/>
      <c r="O133" s="45"/>
      <c r="P133" s="40"/>
      <c r="Q133" s="42"/>
    </row>
    <row r="134" spans="3:17">
      <c r="C134" s="40"/>
      <c r="D134" s="41"/>
      <c r="E134" s="40"/>
      <c r="F134" s="42"/>
      <c r="G134" s="43"/>
      <c r="H134" s="40"/>
      <c r="J134" s="44"/>
      <c r="K134" s="40"/>
      <c r="L134" s="44"/>
      <c r="O134" s="45"/>
      <c r="P134" s="40"/>
      <c r="Q134" s="42"/>
    </row>
    <row r="135" spans="3:17">
      <c r="C135" s="40"/>
      <c r="D135" s="41"/>
      <c r="E135" s="40"/>
      <c r="F135" s="42"/>
      <c r="G135" s="43"/>
      <c r="H135" s="40"/>
      <c r="J135" s="44"/>
      <c r="K135" s="40"/>
      <c r="L135" s="44"/>
      <c r="O135" s="45"/>
      <c r="P135" s="40"/>
      <c r="Q135" s="42"/>
    </row>
    <row r="136" spans="3:17">
      <c r="C136" s="40"/>
      <c r="D136" s="41"/>
      <c r="E136" s="40"/>
      <c r="F136" s="42"/>
      <c r="G136" s="43"/>
      <c r="H136" s="40"/>
      <c r="J136" s="44"/>
      <c r="K136" s="40"/>
      <c r="L136" s="44"/>
      <c r="O136" s="45"/>
      <c r="P136" s="40"/>
      <c r="Q136" s="42"/>
    </row>
    <row r="137" spans="3:17">
      <c r="C137" s="40"/>
      <c r="D137" s="41"/>
      <c r="E137" s="40"/>
      <c r="F137" s="42"/>
      <c r="G137" s="43"/>
      <c r="H137" s="40"/>
      <c r="J137" s="44"/>
      <c r="K137" s="40"/>
      <c r="L137" s="44"/>
      <c r="O137" s="45"/>
      <c r="P137" s="40"/>
      <c r="Q137" s="42"/>
    </row>
    <row r="138" spans="3:17">
      <c r="C138" s="40"/>
      <c r="D138" s="41"/>
      <c r="E138" s="40"/>
      <c r="F138" s="42"/>
      <c r="G138" s="43"/>
      <c r="H138" s="40"/>
      <c r="J138" s="44"/>
      <c r="K138" s="40"/>
      <c r="L138" s="44"/>
      <c r="O138" s="45"/>
      <c r="P138" s="40"/>
      <c r="Q138" s="42"/>
    </row>
    <row r="139" spans="3:17">
      <c r="C139" s="40"/>
      <c r="D139" s="41"/>
      <c r="E139" s="40"/>
      <c r="F139" s="42"/>
      <c r="G139" s="43"/>
      <c r="H139" s="40"/>
      <c r="J139" s="44"/>
      <c r="K139" s="40"/>
      <c r="L139" s="44"/>
      <c r="O139" s="45"/>
      <c r="P139" s="40"/>
      <c r="Q139" s="42"/>
    </row>
    <row r="140" spans="3:17">
      <c r="C140" s="40"/>
      <c r="D140" s="41"/>
      <c r="E140" s="40"/>
      <c r="F140" s="42"/>
      <c r="G140" s="43"/>
      <c r="H140" s="40"/>
      <c r="J140" s="44"/>
      <c r="K140" s="40"/>
      <c r="L140" s="44"/>
      <c r="O140" s="45"/>
      <c r="P140" s="40"/>
      <c r="Q140" s="42"/>
    </row>
    <row r="141" spans="3:17">
      <c r="C141" s="40"/>
      <c r="D141" s="41"/>
      <c r="E141" s="40"/>
      <c r="F141" s="42"/>
      <c r="G141" s="43"/>
      <c r="H141" s="40"/>
      <c r="J141" s="44"/>
      <c r="K141" s="40"/>
      <c r="L141" s="44"/>
      <c r="O141" s="45"/>
      <c r="P141" s="40"/>
      <c r="Q141" s="42"/>
    </row>
    <row r="142" spans="3:17">
      <c r="C142" s="40"/>
      <c r="D142" s="41"/>
      <c r="E142" s="40"/>
      <c r="F142" s="42"/>
      <c r="G142" s="43"/>
      <c r="H142" s="40"/>
      <c r="J142" s="44"/>
      <c r="K142" s="40"/>
      <c r="L142" s="44"/>
      <c r="O142" s="45"/>
      <c r="P142" s="40"/>
      <c r="Q142" s="42"/>
    </row>
    <row r="143" spans="3:17">
      <c r="C143" s="40"/>
      <c r="D143" s="41"/>
      <c r="E143" s="40"/>
      <c r="F143" s="42"/>
      <c r="G143" s="43"/>
      <c r="H143" s="40"/>
      <c r="J143" s="44"/>
      <c r="K143" s="40"/>
      <c r="L143" s="44"/>
      <c r="O143" s="45"/>
      <c r="P143" s="40"/>
      <c r="Q143" s="42"/>
    </row>
    <row r="144" spans="3:17">
      <c r="C144" s="40"/>
      <c r="D144" s="41"/>
      <c r="E144" s="40"/>
      <c r="F144" s="42"/>
      <c r="G144" s="43"/>
      <c r="H144" s="40"/>
      <c r="J144" s="44"/>
      <c r="K144" s="40"/>
      <c r="L144" s="44"/>
      <c r="O144" s="45"/>
      <c r="P144" s="40"/>
      <c r="Q144" s="42"/>
    </row>
    <row r="145" spans="3:17">
      <c r="C145" s="40"/>
      <c r="D145" s="41"/>
      <c r="E145" s="40"/>
      <c r="F145" s="42"/>
      <c r="G145" s="43"/>
      <c r="H145" s="40"/>
      <c r="J145" s="44"/>
      <c r="K145" s="40"/>
      <c r="L145" s="44"/>
      <c r="O145" s="45"/>
      <c r="P145" s="40"/>
      <c r="Q145" s="42"/>
    </row>
    <row r="146" spans="3:17">
      <c r="C146" s="40"/>
      <c r="D146" s="41"/>
      <c r="E146" s="40"/>
      <c r="F146" s="42"/>
      <c r="G146" s="43"/>
      <c r="H146" s="40"/>
      <c r="J146" s="44"/>
      <c r="K146" s="40"/>
      <c r="L146" s="44"/>
      <c r="O146" s="45"/>
      <c r="P146" s="40"/>
      <c r="Q146" s="42"/>
    </row>
    <row r="147" spans="3:17">
      <c r="C147" s="40"/>
      <c r="D147" s="41"/>
      <c r="E147" s="40"/>
      <c r="F147" s="42"/>
      <c r="G147" s="43"/>
      <c r="H147" s="40"/>
      <c r="J147" s="44"/>
      <c r="K147" s="40"/>
      <c r="L147" s="44"/>
      <c r="O147" s="45"/>
      <c r="P147" s="40"/>
      <c r="Q147" s="42"/>
    </row>
    <row r="148" spans="3:17">
      <c r="C148" s="40"/>
      <c r="D148" s="41"/>
      <c r="E148" s="40"/>
      <c r="F148" s="42"/>
      <c r="G148" s="43"/>
      <c r="H148" s="40"/>
      <c r="J148" s="44"/>
      <c r="K148" s="40"/>
      <c r="L148" s="44"/>
      <c r="O148" s="45"/>
      <c r="P148" s="40"/>
      <c r="Q148" s="42"/>
    </row>
    <row r="149" spans="3:17">
      <c r="C149" s="40"/>
      <c r="D149" s="41"/>
      <c r="E149" s="40"/>
      <c r="F149" s="42"/>
      <c r="G149" s="43"/>
      <c r="H149" s="40"/>
      <c r="J149" s="44"/>
      <c r="K149" s="40"/>
      <c r="L149" s="44"/>
      <c r="O149" s="45"/>
      <c r="P149" s="40"/>
      <c r="Q149" s="42"/>
    </row>
    <row r="150" spans="3:17">
      <c r="C150" s="40"/>
      <c r="D150" s="41"/>
      <c r="E150" s="40"/>
      <c r="F150" s="42"/>
      <c r="G150" s="43"/>
      <c r="H150" s="40"/>
      <c r="J150" s="44"/>
      <c r="K150" s="40"/>
      <c r="L150" s="44"/>
      <c r="O150" s="45"/>
      <c r="P150" s="40"/>
      <c r="Q150" s="42"/>
    </row>
    <row r="151" spans="3:17">
      <c r="C151" s="40"/>
      <c r="D151" s="41"/>
      <c r="E151" s="40"/>
      <c r="F151" s="42"/>
      <c r="G151" s="43"/>
      <c r="H151" s="40"/>
      <c r="J151" s="44"/>
      <c r="K151" s="40"/>
      <c r="L151" s="44"/>
      <c r="O151" s="45"/>
      <c r="P151" s="40"/>
      <c r="Q151" s="42"/>
    </row>
    <row r="152" spans="3:17">
      <c r="C152" s="40"/>
      <c r="D152" s="41"/>
      <c r="E152" s="40"/>
      <c r="F152" s="42"/>
      <c r="G152" s="43"/>
      <c r="H152" s="40"/>
      <c r="J152" s="44"/>
      <c r="K152" s="40"/>
      <c r="L152" s="44"/>
      <c r="O152" s="45"/>
      <c r="P152" s="40"/>
      <c r="Q152" s="42"/>
    </row>
    <row r="153" spans="3:17">
      <c r="C153" s="40"/>
      <c r="D153" s="41"/>
      <c r="E153" s="40"/>
      <c r="F153" s="42"/>
      <c r="G153" s="43"/>
      <c r="H153" s="40"/>
      <c r="J153" s="44"/>
      <c r="K153" s="40"/>
      <c r="L153" s="44"/>
      <c r="O153" s="45"/>
      <c r="P153" s="40"/>
      <c r="Q153" s="42"/>
    </row>
    <row r="154" spans="3:17">
      <c r="C154" s="40"/>
      <c r="D154" s="41"/>
      <c r="E154" s="40"/>
      <c r="F154" s="42"/>
      <c r="G154" s="43"/>
      <c r="H154" s="40"/>
      <c r="J154" s="44"/>
      <c r="K154" s="40"/>
      <c r="L154" s="44"/>
      <c r="O154" s="45"/>
      <c r="P154" s="40"/>
      <c r="Q154" s="42"/>
    </row>
    <row r="155" spans="3:17">
      <c r="C155" s="40"/>
      <c r="D155" s="41"/>
      <c r="E155" s="40"/>
      <c r="F155" s="42"/>
      <c r="G155" s="43"/>
      <c r="H155" s="40"/>
      <c r="J155" s="44"/>
      <c r="K155" s="40"/>
      <c r="L155" s="44"/>
      <c r="O155" s="45"/>
      <c r="P155" s="40"/>
      <c r="Q155" s="42"/>
    </row>
    <row r="156" spans="3:17">
      <c r="C156" s="40"/>
      <c r="D156" s="41"/>
      <c r="E156" s="40"/>
      <c r="F156" s="42"/>
      <c r="G156" s="43"/>
      <c r="H156" s="40"/>
      <c r="J156" s="44"/>
      <c r="K156" s="40"/>
      <c r="L156" s="44"/>
      <c r="O156" s="45"/>
      <c r="P156" s="40"/>
      <c r="Q156" s="42"/>
    </row>
    <row r="157" spans="3:17">
      <c r="C157" s="40"/>
      <c r="D157" s="41"/>
      <c r="E157" s="40"/>
      <c r="F157" s="42"/>
      <c r="G157" s="43"/>
      <c r="H157" s="40"/>
      <c r="J157" s="44"/>
      <c r="K157" s="40"/>
      <c r="L157" s="44"/>
      <c r="O157" s="45"/>
      <c r="P157" s="40"/>
      <c r="Q157" s="42"/>
    </row>
    <row r="158" spans="3:17">
      <c r="C158" s="40"/>
      <c r="D158" s="41"/>
      <c r="E158" s="40"/>
      <c r="F158" s="42"/>
      <c r="G158" s="43"/>
      <c r="H158" s="40"/>
      <c r="J158" s="44"/>
      <c r="K158" s="40"/>
      <c r="L158" s="44"/>
      <c r="O158" s="45"/>
      <c r="P158" s="40"/>
      <c r="Q158" s="42"/>
    </row>
    <row r="159" spans="3:17">
      <c r="C159" s="40"/>
      <c r="D159" s="41"/>
      <c r="E159" s="40"/>
      <c r="F159" s="42"/>
      <c r="G159" s="43"/>
      <c r="H159" s="40"/>
      <c r="J159" s="44"/>
      <c r="K159" s="40"/>
      <c r="L159" s="44"/>
      <c r="O159" s="45"/>
      <c r="P159" s="40"/>
      <c r="Q159" s="42"/>
    </row>
    <row r="160" spans="3:17">
      <c r="C160" s="40"/>
      <c r="D160" s="41"/>
      <c r="E160" s="40"/>
      <c r="F160" s="42"/>
      <c r="G160" s="43"/>
      <c r="H160" s="40"/>
      <c r="J160" s="44"/>
      <c r="K160" s="40"/>
      <c r="L160" s="44"/>
      <c r="O160" s="45"/>
      <c r="P160" s="40"/>
      <c r="Q160" s="42"/>
    </row>
    <row r="161" spans="3:17">
      <c r="C161" s="40"/>
      <c r="D161" s="41"/>
      <c r="E161" s="40"/>
      <c r="F161" s="42"/>
      <c r="G161" s="43"/>
      <c r="H161" s="40"/>
      <c r="J161" s="44"/>
      <c r="K161" s="40"/>
      <c r="L161" s="44"/>
      <c r="O161" s="45"/>
      <c r="P161" s="40"/>
      <c r="Q161" s="42"/>
    </row>
    <row r="162" spans="3:17">
      <c r="C162" s="40"/>
      <c r="D162" s="41"/>
      <c r="E162" s="40"/>
      <c r="F162" s="42"/>
      <c r="G162" s="43"/>
      <c r="H162" s="40"/>
      <c r="J162" s="44"/>
      <c r="K162" s="40"/>
      <c r="L162" s="44"/>
      <c r="O162" s="45"/>
      <c r="P162" s="40"/>
      <c r="Q162" s="42"/>
    </row>
    <row r="163" spans="3:17">
      <c r="C163" s="40"/>
      <c r="D163" s="41"/>
      <c r="E163" s="40"/>
      <c r="F163" s="42"/>
      <c r="G163" s="43"/>
      <c r="H163" s="40"/>
      <c r="J163" s="44"/>
      <c r="K163" s="40"/>
      <c r="L163" s="44"/>
      <c r="O163" s="45"/>
      <c r="P163" s="40"/>
      <c r="Q163" s="42"/>
    </row>
    <row r="164" spans="3:17">
      <c r="C164" s="40"/>
      <c r="D164" s="41"/>
      <c r="E164" s="40"/>
      <c r="F164" s="42"/>
      <c r="G164" s="43"/>
      <c r="H164" s="40"/>
      <c r="J164" s="44"/>
      <c r="K164" s="40"/>
      <c r="L164" s="44"/>
      <c r="O164" s="45"/>
      <c r="P164" s="40"/>
      <c r="Q164" s="42"/>
    </row>
    <row r="165" spans="3:17">
      <c r="C165" s="40"/>
      <c r="D165" s="41"/>
      <c r="E165" s="40"/>
      <c r="F165" s="42"/>
      <c r="G165" s="43"/>
      <c r="H165" s="40"/>
      <c r="J165" s="44"/>
      <c r="K165" s="40"/>
      <c r="L165" s="44"/>
      <c r="O165" s="45"/>
      <c r="P165" s="40"/>
      <c r="Q165" s="42"/>
    </row>
    <row r="166" spans="3:17">
      <c r="C166" s="40"/>
      <c r="D166" s="41"/>
      <c r="E166" s="40"/>
      <c r="F166" s="42"/>
      <c r="G166" s="43"/>
      <c r="H166" s="40"/>
      <c r="J166" s="44"/>
      <c r="K166" s="40"/>
      <c r="L166" s="44"/>
      <c r="O166" s="45"/>
      <c r="P166" s="40"/>
      <c r="Q166" s="42"/>
    </row>
    <row r="167" spans="3:17">
      <c r="C167" s="40"/>
      <c r="D167" s="41"/>
      <c r="E167" s="40"/>
      <c r="F167" s="42"/>
      <c r="G167" s="43"/>
      <c r="H167" s="40"/>
      <c r="J167" s="44"/>
      <c r="K167" s="40"/>
      <c r="L167" s="44"/>
      <c r="O167" s="45"/>
      <c r="P167" s="40"/>
      <c r="Q167" s="42"/>
    </row>
    <row r="168" spans="3:17">
      <c r="C168" s="40"/>
      <c r="D168" s="41"/>
      <c r="E168" s="40"/>
      <c r="F168" s="42"/>
      <c r="G168" s="43"/>
      <c r="H168" s="40"/>
      <c r="J168" s="44"/>
      <c r="K168" s="40"/>
      <c r="L168" s="44"/>
      <c r="O168" s="45"/>
      <c r="P168" s="40"/>
      <c r="Q168" s="42"/>
    </row>
    <row r="169" spans="3:17">
      <c r="C169" s="40"/>
      <c r="D169" s="41"/>
      <c r="E169" s="40"/>
      <c r="F169" s="42"/>
      <c r="G169" s="43"/>
      <c r="H169" s="40"/>
      <c r="J169" s="44"/>
      <c r="K169" s="40"/>
      <c r="L169" s="44"/>
      <c r="O169" s="45"/>
      <c r="P169" s="40"/>
      <c r="Q169" s="42"/>
    </row>
    <row r="170" spans="3:17">
      <c r="C170" s="40"/>
      <c r="D170" s="41"/>
      <c r="E170" s="40"/>
      <c r="F170" s="42"/>
      <c r="G170" s="43"/>
      <c r="H170" s="40"/>
      <c r="J170" s="44"/>
      <c r="K170" s="40"/>
      <c r="L170" s="44"/>
      <c r="O170" s="45"/>
      <c r="P170" s="40"/>
      <c r="Q170" s="42"/>
    </row>
    <row r="171" spans="3:17">
      <c r="C171" s="40"/>
      <c r="D171" s="41"/>
      <c r="E171" s="40"/>
      <c r="F171" s="42"/>
      <c r="G171" s="43"/>
      <c r="H171" s="40"/>
      <c r="J171" s="44"/>
      <c r="K171" s="40"/>
      <c r="L171" s="44"/>
      <c r="O171" s="45"/>
      <c r="P171" s="40"/>
      <c r="Q171" s="42"/>
    </row>
    <row r="172" spans="3:17">
      <c r="C172" s="40"/>
      <c r="D172" s="41"/>
      <c r="E172" s="40"/>
      <c r="F172" s="42"/>
      <c r="G172" s="43"/>
      <c r="H172" s="40"/>
      <c r="J172" s="44"/>
      <c r="K172" s="40"/>
      <c r="L172" s="44"/>
      <c r="O172" s="45"/>
      <c r="P172" s="40"/>
      <c r="Q172" s="42"/>
    </row>
    <row r="173" spans="3:17">
      <c r="C173" s="40"/>
      <c r="D173" s="41"/>
      <c r="E173" s="40"/>
      <c r="F173" s="42"/>
      <c r="G173" s="43"/>
      <c r="H173" s="40"/>
      <c r="J173" s="44"/>
      <c r="K173" s="40"/>
      <c r="L173" s="44"/>
      <c r="O173" s="45"/>
      <c r="P173" s="40"/>
      <c r="Q173" s="42"/>
    </row>
    <row r="174" spans="3:17">
      <c r="C174" s="40"/>
      <c r="D174" s="41"/>
      <c r="E174" s="40"/>
      <c r="F174" s="42"/>
      <c r="G174" s="43"/>
      <c r="H174" s="40"/>
      <c r="J174" s="44"/>
      <c r="K174" s="40"/>
      <c r="L174" s="44"/>
      <c r="O174" s="45"/>
      <c r="P174" s="40"/>
      <c r="Q174" s="42"/>
    </row>
    <row r="175" spans="3:17">
      <c r="C175" s="40"/>
      <c r="D175" s="41"/>
      <c r="E175" s="40"/>
      <c r="F175" s="42"/>
      <c r="G175" s="43"/>
      <c r="H175" s="40"/>
      <c r="J175" s="44"/>
      <c r="K175" s="40"/>
      <c r="L175" s="44"/>
      <c r="O175" s="45"/>
      <c r="P175" s="40"/>
      <c r="Q175" s="42"/>
    </row>
    <row r="176" spans="3:17">
      <c r="C176" s="40"/>
      <c r="D176" s="41"/>
      <c r="E176" s="40"/>
      <c r="F176" s="42"/>
      <c r="G176" s="43"/>
      <c r="H176" s="40"/>
      <c r="J176" s="44"/>
      <c r="K176" s="40"/>
      <c r="L176" s="44"/>
      <c r="O176" s="45"/>
      <c r="P176" s="40"/>
      <c r="Q176" s="42"/>
    </row>
    <row r="177" spans="3:17">
      <c r="C177" s="40"/>
      <c r="D177" s="41"/>
      <c r="E177" s="40"/>
      <c r="F177" s="42"/>
      <c r="G177" s="43"/>
      <c r="H177" s="40"/>
      <c r="J177" s="44"/>
      <c r="K177" s="40"/>
      <c r="L177" s="44"/>
      <c r="O177" s="45"/>
      <c r="P177" s="40"/>
      <c r="Q177" s="42"/>
    </row>
    <row r="178" spans="3:17">
      <c r="C178" s="40"/>
      <c r="D178" s="41"/>
      <c r="E178" s="40"/>
      <c r="F178" s="42"/>
      <c r="G178" s="43"/>
      <c r="H178" s="40"/>
      <c r="J178" s="44"/>
      <c r="K178" s="40"/>
      <c r="L178" s="44"/>
      <c r="O178" s="45"/>
      <c r="P178" s="40"/>
      <c r="Q178" s="42"/>
    </row>
    <row r="179" spans="3:17">
      <c r="C179" s="40"/>
      <c r="D179" s="41"/>
      <c r="E179" s="40"/>
      <c r="F179" s="42"/>
      <c r="G179" s="43"/>
      <c r="H179" s="40"/>
      <c r="J179" s="44"/>
      <c r="K179" s="40"/>
      <c r="L179" s="44"/>
      <c r="O179" s="45"/>
      <c r="P179" s="40"/>
      <c r="Q179" s="42"/>
    </row>
    <row r="180" spans="3:17">
      <c r="C180" s="40"/>
      <c r="D180" s="41"/>
      <c r="E180" s="40"/>
      <c r="F180" s="42"/>
      <c r="G180" s="43"/>
      <c r="H180" s="40"/>
      <c r="J180" s="44"/>
      <c r="K180" s="40"/>
      <c r="L180" s="44"/>
      <c r="O180" s="45"/>
      <c r="P180" s="40"/>
      <c r="Q180" s="42"/>
    </row>
    <row r="181" spans="3:17">
      <c r="C181" s="40"/>
      <c r="D181" s="41"/>
      <c r="E181" s="40"/>
      <c r="F181" s="42"/>
      <c r="G181" s="43"/>
      <c r="H181" s="40"/>
      <c r="J181" s="44"/>
      <c r="K181" s="40"/>
      <c r="L181" s="44"/>
      <c r="O181" s="45"/>
      <c r="P181" s="40"/>
      <c r="Q181" s="42"/>
    </row>
    <row r="182" spans="3:17">
      <c r="C182" s="40"/>
      <c r="D182" s="41"/>
      <c r="E182" s="40"/>
      <c r="F182" s="42"/>
      <c r="G182" s="43"/>
      <c r="H182" s="40"/>
      <c r="J182" s="44"/>
      <c r="K182" s="40"/>
      <c r="L182" s="44"/>
      <c r="O182" s="45"/>
      <c r="P182" s="40"/>
      <c r="Q182" s="42"/>
    </row>
    <row r="183" spans="3:17">
      <c r="C183" s="40"/>
      <c r="D183" s="41"/>
      <c r="E183" s="40"/>
      <c r="F183" s="42"/>
      <c r="G183" s="43"/>
      <c r="H183" s="40"/>
      <c r="J183" s="44"/>
      <c r="K183" s="40"/>
      <c r="L183" s="44"/>
      <c r="O183" s="45"/>
      <c r="P183" s="40"/>
      <c r="Q183" s="42"/>
    </row>
    <row r="184" spans="3:17">
      <c r="C184" s="40"/>
      <c r="D184" s="41"/>
      <c r="E184" s="40"/>
      <c r="F184" s="42"/>
      <c r="G184" s="43"/>
      <c r="H184" s="40"/>
      <c r="J184" s="44"/>
      <c r="K184" s="40"/>
      <c r="L184" s="44"/>
      <c r="O184" s="45"/>
      <c r="P184" s="40"/>
      <c r="Q184" s="42"/>
    </row>
    <row r="185" spans="3:17">
      <c r="C185" s="40"/>
      <c r="D185" s="41"/>
      <c r="E185" s="40"/>
      <c r="F185" s="42"/>
      <c r="G185" s="43"/>
      <c r="H185" s="40"/>
      <c r="J185" s="44"/>
      <c r="K185" s="40"/>
      <c r="L185" s="44"/>
      <c r="O185" s="45"/>
      <c r="P185" s="40"/>
      <c r="Q185" s="42"/>
    </row>
    <row r="186" spans="3:17">
      <c r="C186" s="40"/>
      <c r="D186" s="41"/>
      <c r="E186" s="40"/>
      <c r="F186" s="42"/>
      <c r="G186" s="43"/>
      <c r="H186" s="40"/>
      <c r="J186" s="44"/>
      <c r="K186" s="40"/>
      <c r="L186" s="44"/>
      <c r="O186" s="45"/>
      <c r="P186" s="40"/>
      <c r="Q186" s="42"/>
    </row>
    <row r="187" spans="3:17">
      <c r="C187" s="40"/>
      <c r="D187" s="41"/>
      <c r="E187" s="40"/>
      <c r="F187" s="42"/>
      <c r="G187" s="43"/>
      <c r="H187" s="40"/>
      <c r="J187" s="44"/>
      <c r="K187" s="40"/>
      <c r="L187" s="44"/>
      <c r="O187" s="45"/>
      <c r="P187" s="40"/>
      <c r="Q187" s="42"/>
    </row>
    <row r="188" spans="3:17">
      <c r="C188" s="40"/>
      <c r="D188" s="41"/>
      <c r="E188" s="40"/>
      <c r="F188" s="42"/>
      <c r="G188" s="43"/>
      <c r="H188" s="40"/>
      <c r="J188" s="44"/>
      <c r="K188" s="40"/>
      <c r="L188" s="44"/>
      <c r="O188" s="45"/>
      <c r="P188" s="40"/>
      <c r="Q188" s="42"/>
    </row>
    <row r="189" spans="3:17">
      <c r="C189" s="40"/>
      <c r="D189" s="41"/>
      <c r="E189" s="40"/>
      <c r="F189" s="42"/>
      <c r="G189" s="43"/>
      <c r="H189" s="40"/>
      <c r="J189" s="44"/>
      <c r="K189" s="40"/>
      <c r="L189" s="44"/>
      <c r="O189" s="45"/>
      <c r="P189" s="40"/>
      <c r="Q189" s="42"/>
    </row>
    <row r="190" spans="3:17">
      <c r="C190" s="40"/>
      <c r="D190" s="41"/>
      <c r="E190" s="40"/>
      <c r="F190" s="42"/>
      <c r="G190" s="43"/>
      <c r="H190" s="40"/>
      <c r="J190" s="44"/>
      <c r="K190" s="40"/>
      <c r="L190" s="44"/>
      <c r="O190" s="45"/>
      <c r="P190" s="40"/>
      <c r="Q190" s="42"/>
    </row>
    <row r="191" spans="3:17">
      <c r="C191" s="40"/>
      <c r="D191" s="41"/>
      <c r="E191" s="40"/>
      <c r="F191" s="42"/>
      <c r="G191" s="43"/>
      <c r="H191" s="40"/>
      <c r="J191" s="44"/>
      <c r="K191" s="40"/>
      <c r="L191" s="44"/>
      <c r="O191" s="45"/>
      <c r="P191" s="40"/>
      <c r="Q191" s="42"/>
    </row>
    <row r="192" spans="3:17">
      <c r="C192" s="40"/>
      <c r="D192" s="41"/>
      <c r="E192" s="40"/>
      <c r="F192" s="42"/>
      <c r="G192" s="43"/>
      <c r="H192" s="40"/>
      <c r="J192" s="44"/>
      <c r="K192" s="40"/>
      <c r="L192" s="44"/>
      <c r="O192" s="45"/>
      <c r="P192" s="40"/>
      <c r="Q192" s="42"/>
    </row>
    <row r="193" spans="3:17">
      <c r="C193" s="40"/>
      <c r="D193" s="41"/>
      <c r="E193" s="40"/>
      <c r="F193" s="42"/>
      <c r="G193" s="43"/>
      <c r="H193" s="40"/>
      <c r="J193" s="44"/>
      <c r="K193" s="40"/>
      <c r="L193" s="44"/>
      <c r="O193" s="45"/>
      <c r="P193" s="40"/>
      <c r="Q193" s="42"/>
    </row>
    <row r="194" spans="3:17">
      <c r="C194" s="40"/>
      <c r="D194" s="41"/>
      <c r="E194" s="40"/>
      <c r="F194" s="42"/>
      <c r="G194" s="43"/>
      <c r="H194" s="40"/>
      <c r="J194" s="44"/>
      <c r="K194" s="40"/>
      <c r="L194" s="44"/>
      <c r="O194" s="45"/>
      <c r="P194" s="40"/>
      <c r="Q194" s="42"/>
    </row>
    <row r="195" spans="3:17">
      <c r="C195" s="40"/>
      <c r="D195" s="41"/>
      <c r="E195" s="40"/>
      <c r="F195" s="42"/>
      <c r="G195" s="43"/>
      <c r="H195" s="40"/>
      <c r="J195" s="44"/>
      <c r="K195" s="40"/>
      <c r="L195" s="44"/>
      <c r="O195" s="45"/>
      <c r="P195" s="40"/>
      <c r="Q195" s="42"/>
    </row>
    <row r="196" spans="3:17">
      <c r="C196" s="40"/>
      <c r="D196" s="41"/>
      <c r="E196" s="40"/>
      <c r="F196" s="42"/>
      <c r="G196" s="43"/>
      <c r="H196" s="40"/>
      <c r="J196" s="44"/>
      <c r="K196" s="40"/>
      <c r="L196" s="44"/>
      <c r="O196" s="45"/>
      <c r="P196" s="40"/>
      <c r="Q196" s="42"/>
    </row>
    <row r="197" spans="3:17">
      <c r="C197" s="40"/>
      <c r="D197" s="41"/>
      <c r="E197" s="40"/>
      <c r="F197" s="42"/>
      <c r="G197" s="43"/>
      <c r="H197" s="40"/>
      <c r="J197" s="44"/>
      <c r="K197" s="40"/>
      <c r="L197" s="44"/>
      <c r="O197" s="45"/>
      <c r="P197" s="40"/>
      <c r="Q197" s="42"/>
    </row>
    <row r="198" spans="3:17">
      <c r="C198" s="40"/>
      <c r="D198" s="41"/>
      <c r="E198" s="40"/>
      <c r="F198" s="42"/>
      <c r="G198" s="43"/>
      <c r="H198" s="40"/>
      <c r="J198" s="44"/>
      <c r="K198" s="40"/>
      <c r="L198" s="44"/>
      <c r="O198" s="45"/>
      <c r="P198" s="40"/>
      <c r="Q198" s="42"/>
    </row>
    <row r="199" spans="3:17">
      <c r="C199" s="40"/>
      <c r="D199" s="41"/>
      <c r="E199" s="40"/>
      <c r="F199" s="42"/>
      <c r="G199" s="43"/>
      <c r="H199" s="40"/>
      <c r="J199" s="44"/>
      <c r="K199" s="40"/>
      <c r="L199" s="44"/>
      <c r="O199" s="45"/>
      <c r="P199" s="40"/>
      <c r="Q199" s="42"/>
    </row>
    <row r="200" spans="3:17">
      <c r="C200" s="40"/>
      <c r="D200" s="41"/>
      <c r="E200" s="40"/>
      <c r="F200" s="42"/>
      <c r="G200" s="43"/>
      <c r="H200" s="40"/>
      <c r="J200" s="44"/>
      <c r="K200" s="40"/>
      <c r="L200" s="44"/>
      <c r="O200" s="45"/>
      <c r="P200" s="40"/>
      <c r="Q200" s="42"/>
    </row>
    <row r="201" spans="3:17">
      <c r="C201" s="40"/>
      <c r="D201" s="41"/>
      <c r="E201" s="40"/>
      <c r="F201" s="42"/>
      <c r="G201" s="43"/>
      <c r="H201" s="40"/>
      <c r="J201" s="44"/>
      <c r="K201" s="40"/>
      <c r="L201" s="44"/>
      <c r="O201" s="45"/>
      <c r="P201" s="40"/>
      <c r="Q201" s="42"/>
    </row>
    <row r="202" spans="3:17">
      <c r="C202" s="40"/>
      <c r="D202" s="41"/>
      <c r="E202" s="40"/>
      <c r="F202" s="42"/>
      <c r="G202" s="43"/>
      <c r="H202" s="40"/>
      <c r="J202" s="44"/>
      <c r="K202" s="40"/>
      <c r="L202" s="44"/>
      <c r="O202" s="45"/>
      <c r="P202" s="40"/>
      <c r="Q202" s="42"/>
    </row>
    <row r="203" spans="3:17">
      <c r="C203" s="40"/>
      <c r="D203" s="41"/>
      <c r="E203" s="40"/>
      <c r="F203" s="42"/>
      <c r="G203" s="43"/>
      <c r="H203" s="40"/>
      <c r="J203" s="44"/>
      <c r="K203" s="40"/>
      <c r="L203" s="44"/>
      <c r="O203" s="45"/>
      <c r="P203" s="40"/>
      <c r="Q203" s="42"/>
    </row>
    <row r="204" spans="3:17">
      <c r="C204" s="40"/>
      <c r="D204" s="41"/>
      <c r="E204" s="40"/>
      <c r="F204" s="42"/>
      <c r="G204" s="43"/>
      <c r="H204" s="40"/>
      <c r="J204" s="44"/>
      <c r="K204" s="40"/>
      <c r="L204" s="44"/>
      <c r="O204" s="45"/>
      <c r="P204" s="40"/>
      <c r="Q204" s="42"/>
    </row>
    <row r="205" spans="3:17">
      <c r="C205" s="40"/>
      <c r="D205" s="41"/>
      <c r="E205" s="40"/>
      <c r="F205" s="42"/>
      <c r="G205" s="43"/>
      <c r="H205" s="40"/>
      <c r="J205" s="44"/>
      <c r="K205" s="40"/>
      <c r="L205" s="44"/>
      <c r="O205" s="45"/>
      <c r="P205" s="40"/>
      <c r="Q205" s="42"/>
    </row>
    <row r="206" spans="3:17">
      <c r="C206" s="40"/>
      <c r="D206" s="41"/>
      <c r="E206" s="40"/>
      <c r="F206" s="42"/>
      <c r="G206" s="43"/>
      <c r="H206" s="40"/>
      <c r="J206" s="44"/>
      <c r="K206" s="40"/>
      <c r="L206" s="44"/>
      <c r="O206" s="45"/>
      <c r="P206" s="40"/>
      <c r="Q206" s="42"/>
    </row>
    <row r="207" spans="3:17">
      <c r="C207" s="40"/>
      <c r="D207" s="41"/>
      <c r="E207" s="40"/>
      <c r="F207" s="42"/>
      <c r="G207" s="43"/>
      <c r="H207" s="40"/>
      <c r="J207" s="44"/>
      <c r="K207" s="40"/>
      <c r="L207" s="44"/>
      <c r="O207" s="45"/>
      <c r="P207" s="40"/>
      <c r="Q207" s="42"/>
    </row>
    <row r="208" spans="3:17">
      <c r="C208" s="40"/>
      <c r="D208" s="41"/>
      <c r="E208" s="40"/>
      <c r="F208" s="42"/>
      <c r="G208" s="43"/>
      <c r="H208" s="40"/>
      <c r="J208" s="44"/>
      <c r="K208" s="40"/>
      <c r="L208" s="44"/>
      <c r="O208" s="45"/>
      <c r="P208" s="40"/>
      <c r="Q208" s="42"/>
    </row>
    <row r="209" spans="3:17">
      <c r="C209" s="40"/>
      <c r="D209" s="41"/>
      <c r="E209" s="40"/>
      <c r="F209" s="42"/>
      <c r="G209" s="43"/>
      <c r="H209" s="40"/>
      <c r="J209" s="44"/>
      <c r="K209" s="40"/>
      <c r="L209" s="44"/>
      <c r="O209" s="45"/>
      <c r="P209" s="40"/>
      <c r="Q209" s="42"/>
    </row>
    <row r="210" spans="3:17">
      <c r="C210" s="40"/>
      <c r="D210" s="41"/>
      <c r="E210" s="40"/>
      <c r="F210" s="42"/>
      <c r="G210" s="43"/>
      <c r="H210" s="40"/>
      <c r="J210" s="44"/>
      <c r="K210" s="40"/>
      <c r="L210" s="44"/>
      <c r="O210" s="45"/>
      <c r="P210" s="40"/>
      <c r="Q210" s="42"/>
    </row>
    <row r="211" spans="3:17">
      <c r="C211" s="40"/>
      <c r="D211" s="41"/>
      <c r="E211" s="40"/>
      <c r="F211" s="42"/>
      <c r="G211" s="43"/>
      <c r="H211" s="40"/>
      <c r="J211" s="44"/>
      <c r="K211" s="40"/>
      <c r="L211" s="44"/>
      <c r="O211" s="45"/>
      <c r="P211" s="40"/>
      <c r="Q211" s="42"/>
    </row>
    <row r="212" spans="3:17">
      <c r="C212" s="40"/>
      <c r="D212" s="41"/>
      <c r="E212" s="40"/>
      <c r="F212" s="42"/>
      <c r="G212" s="43"/>
      <c r="H212" s="40"/>
      <c r="J212" s="44"/>
      <c r="K212" s="40"/>
      <c r="L212" s="44"/>
      <c r="O212" s="45"/>
      <c r="P212" s="40"/>
      <c r="Q212" s="42"/>
    </row>
    <row r="213" spans="3:17">
      <c r="C213" s="40"/>
      <c r="D213" s="41"/>
      <c r="E213" s="40"/>
      <c r="F213" s="42"/>
      <c r="G213" s="43"/>
      <c r="H213" s="40"/>
      <c r="J213" s="44"/>
      <c r="K213" s="40"/>
      <c r="L213" s="44"/>
      <c r="O213" s="45"/>
      <c r="P213" s="40"/>
      <c r="Q213" s="42"/>
    </row>
    <row r="214" spans="3:17">
      <c r="C214" s="40"/>
      <c r="D214" s="41"/>
      <c r="E214" s="40"/>
      <c r="F214" s="42"/>
      <c r="G214" s="43"/>
      <c r="H214" s="40"/>
      <c r="J214" s="44"/>
      <c r="K214" s="40"/>
      <c r="L214" s="44"/>
      <c r="O214" s="45"/>
      <c r="P214" s="40"/>
      <c r="Q214" s="42"/>
    </row>
    <row r="215" spans="3:17">
      <c r="C215" s="40"/>
      <c r="D215" s="41"/>
      <c r="E215" s="40"/>
      <c r="F215" s="42"/>
      <c r="G215" s="43"/>
      <c r="H215" s="40"/>
      <c r="J215" s="44"/>
      <c r="K215" s="40"/>
      <c r="L215" s="44"/>
      <c r="O215" s="45"/>
      <c r="P215" s="40"/>
      <c r="Q215" s="42"/>
    </row>
    <row r="216" spans="3:17">
      <c r="C216" s="40"/>
      <c r="D216" s="41"/>
      <c r="E216" s="40"/>
      <c r="F216" s="42"/>
      <c r="G216" s="43"/>
      <c r="H216" s="40"/>
      <c r="J216" s="44"/>
      <c r="K216" s="40"/>
      <c r="L216" s="44"/>
      <c r="O216" s="45"/>
      <c r="P216" s="40"/>
      <c r="Q216" s="42"/>
    </row>
    <row r="217" spans="3:17">
      <c r="C217" s="40"/>
      <c r="D217" s="41"/>
      <c r="E217" s="40"/>
      <c r="F217" s="42"/>
      <c r="G217" s="43"/>
      <c r="H217" s="40"/>
      <c r="J217" s="44"/>
      <c r="K217" s="40"/>
      <c r="L217" s="44"/>
      <c r="O217" s="45"/>
      <c r="P217" s="40"/>
      <c r="Q217" s="42"/>
    </row>
    <row r="218" spans="3:17">
      <c r="C218" s="40"/>
      <c r="D218" s="41"/>
      <c r="E218" s="40"/>
      <c r="F218" s="42"/>
      <c r="G218" s="43"/>
      <c r="H218" s="40"/>
      <c r="J218" s="44"/>
      <c r="K218" s="40"/>
      <c r="L218" s="44"/>
      <c r="O218" s="45"/>
      <c r="P218" s="40"/>
      <c r="Q218" s="42"/>
    </row>
    <row r="219" spans="3:17">
      <c r="C219" s="40"/>
      <c r="D219" s="41"/>
      <c r="E219" s="40"/>
      <c r="F219" s="42"/>
      <c r="G219" s="43"/>
      <c r="H219" s="40"/>
      <c r="J219" s="44"/>
      <c r="K219" s="40"/>
      <c r="L219" s="44"/>
      <c r="O219" s="45"/>
      <c r="P219" s="40"/>
      <c r="Q219" s="42"/>
    </row>
    <row r="220" spans="3:17">
      <c r="C220" s="40"/>
      <c r="D220" s="41"/>
      <c r="E220" s="40"/>
      <c r="F220" s="42"/>
      <c r="G220" s="43"/>
      <c r="H220" s="40"/>
      <c r="J220" s="44"/>
      <c r="K220" s="40"/>
      <c r="L220" s="44"/>
      <c r="O220" s="45"/>
      <c r="P220" s="40"/>
      <c r="Q220" s="42"/>
    </row>
    <row r="221" spans="3:17">
      <c r="C221" s="40"/>
      <c r="D221" s="41"/>
      <c r="E221" s="40"/>
      <c r="F221" s="42"/>
      <c r="G221" s="43"/>
      <c r="H221" s="40"/>
      <c r="J221" s="44"/>
      <c r="K221" s="40"/>
      <c r="L221" s="44"/>
      <c r="O221" s="45"/>
      <c r="P221" s="40"/>
      <c r="Q221" s="42"/>
    </row>
    <row r="222" spans="3:17">
      <c r="C222" s="40"/>
      <c r="D222" s="41"/>
      <c r="E222" s="40"/>
      <c r="F222" s="42"/>
      <c r="G222" s="43"/>
      <c r="H222" s="40"/>
      <c r="J222" s="44"/>
      <c r="K222" s="40"/>
      <c r="L222" s="44"/>
      <c r="O222" s="45"/>
      <c r="P222" s="40"/>
      <c r="Q222" s="42"/>
    </row>
    <row r="223" spans="3:17">
      <c r="C223" s="40"/>
      <c r="D223" s="41"/>
      <c r="E223" s="40"/>
      <c r="F223" s="42"/>
      <c r="G223" s="43"/>
      <c r="H223" s="40"/>
      <c r="J223" s="44"/>
      <c r="K223" s="40"/>
      <c r="L223" s="44"/>
      <c r="O223" s="45"/>
      <c r="P223" s="40"/>
      <c r="Q223" s="42"/>
    </row>
    <row r="224" spans="3:17">
      <c r="C224" s="40"/>
      <c r="D224" s="41"/>
      <c r="E224" s="40"/>
      <c r="F224" s="42"/>
      <c r="G224" s="43"/>
      <c r="H224" s="40"/>
      <c r="J224" s="44"/>
      <c r="K224" s="40"/>
      <c r="L224" s="44"/>
      <c r="O224" s="45"/>
      <c r="P224" s="40"/>
      <c r="Q224" s="42"/>
    </row>
    <row r="225" spans="3:17">
      <c r="C225" s="40"/>
      <c r="D225" s="41"/>
      <c r="E225" s="40"/>
      <c r="F225" s="42"/>
      <c r="G225" s="43"/>
      <c r="H225" s="40"/>
      <c r="J225" s="44"/>
      <c r="K225" s="40"/>
      <c r="L225" s="44"/>
      <c r="O225" s="45"/>
      <c r="P225" s="40"/>
      <c r="Q225" s="42"/>
    </row>
    <row r="226" spans="3:17">
      <c r="C226" s="40"/>
      <c r="D226" s="41"/>
      <c r="E226" s="40"/>
      <c r="F226" s="42"/>
      <c r="G226" s="43"/>
      <c r="H226" s="40"/>
      <c r="J226" s="44"/>
      <c r="K226" s="40"/>
      <c r="L226" s="44"/>
      <c r="O226" s="45"/>
      <c r="P226" s="40"/>
      <c r="Q226" s="42"/>
    </row>
    <row r="227" spans="3:17">
      <c r="C227" s="40"/>
      <c r="D227" s="41"/>
      <c r="E227" s="40"/>
      <c r="F227" s="42"/>
      <c r="G227" s="43"/>
      <c r="H227" s="40"/>
      <c r="J227" s="44"/>
      <c r="K227" s="40"/>
      <c r="L227" s="44"/>
      <c r="O227" s="45"/>
      <c r="P227" s="40"/>
      <c r="Q227" s="42"/>
    </row>
    <row r="228" spans="3:17">
      <c r="C228" s="40"/>
      <c r="D228" s="41"/>
      <c r="E228" s="40"/>
      <c r="F228" s="42"/>
      <c r="G228" s="43"/>
      <c r="H228" s="40"/>
      <c r="J228" s="44"/>
      <c r="K228" s="40"/>
      <c r="L228" s="44"/>
      <c r="O228" s="45"/>
      <c r="P228" s="40"/>
      <c r="Q228" s="42"/>
    </row>
    <row r="229" spans="3:17">
      <c r="C229" s="40"/>
      <c r="D229" s="41"/>
      <c r="E229" s="40"/>
      <c r="F229" s="42"/>
      <c r="G229" s="43"/>
      <c r="H229" s="40"/>
      <c r="J229" s="44"/>
      <c r="K229" s="40"/>
      <c r="L229" s="44"/>
      <c r="O229" s="45"/>
      <c r="P229" s="40"/>
      <c r="Q229" s="42"/>
    </row>
    <row r="230" spans="3:17">
      <c r="C230" s="40"/>
      <c r="D230" s="41"/>
      <c r="E230" s="40"/>
      <c r="F230" s="42"/>
      <c r="G230" s="43"/>
      <c r="H230" s="40"/>
      <c r="J230" s="44"/>
      <c r="K230" s="40"/>
      <c r="L230" s="44"/>
      <c r="O230" s="45"/>
      <c r="P230" s="40"/>
      <c r="Q230" s="42"/>
    </row>
    <row r="231" spans="3:17">
      <c r="C231" s="40"/>
      <c r="D231" s="41"/>
      <c r="E231" s="40"/>
      <c r="F231" s="42"/>
      <c r="G231" s="43"/>
      <c r="H231" s="40"/>
      <c r="J231" s="44"/>
      <c r="K231" s="40"/>
      <c r="L231" s="44"/>
      <c r="O231" s="45"/>
      <c r="P231" s="40"/>
      <c r="Q231" s="42"/>
    </row>
    <row r="232" spans="3:17">
      <c r="C232" s="40"/>
      <c r="D232" s="41"/>
      <c r="E232" s="40"/>
      <c r="F232" s="42"/>
      <c r="G232" s="43"/>
      <c r="H232" s="40"/>
      <c r="J232" s="44"/>
      <c r="K232" s="40"/>
      <c r="L232" s="44"/>
      <c r="O232" s="45"/>
      <c r="P232" s="40"/>
      <c r="Q232" s="42"/>
    </row>
    <row r="233" spans="3:17">
      <c r="C233" s="40"/>
      <c r="D233" s="41"/>
      <c r="E233" s="40"/>
      <c r="F233" s="42"/>
      <c r="G233" s="43"/>
      <c r="H233" s="40"/>
      <c r="J233" s="44"/>
      <c r="K233" s="40"/>
      <c r="L233" s="44"/>
      <c r="O233" s="45"/>
      <c r="P233" s="40"/>
      <c r="Q233" s="42"/>
    </row>
    <row r="234" spans="3:17">
      <c r="C234" s="40"/>
      <c r="D234" s="41"/>
      <c r="E234" s="40"/>
      <c r="F234" s="42"/>
      <c r="G234" s="43"/>
      <c r="H234" s="40"/>
      <c r="J234" s="44"/>
      <c r="K234" s="40"/>
      <c r="L234" s="44"/>
      <c r="O234" s="45"/>
      <c r="P234" s="40"/>
      <c r="Q234" s="42"/>
    </row>
    <row r="235" spans="3:17">
      <c r="C235" s="40"/>
      <c r="D235" s="41"/>
      <c r="E235" s="40"/>
      <c r="F235" s="42"/>
      <c r="G235" s="43"/>
      <c r="H235" s="40"/>
      <c r="J235" s="44"/>
      <c r="K235" s="40"/>
      <c r="L235" s="44"/>
      <c r="O235" s="45"/>
      <c r="P235" s="40"/>
      <c r="Q235" s="42"/>
    </row>
    <row r="236" spans="3:17">
      <c r="C236" s="40"/>
      <c r="D236" s="41"/>
      <c r="E236" s="40"/>
      <c r="F236" s="42"/>
      <c r="G236" s="43"/>
      <c r="H236" s="40"/>
      <c r="J236" s="44"/>
      <c r="K236" s="40"/>
      <c r="L236" s="44"/>
      <c r="O236" s="45"/>
      <c r="P236" s="40"/>
      <c r="Q236" s="42"/>
    </row>
    <row r="237" spans="3:17">
      <c r="C237" s="40"/>
      <c r="D237" s="41"/>
      <c r="E237" s="40"/>
      <c r="F237" s="42"/>
      <c r="G237" s="43"/>
      <c r="H237" s="40"/>
      <c r="J237" s="44"/>
      <c r="K237" s="40"/>
      <c r="L237" s="44"/>
      <c r="O237" s="45"/>
      <c r="P237" s="40"/>
      <c r="Q237" s="42"/>
    </row>
    <row r="238" spans="3:17">
      <c r="C238" s="40"/>
      <c r="D238" s="41"/>
      <c r="E238" s="40"/>
      <c r="F238" s="42"/>
      <c r="G238" s="43"/>
      <c r="H238" s="40"/>
      <c r="J238" s="44"/>
      <c r="K238" s="40"/>
      <c r="L238" s="44"/>
      <c r="O238" s="45"/>
      <c r="P238" s="40"/>
      <c r="Q238" s="42"/>
    </row>
    <row r="239" spans="3:17">
      <c r="C239" s="40"/>
      <c r="D239" s="41"/>
      <c r="E239" s="40"/>
      <c r="F239" s="42"/>
      <c r="G239" s="43"/>
      <c r="H239" s="40"/>
      <c r="J239" s="44"/>
      <c r="K239" s="40"/>
      <c r="L239" s="44"/>
      <c r="O239" s="45"/>
      <c r="P239" s="40"/>
      <c r="Q239" s="42"/>
    </row>
    <row r="240" spans="3:17">
      <c r="C240" s="40"/>
      <c r="D240" s="41"/>
      <c r="E240" s="40"/>
      <c r="F240" s="42"/>
      <c r="G240" s="43"/>
      <c r="H240" s="40"/>
      <c r="J240" s="44"/>
      <c r="K240" s="40"/>
      <c r="L240" s="44"/>
      <c r="O240" s="45"/>
      <c r="P240" s="40"/>
      <c r="Q240" s="42"/>
    </row>
    <row r="241" spans="3:17">
      <c r="C241" s="40"/>
      <c r="D241" s="41"/>
      <c r="E241" s="40"/>
      <c r="F241" s="42"/>
      <c r="G241" s="43"/>
      <c r="H241" s="40"/>
      <c r="J241" s="44"/>
      <c r="K241" s="40"/>
      <c r="L241" s="44"/>
      <c r="O241" s="45"/>
      <c r="P241" s="40"/>
      <c r="Q241" s="42"/>
    </row>
    <row r="242" spans="3:17">
      <c r="C242" s="40"/>
      <c r="D242" s="41"/>
      <c r="E242" s="40"/>
      <c r="F242" s="42"/>
      <c r="G242" s="43"/>
      <c r="H242" s="40"/>
      <c r="J242" s="44"/>
      <c r="K242" s="40"/>
      <c r="L242" s="44"/>
      <c r="O242" s="45"/>
      <c r="P242" s="40"/>
      <c r="Q242" s="42"/>
    </row>
    <row r="243" spans="3:17">
      <c r="C243" s="40"/>
      <c r="D243" s="41"/>
      <c r="E243" s="40"/>
      <c r="F243" s="42"/>
      <c r="G243" s="43"/>
      <c r="H243" s="40"/>
      <c r="J243" s="44"/>
      <c r="K243" s="40"/>
      <c r="L243" s="44"/>
      <c r="O243" s="45"/>
      <c r="P243" s="40"/>
      <c r="Q243" s="42"/>
    </row>
    <row r="244" spans="3:17">
      <c r="C244" s="40"/>
      <c r="D244" s="41"/>
      <c r="E244" s="40"/>
      <c r="F244" s="42"/>
      <c r="G244" s="43"/>
      <c r="H244" s="40"/>
      <c r="J244" s="44"/>
      <c r="K244" s="40"/>
      <c r="L244" s="44"/>
      <c r="O244" s="45"/>
      <c r="P244" s="40"/>
      <c r="Q244" s="42"/>
    </row>
    <row r="245" spans="3:17">
      <c r="C245" s="40"/>
      <c r="D245" s="41"/>
      <c r="E245" s="40"/>
      <c r="F245" s="42"/>
      <c r="G245" s="43"/>
      <c r="H245" s="40"/>
      <c r="J245" s="44"/>
      <c r="K245" s="40"/>
      <c r="L245" s="44"/>
      <c r="O245" s="45"/>
      <c r="P245" s="40"/>
      <c r="Q245" s="42"/>
    </row>
    <row r="246" spans="3:17">
      <c r="C246" s="40"/>
      <c r="D246" s="41"/>
      <c r="E246" s="40"/>
      <c r="F246" s="42"/>
      <c r="G246" s="43"/>
      <c r="H246" s="40"/>
      <c r="J246" s="44"/>
      <c r="K246" s="40"/>
      <c r="L246" s="44"/>
      <c r="O246" s="45"/>
      <c r="P246" s="40"/>
      <c r="Q246" s="42"/>
    </row>
    <row r="247" spans="3:17">
      <c r="C247" s="40"/>
      <c r="D247" s="41"/>
      <c r="E247" s="40"/>
      <c r="F247" s="42"/>
      <c r="G247" s="43"/>
      <c r="H247" s="40"/>
      <c r="J247" s="44"/>
      <c r="K247" s="40"/>
      <c r="L247" s="44"/>
      <c r="O247" s="45"/>
      <c r="P247" s="40"/>
      <c r="Q247" s="42"/>
    </row>
    <row r="248" spans="3:17">
      <c r="C248" s="40"/>
      <c r="D248" s="41"/>
      <c r="E248" s="40"/>
      <c r="F248" s="42"/>
      <c r="G248" s="43"/>
      <c r="H248" s="40"/>
      <c r="J248" s="44"/>
      <c r="K248" s="40"/>
      <c r="L248" s="44"/>
      <c r="O248" s="45"/>
      <c r="P248" s="40"/>
      <c r="Q248" s="42"/>
    </row>
    <row r="249" spans="3:17">
      <c r="C249" s="40"/>
      <c r="D249" s="41"/>
      <c r="E249" s="40"/>
      <c r="F249" s="42"/>
      <c r="G249" s="43"/>
      <c r="H249" s="40"/>
      <c r="J249" s="44"/>
      <c r="K249" s="40"/>
      <c r="L249" s="44"/>
      <c r="O249" s="45"/>
      <c r="P249" s="40"/>
      <c r="Q249" s="42"/>
    </row>
    <row r="250" spans="3:17">
      <c r="C250" s="40"/>
      <c r="D250" s="41"/>
      <c r="E250" s="40"/>
      <c r="F250" s="42"/>
      <c r="G250" s="43"/>
      <c r="H250" s="40"/>
      <c r="J250" s="44"/>
      <c r="K250" s="40"/>
      <c r="L250" s="44"/>
      <c r="O250" s="45"/>
      <c r="P250" s="40"/>
      <c r="Q250" s="42"/>
    </row>
    <row r="251" spans="3:17">
      <c r="C251" s="40"/>
      <c r="D251" s="41"/>
      <c r="E251" s="40"/>
      <c r="F251" s="42"/>
      <c r="G251" s="43"/>
      <c r="H251" s="40"/>
      <c r="J251" s="44"/>
      <c r="K251" s="40"/>
      <c r="L251" s="44"/>
      <c r="O251" s="45"/>
      <c r="P251" s="40"/>
      <c r="Q251" s="42"/>
    </row>
    <row r="252" spans="3:17">
      <c r="C252" s="40"/>
      <c r="D252" s="41"/>
      <c r="E252" s="40"/>
      <c r="F252" s="42"/>
      <c r="G252" s="43"/>
      <c r="H252" s="40"/>
      <c r="J252" s="44"/>
      <c r="K252" s="40"/>
      <c r="L252" s="44"/>
      <c r="O252" s="45"/>
      <c r="P252" s="40"/>
      <c r="Q252" s="42"/>
    </row>
    <row r="253" spans="3:17">
      <c r="C253" s="40"/>
      <c r="D253" s="41"/>
      <c r="E253" s="40"/>
      <c r="F253" s="42"/>
      <c r="G253" s="43"/>
      <c r="H253" s="40"/>
      <c r="J253" s="44"/>
      <c r="K253" s="40"/>
      <c r="L253" s="44"/>
      <c r="O253" s="45"/>
      <c r="P253" s="40"/>
      <c r="Q253" s="42"/>
    </row>
    <row r="254" spans="3:17">
      <c r="C254" s="40"/>
      <c r="D254" s="41"/>
      <c r="E254" s="40"/>
      <c r="F254" s="42"/>
      <c r="G254" s="43"/>
      <c r="H254" s="40"/>
      <c r="J254" s="44"/>
      <c r="K254" s="40"/>
      <c r="L254" s="44"/>
      <c r="O254" s="45"/>
      <c r="P254" s="40"/>
      <c r="Q254" s="42"/>
    </row>
    <row r="255" spans="3:17">
      <c r="C255" s="40"/>
      <c r="D255" s="41"/>
      <c r="E255" s="40"/>
      <c r="F255" s="42"/>
      <c r="G255" s="43"/>
      <c r="H255" s="40"/>
      <c r="J255" s="44"/>
      <c r="K255" s="40"/>
      <c r="L255" s="44"/>
      <c r="O255" s="45"/>
      <c r="P255" s="40"/>
      <c r="Q255" s="42"/>
    </row>
    <row r="256" spans="3:17">
      <c r="C256" s="40"/>
      <c r="D256" s="41"/>
      <c r="E256" s="40"/>
      <c r="F256" s="42"/>
      <c r="G256" s="43"/>
      <c r="H256" s="40"/>
      <c r="J256" s="44"/>
      <c r="K256" s="40"/>
      <c r="L256" s="44"/>
      <c r="O256" s="45"/>
      <c r="P256" s="40"/>
      <c r="Q256" s="42"/>
    </row>
    <row r="257" spans="3:17">
      <c r="C257" s="40"/>
      <c r="D257" s="41"/>
      <c r="E257" s="40"/>
      <c r="F257" s="42"/>
      <c r="G257" s="43"/>
      <c r="H257" s="40"/>
      <c r="J257" s="44"/>
      <c r="K257" s="40"/>
      <c r="L257" s="44"/>
      <c r="O257" s="45"/>
      <c r="P257" s="40"/>
      <c r="Q257" s="42"/>
    </row>
    <row r="258" spans="3:17">
      <c r="C258" s="40"/>
      <c r="D258" s="41"/>
      <c r="E258" s="40"/>
      <c r="F258" s="42"/>
      <c r="G258" s="43"/>
      <c r="H258" s="40"/>
      <c r="J258" s="44"/>
      <c r="K258" s="40"/>
      <c r="L258" s="44"/>
      <c r="O258" s="45"/>
      <c r="P258" s="40"/>
      <c r="Q258" s="42"/>
    </row>
    <row r="259" spans="3:17">
      <c r="C259" s="40"/>
      <c r="D259" s="41"/>
      <c r="E259" s="40"/>
      <c r="F259" s="42"/>
      <c r="G259" s="43"/>
      <c r="H259" s="40"/>
      <c r="J259" s="44"/>
      <c r="K259" s="40"/>
      <c r="L259" s="44"/>
      <c r="O259" s="45"/>
      <c r="P259" s="40"/>
      <c r="Q259" s="42"/>
    </row>
    <row r="260" spans="3:17">
      <c r="C260" s="40"/>
      <c r="D260" s="41"/>
      <c r="E260" s="40"/>
      <c r="F260" s="42"/>
      <c r="G260" s="43"/>
      <c r="H260" s="40"/>
      <c r="J260" s="44"/>
      <c r="K260" s="40"/>
      <c r="L260" s="44"/>
      <c r="O260" s="45"/>
      <c r="P260" s="40"/>
      <c r="Q260" s="42"/>
    </row>
    <row r="261" spans="3:17">
      <c r="C261" s="40"/>
      <c r="D261" s="41"/>
      <c r="E261" s="40"/>
      <c r="F261" s="42"/>
      <c r="G261" s="43"/>
      <c r="H261" s="40"/>
      <c r="J261" s="44"/>
      <c r="K261" s="40"/>
      <c r="L261" s="44"/>
      <c r="O261" s="45"/>
      <c r="P261" s="40"/>
      <c r="Q261" s="42"/>
    </row>
    <row r="262" spans="3:17">
      <c r="C262" s="40"/>
      <c r="D262" s="41"/>
      <c r="E262" s="40"/>
      <c r="F262" s="42"/>
      <c r="G262" s="43"/>
      <c r="H262" s="40"/>
      <c r="J262" s="44"/>
      <c r="K262" s="40"/>
      <c r="L262" s="44"/>
      <c r="O262" s="45"/>
      <c r="P262" s="40"/>
      <c r="Q262" s="42"/>
    </row>
    <row r="263" spans="3:17">
      <c r="C263" s="40"/>
      <c r="D263" s="41"/>
      <c r="E263" s="40"/>
      <c r="F263" s="42"/>
      <c r="G263" s="43"/>
      <c r="H263" s="40"/>
      <c r="J263" s="44"/>
      <c r="K263" s="40"/>
      <c r="L263" s="44"/>
      <c r="O263" s="45"/>
      <c r="P263" s="40"/>
      <c r="Q263" s="42"/>
    </row>
    <row r="264" spans="3:17">
      <c r="C264" s="40"/>
      <c r="D264" s="41"/>
      <c r="E264" s="40"/>
      <c r="F264" s="42"/>
      <c r="G264" s="43"/>
      <c r="H264" s="40"/>
      <c r="J264" s="44"/>
      <c r="K264" s="40"/>
      <c r="L264" s="44"/>
      <c r="O264" s="45"/>
      <c r="P264" s="40"/>
      <c r="Q264" s="42"/>
    </row>
    <row r="265" spans="3:17">
      <c r="C265" s="40"/>
      <c r="D265" s="41"/>
      <c r="E265" s="40"/>
      <c r="F265" s="42"/>
      <c r="G265" s="43"/>
      <c r="H265" s="40"/>
      <c r="J265" s="44"/>
      <c r="K265" s="40"/>
      <c r="L265" s="44"/>
      <c r="O265" s="45"/>
      <c r="P265" s="40"/>
      <c r="Q265" s="42"/>
    </row>
    <row r="266" spans="3:17">
      <c r="C266" s="40"/>
      <c r="D266" s="41"/>
      <c r="E266" s="40"/>
      <c r="F266" s="42"/>
      <c r="G266" s="43"/>
      <c r="H266" s="40"/>
      <c r="J266" s="44"/>
      <c r="K266" s="40"/>
      <c r="L266" s="44"/>
      <c r="O266" s="45"/>
      <c r="P266" s="40"/>
      <c r="Q266" s="42"/>
    </row>
    <row r="267" spans="3:17">
      <c r="C267" s="40"/>
      <c r="D267" s="41"/>
      <c r="E267" s="40"/>
      <c r="F267" s="42"/>
      <c r="G267" s="43"/>
      <c r="H267" s="40"/>
      <c r="J267" s="44"/>
      <c r="K267" s="40"/>
      <c r="L267" s="44"/>
      <c r="O267" s="45"/>
      <c r="P267" s="40"/>
      <c r="Q267" s="42"/>
    </row>
    <row r="268" spans="3:17">
      <c r="C268" s="40"/>
      <c r="D268" s="41"/>
      <c r="E268" s="40"/>
      <c r="F268" s="42"/>
      <c r="G268" s="43"/>
      <c r="H268" s="40"/>
      <c r="J268" s="44"/>
      <c r="K268" s="40"/>
      <c r="L268" s="44"/>
      <c r="O268" s="45"/>
      <c r="P268" s="40"/>
      <c r="Q268" s="42"/>
    </row>
    <row r="269" spans="3:17">
      <c r="C269" s="40"/>
      <c r="D269" s="41"/>
      <c r="E269" s="40"/>
      <c r="F269" s="42"/>
      <c r="G269" s="43"/>
      <c r="H269" s="40"/>
      <c r="J269" s="44"/>
      <c r="K269" s="40"/>
      <c r="L269" s="44"/>
      <c r="O269" s="45"/>
      <c r="P269" s="40"/>
      <c r="Q269" s="42"/>
    </row>
    <row r="270" spans="3:17">
      <c r="C270" s="40"/>
      <c r="D270" s="41"/>
      <c r="E270" s="40"/>
      <c r="F270" s="42"/>
      <c r="G270" s="43"/>
      <c r="H270" s="40"/>
      <c r="J270" s="44"/>
      <c r="K270" s="40"/>
      <c r="L270" s="44"/>
      <c r="O270" s="45"/>
      <c r="P270" s="40"/>
      <c r="Q270" s="42"/>
    </row>
    <row r="271" spans="3:17">
      <c r="C271" s="40"/>
      <c r="D271" s="41"/>
      <c r="E271" s="40"/>
      <c r="F271" s="42"/>
      <c r="G271" s="43"/>
      <c r="H271" s="40"/>
      <c r="J271" s="44"/>
      <c r="K271" s="40"/>
      <c r="L271" s="44"/>
      <c r="O271" s="45"/>
      <c r="P271" s="40"/>
      <c r="Q271" s="42"/>
    </row>
    <row r="272" spans="3:17">
      <c r="C272" s="40"/>
      <c r="D272" s="41"/>
      <c r="E272" s="40"/>
      <c r="F272" s="42"/>
      <c r="G272" s="43"/>
      <c r="H272" s="40"/>
      <c r="J272" s="44"/>
      <c r="K272" s="40"/>
      <c r="L272" s="44"/>
      <c r="O272" s="45"/>
      <c r="P272" s="40"/>
      <c r="Q272" s="42"/>
    </row>
    <row r="273" spans="3:17">
      <c r="C273" s="40"/>
      <c r="D273" s="41"/>
      <c r="E273" s="40"/>
      <c r="F273" s="42"/>
      <c r="G273" s="43"/>
      <c r="H273" s="40"/>
      <c r="J273" s="44"/>
      <c r="K273" s="40"/>
      <c r="L273" s="44"/>
      <c r="O273" s="45"/>
      <c r="P273" s="40"/>
      <c r="Q273" s="42"/>
    </row>
    <row r="274" spans="3:17">
      <c r="C274" s="40"/>
      <c r="D274" s="41"/>
      <c r="E274" s="40"/>
      <c r="F274" s="42"/>
      <c r="G274" s="43"/>
      <c r="H274" s="40"/>
      <c r="J274" s="44"/>
      <c r="K274" s="40"/>
      <c r="L274" s="44"/>
      <c r="O274" s="45"/>
      <c r="P274" s="40"/>
      <c r="Q274" s="42"/>
    </row>
    <row r="275" spans="3:17">
      <c r="C275" s="40"/>
      <c r="D275" s="41"/>
      <c r="E275" s="40"/>
      <c r="F275" s="42"/>
      <c r="G275" s="43"/>
      <c r="H275" s="40"/>
      <c r="J275" s="44"/>
      <c r="K275" s="40"/>
      <c r="L275" s="44"/>
      <c r="O275" s="45"/>
      <c r="P275" s="40"/>
      <c r="Q275" s="42"/>
    </row>
    <row r="276" spans="3:17">
      <c r="C276" s="40"/>
      <c r="D276" s="41"/>
      <c r="E276" s="40"/>
      <c r="F276" s="42"/>
      <c r="G276" s="43"/>
      <c r="H276" s="40"/>
      <c r="J276" s="44"/>
      <c r="K276" s="40"/>
      <c r="L276" s="44"/>
      <c r="O276" s="45"/>
      <c r="P276" s="40"/>
      <c r="Q276" s="42"/>
    </row>
    <row r="277" spans="3:17">
      <c r="C277" s="40"/>
      <c r="D277" s="41"/>
      <c r="E277" s="40"/>
      <c r="F277" s="42"/>
      <c r="G277" s="43"/>
      <c r="H277" s="40"/>
      <c r="J277" s="44"/>
      <c r="K277" s="40"/>
      <c r="L277" s="44"/>
      <c r="O277" s="45"/>
      <c r="P277" s="40"/>
      <c r="Q277" s="42"/>
    </row>
    <row r="278" spans="3:17">
      <c r="C278" s="40"/>
      <c r="D278" s="41"/>
      <c r="E278" s="40"/>
      <c r="F278" s="42"/>
      <c r="G278" s="43"/>
      <c r="H278" s="40"/>
      <c r="J278" s="44"/>
      <c r="K278" s="40"/>
      <c r="L278" s="44"/>
      <c r="O278" s="45"/>
      <c r="P278" s="40"/>
      <c r="Q278" s="42"/>
    </row>
    <row r="279" spans="3:17">
      <c r="C279" s="40"/>
      <c r="D279" s="41"/>
      <c r="E279" s="40"/>
      <c r="F279" s="42"/>
      <c r="G279" s="43"/>
      <c r="H279" s="40"/>
      <c r="J279" s="44"/>
      <c r="K279" s="40"/>
      <c r="L279" s="44"/>
      <c r="O279" s="45"/>
      <c r="P279" s="40"/>
      <c r="Q279" s="42"/>
    </row>
    <row r="280" spans="3:17">
      <c r="C280" s="40"/>
      <c r="D280" s="41"/>
      <c r="E280" s="40"/>
      <c r="F280" s="42"/>
      <c r="G280" s="43"/>
      <c r="H280" s="40"/>
      <c r="J280" s="44"/>
      <c r="K280" s="40"/>
      <c r="L280" s="44"/>
      <c r="O280" s="45"/>
      <c r="P280" s="40"/>
      <c r="Q280" s="42"/>
    </row>
    <row r="281" spans="3:17">
      <c r="C281" s="40"/>
      <c r="D281" s="41"/>
      <c r="E281" s="40"/>
      <c r="F281" s="42"/>
      <c r="G281" s="43"/>
      <c r="H281" s="40"/>
      <c r="J281" s="44"/>
      <c r="K281" s="40"/>
      <c r="L281" s="44"/>
      <c r="O281" s="45"/>
      <c r="P281" s="40"/>
      <c r="Q281" s="42"/>
    </row>
    <row r="282" spans="3:17">
      <c r="C282" s="40"/>
      <c r="D282" s="41"/>
      <c r="E282" s="40"/>
      <c r="F282" s="42"/>
      <c r="G282" s="43"/>
      <c r="H282" s="40"/>
      <c r="J282" s="44"/>
      <c r="K282" s="40"/>
      <c r="L282" s="44"/>
      <c r="O282" s="45"/>
      <c r="P282" s="40"/>
      <c r="Q282" s="42"/>
    </row>
    <row r="283" spans="3:17">
      <c r="C283" s="40"/>
      <c r="D283" s="41"/>
      <c r="E283" s="40"/>
      <c r="F283" s="42"/>
      <c r="G283" s="43"/>
      <c r="H283" s="40"/>
      <c r="J283" s="44"/>
      <c r="K283" s="40"/>
      <c r="L283" s="44"/>
      <c r="O283" s="45"/>
      <c r="P283" s="40"/>
      <c r="Q283" s="42"/>
    </row>
    <row r="284" spans="3:17">
      <c r="C284" s="40"/>
      <c r="D284" s="41"/>
      <c r="E284" s="40"/>
      <c r="F284" s="42"/>
      <c r="G284" s="43"/>
      <c r="H284" s="40"/>
      <c r="J284" s="44"/>
      <c r="K284" s="40"/>
      <c r="L284" s="44"/>
      <c r="O284" s="45"/>
      <c r="P284" s="40"/>
      <c r="Q284" s="42"/>
    </row>
    <row r="285" spans="3:17">
      <c r="C285" s="40"/>
      <c r="D285" s="41"/>
      <c r="E285" s="40"/>
      <c r="F285" s="42"/>
      <c r="G285" s="43"/>
      <c r="H285" s="40"/>
      <c r="J285" s="44"/>
      <c r="K285" s="40"/>
      <c r="L285" s="44"/>
      <c r="O285" s="45"/>
      <c r="P285" s="40"/>
      <c r="Q285" s="42"/>
    </row>
    <row r="286" spans="3:17">
      <c r="C286" s="40"/>
      <c r="D286" s="41"/>
      <c r="E286" s="40"/>
      <c r="F286" s="42"/>
      <c r="G286" s="43"/>
      <c r="H286" s="40"/>
      <c r="J286" s="44"/>
      <c r="K286" s="40"/>
      <c r="L286" s="44"/>
      <c r="O286" s="45"/>
      <c r="P286" s="40"/>
      <c r="Q286" s="42"/>
    </row>
    <row r="287" spans="3:17">
      <c r="C287" s="40"/>
      <c r="D287" s="41"/>
      <c r="E287" s="40"/>
      <c r="F287" s="42"/>
      <c r="G287" s="43"/>
      <c r="H287" s="40"/>
      <c r="J287" s="44"/>
      <c r="K287" s="40"/>
      <c r="L287" s="44"/>
      <c r="O287" s="45"/>
      <c r="P287" s="40"/>
      <c r="Q287" s="42"/>
    </row>
    <row r="288" spans="3:17">
      <c r="C288" s="40"/>
      <c r="D288" s="41"/>
      <c r="E288" s="40"/>
      <c r="F288" s="42"/>
      <c r="G288" s="43"/>
      <c r="H288" s="40"/>
      <c r="J288" s="44"/>
      <c r="K288" s="40"/>
      <c r="L288" s="44"/>
      <c r="O288" s="45"/>
      <c r="P288" s="40"/>
      <c r="Q288" s="42"/>
    </row>
    <row r="289" spans="3:17">
      <c r="C289" s="40"/>
      <c r="D289" s="41"/>
      <c r="E289" s="40"/>
      <c r="F289" s="42"/>
      <c r="G289" s="43"/>
      <c r="H289" s="40"/>
      <c r="J289" s="44"/>
      <c r="K289" s="40"/>
      <c r="L289" s="44"/>
      <c r="O289" s="45"/>
      <c r="P289" s="40"/>
      <c r="Q289" s="42"/>
    </row>
    <row r="290" spans="3:17">
      <c r="C290" s="40"/>
      <c r="D290" s="41"/>
      <c r="E290" s="40"/>
      <c r="F290" s="42"/>
      <c r="G290" s="43"/>
      <c r="H290" s="40"/>
      <c r="J290" s="44"/>
      <c r="K290" s="40"/>
      <c r="L290" s="44"/>
      <c r="O290" s="45"/>
      <c r="P290" s="40"/>
      <c r="Q290" s="42"/>
    </row>
    <row r="291" spans="3:17">
      <c r="C291" s="40"/>
      <c r="D291" s="41"/>
      <c r="E291" s="40"/>
      <c r="F291" s="42"/>
      <c r="G291" s="43"/>
      <c r="H291" s="40"/>
      <c r="J291" s="44"/>
      <c r="K291" s="40"/>
      <c r="L291" s="44"/>
      <c r="O291" s="45"/>
      <c r="P291" s="40"/>
      <c r="Q291" s="42"/>
    </row>
    <row r="292" spans="3:17">
      <c r="C292" s="40"/>
      <c r="D292" s="41"/>
      <c r="E292" s="40"/>
      <c r="F292" s="42"/>
      <c r="G292" s="43"/>
      <c r="H292" s="40"/>
      <c r="J292" s="44"/>
      <c r="K292" s="40"/>
      <c r="L292" s="44"/>
      <c r="O292" s="45"/>
      <c r="P292" s="40"/>
      <c r="Q292" s="42"/>
    </row>
    <row r="293" spans="3:17">
      <c r="C293" s="40"/>
      <c r="D293" s="41"/>
      <c r="E293" s="40"/>
      <c r="F293" s="42"/>
      <c r="G293" s="43"/>
      <c r="H293" s="40"/>
      <c r="J293" s="44"/>
      <c r="K293" s="40"/>
      <c r="L293" s="44"/>
      <c r="O293" s="45"/>
      <c r="P293" s="40"/>
      <c r="Q293" s="42"/>
    </row>
    <row r="294" spans="3:17">
      <c r="C294" s="40"/>
      <c r="D294" s="41"/>
      <c r="E294" s="40"/>
      <c r="F294" s="42"/>
      <c r="G294" s="43"/>
      <c r="H294" s="40"/>
      <c r="J294" s="44"/>
      <c r="K294" s="40"/>
      <c r="L294" s="44"/>
      <c r="O294" s="45"/>
      <c r="P294" s="40"/>
      <c r="Q294" s="42"/>
    </row>
    <row r="295" spans="3:17">
      <c r="C295" s="40"/>
      <c r="D295" s="41"/>
      <c r="E295" s="40"/>
      <c r="F295" s="42"/>
      <c r="G295" s="43"/>
      <c r="H295" s="40"/>
      <c r="J295" s="44"/>
      <c r="K295" s="40"/>
      <c r="L295" s="44"/>
      <c r="O295" s="45"/>
      <c r="P295" s="40"/>
      <c r="Q295" s="42"/>
    </row>
    <row r="296" spans="3:17">
      <c r="C296" s="40"/>
      <c r="D296" s="41"/>
      <c r="E296" s="40"/>
      <c r="F296" s="42"/>
      <c r="G296" s="43"/>
      <c r="H296" s="40"/>
      <c r="J296" s="44"/>
      <c r="K296" s="40"/>
      <c r="L296" s="44"/>
      <c r="O296" s="45"/>
      <c r="P296" s="40"/>
      <c r="Q296" s="42"/>
    </row>
    <row r="297" spans="3:17">
      <c r="C297" s="40"/>
      <c r="D297" s="41"/>
      <c r="E297" s="40"/>
      <c r="F297" s="42"/>
      <c r="G297" s="43"/>
      <c r="H297" s="40"/>
      <c r="J297" s="44"/>
      <c r="K297" s="40"/>
      <c r="L297" s="44"/>
      <c r="O297" s="45"/>
      <c r="P297" s="40"/>
      <c r="Q297" s="42"/>
    </row>
    <row r="298" spans="3:17">
      <c r="C298" s="40"/>
      <c r="D298" s="41"/>
      <c r="E298" s="40"/>
      <c r="F298" s="42"/>
      <c r="G298" s="43"/>
      <c r="H298" s="40"/>
      <c r="J298" s="44"/>
      <c r="K298" s="40"/>
      <c r="L298" s="44"/>
      <c r="O298" s="45"/>
      <c r="P298" s="40"/>
      <c r="Q298" s="42"/>
    </row>
    <row r="299" spans="3:17">
      <c r="C299" s="40"/>
      <c r="D299" s="41"/>
      <c r="E299" s="40"/>
      <c r="F299" s="42"/>
      <c r="G299" s="43"/>
      <c r="H299" s="40"/>
      <c r="J299" s="44"/>
      <c r="K299" s="40"/>
      <c r="L299" s="44"/>
      <c r="O299" s="45"/>
      <c r="P299" s="40"/>
      <c r="Q299" s="42"/>
    </row>
    <row r="300" spans="3:17">
      <c r="C300" s="40"/>
      <c r="D300" s="41"/>
      <c r="E300" s="40"/>
      <c r="F300" s="42"/>
      <c r="G300" s="43"/>
      <c r="H300" s="40"/>
      <c r="J300" s="44"/>
      <c r="K300" s="40"/>
      <c r="L300" s="44"/>
      <c r="O300" s="45"/>
      <c r="P300" s="40"/>
      <c r="Q300" s="42"/>
    </row>
    <row r="301" spans="3:17">
      <c r="C301" s="40"/>
      <c r="D301" s="41"/>
      <c r="E301" s="40"/>
      <c r="F301" s="42"/>
      <c r="G301" s="43"/>
      <c r="H301" s="40"/>
      <c r="J301" s="44"/>
      <c r="K301" s="40"/>
      <c r="L301" s="44"/>
      <c r="O301" s="45"/>
      <c r="P301" s="40"/>
      <c r="Q301" s="42"/>
    </row>
    <row r="302" spans="3:17">
      <c r="C302" s="40"/>
      <c r="D302" s="41"/>
      <c r="E302" s="40"/>
      <c r="F302" s="42"/>
      <c r="G302" s="43"/>
      <c r="H302" s="40"/>
      <c r="J302" s="44"/>
      <c r="K302" s="40"/>
      <c r="L302" s="44"/>
      <c r="O302" s="45"/>
      <c r="P302" s="40"/>
      <c r="Q302" s="42"/>
    </row>
    <row r="303" spans="3:17">
      <c r="C303" s="40"/>
      <c r="D303" s="41"/>
      <c r="E303" s="40"/>
      <c r="F303" s="42"/>
      <c r="G303" s="43"/>
      <c r="H303" s="40"/>
      <c r="J303" s="44"/>
      <c r="K303" s="40"/>
      <c r="L303" s="44"/>
      <c r="O303" s="45"/>
      <c r="P303" s="40"/>
      <c r="Q303" s="42"/>
    </row>
    <row r="304" spans="3:17">
      <c r="C304" s="40"/>
      <c r="D304" s="41"/>
      <c r="E304" s="40"/>
      <c r="F304" s="42"/>
      <c r="G304" s="43"/>
      <c r="H304" s="40"/>
      <c r="J304" s="44"/>
      <c r="K304" s="40"/>
      <c r="L304" s="44"/>
      <c r="O304" s="45"/>
      <c r="P304" s="40"/>
      <c r="Q304" s="42"/>
    </row>
    <row r="305" spans="3:17">
      <c r="C305" s="40"/>
      <c r="D305" s="41"/>
      <c r="E305" s="40"/>
      <c r="F305" s="42"/>
      <c r="G305" s="43"/>
      <c r="H305" s="40"/>
      <c r="J305" s="44"/>
      <c r="K305" s="40"/>
      <c r="L305" s="44"/>
      <c r="O305" s="45"/>
      <c r="P305" s="40"/>
      <c r="Q305" s="42"/>
    </row>
    <row r="306" spans="3:17">
      <c r="C306" s="40"/>
      <c r="D306" s="41"/>
      <c r="E306" s="40"/>
      <c r="F306" s="42"/>
      <c r="G306" s="43"/>
      <c r="H306" s="40"/>
      <c r="J306" s="44"/>
      <c r="K306" s="40"/>
      <c r="L306" s="44"/>
      <c r="O306" s="45"/>
      <c r="P306" s="40"/>
      <c r="Q306" s="42"/>
    </row>
    <row r="307" spans="3:17">
      <c r="C307" s="40"/>
      <c r="D307" s="41"/>
      <c r="E307" s="40"/>
      <c r="F307" s="42"/>
      <c r="G307" s="43"/>
      <c r="H307" s="40"/>
      <c r="J307" s="44"/>
      <c r="K307" s="40"/>
      <c r="L307" s="44"/>
      <c r="O307" s="45"/>
      <c r="P307" s="40"/>
      <c r="Q307" s="42"/>
    </row>
    <row r="308" spans="3:17">
      <c r="C308" s="40"/>
      <c r="D308" s="41"/>
      <c r="E308" s="40"/>
      <c r="F308" s="42"/>
      <c r="G308" s="43"/>
      <c r="H308" s="40"/>
      <c r="J308" s="44"/>
      <c r="K308" s="40"/>
      <c r="L308" s="44"/>
      <c r="O308" s="45"/>
      <c r="P308" s="40"/>
      <c r="Q308" s="42"/>
    </row>
    <row r="309" spans="3:17">
      <c r="C309" s="40"/>
      <c r="D309" s="41"/>
      <c r="E309" s="40"/>
      <c r="F309" s="42"/>
      <c r="G309" s="43"/>
      <c r="H309" s="40"/>
      <c r="J309" s="44"/>
      <c r="K309" s="40"/>
      <c r="L309" s="44"/>
      <c r="O309" s="45"/>
      <c r="P309" s="40"/>
      <c r="Q309" s="42"/>
    </row>
    <row r="310" spans="3:17">
      <c r="C310" s="40"/>
      <c r="D310" s="41"/>
      <c r="E310" s="40"/>
      <c r="F310" s="42"/>
      <c r="G310" s="43"/>
      <c r="H310" s="40"/>
      <c r="J310" s="44"/>
      <c r="K310" s="40"/>
      <c r="L310" s="44"/>
      <c r="O310" s="45"/>
      <c r="P310" s="40"/>
      <c r="Q310" s="42"/>
    </row>
    <row r="311" spans="3:17">
      <c r="C311" s="40"/>
      <c r="D311" s="41"/>
      <c r="E311" s="40"/>
      <c r="F311" s="42"/>
      <c r="G311" s="43"/>
      <c r="H311" s="40"/>
      <c r="J311" s="44"/>
      <c r="K311" s="40"/>
      <c r="L311" s="44"/>
      <c r="O311" s="45"/>
      <c r="P311" s="40"/>
      <c r="Q311" s="42"/>
    </row>
    <row r="312" spans="3:17">
      <c r="C312" s="40"/>
      <c r="D312" s="41"/>
      <c r="E312" s="40"/>
      <c r="F312" s="42"/>
      <c r="G312" s="43"/>
      <c r="H312" s="40"/>
      <c r="J312" s="44"/>
      <c r="K312" s="40"/>
      <c r="L312" s="44"/>
      <c r="O312" s="45"/>
      <c r="P312" s="40"/>
      <c r="Q312" s="42"/>
    </row>
    <row r="313" spans="3:17">
      <c r="C313" s="40"/>
      <c r="D313" s="41"/>
      <c r="E313" s="40"/>
      <c r="F313" s="42"/>
      <c r="G313" s="43"/>
      <c r="H313" s="40"/>
      <c r="J313" s="44"/>
      <c r="K313" s="40"/>
      <c r="L313" s="44"/>
      <c r="O313" s="45"/>
      <c r="P313" s="40"/>
      <c r="Q313" s="42"/>
    </row>
    <row r="314" spans="3:17">
      <c r="C314" s="40"/>
      <c r="D314" s="41"/>
      <c r="E314" s="40"/>
      <c r="F314" s="42"/>
      <c r="G314" s="43"/>
      <c r="H314" s="40"/>
      <c r="J314" s="44"/>
      <c r="K314" s="40"/>
      <c r="L314" s="44"/>
      <c r="O314" s="45"/>
      <c r="P314" s="40"/>
      <c r="Q314" s="42"/>
    </row>
    <row r="315" spans="3:17">
      <c r="C315" s="40"/>
      <c r="D315" s="41"/>
      <c r="E315" s="40"/>
      <c r="F315" s="42"/>
      <c r="G315" s="43"/>
      <c r="H315" s="40"/>
      <c r="J315" s="44"/>
      <c r="K315" s="40"/>
      <c r="L315" s="44"/>
      <c r="O315" s="45"/>
      <c r="P315" s="40"/>
      <c r="Q315" s="42"/>
    </row>
    <row r="316" spans="3:17">
      <c r="C316" s="40"/>
      <c r="D316" s="41"/>
      <c r="E316" s="40"/>
      <c r="F316" s="42"/>
      <c r="G316" s="43"/>
      <c r="H316" s="40"/>
      <c r="J316" s="44"/>
      <c r="K316" s="40"/>
      <c r="L316" s="44"/>
      <c r="O316" s="45"/>
      <c r="P316" s="40"/>
      <c r="Q316" s="42"/>
    </row>
    <row r="317" spans="3:17">
      <c r="C317" s="40"/>
      <c r="D317" s="41"/>
      <c r="E317" s="40"/>
      <c r="F317" s="42"/>
      <c r="G317" s="43"/>
      <c r="H317" s="40"/>
      <c r="J317" s="44"/>
      <c r="K317" s="40"/>
      <c r="L317" s="44"/>
      <c r="O317" s="45"/>
      <c r="P317" s="40"/>
      <c r="Q317" s="42"/>
    </row>
    <row r="318" spans="3:17">
      <c r="C318" s="40"/>
      <c r="D318" s="41"/>
      <c r="E318" s="40"/>
      <c r="F318" s="42"/>
      <c r="G318" s="43"/>
      <c r="H318" s="40"/>
      <c r="J318" s="44"/>
      <c r="K318" s="40"/>
      <c r="L318" s="44"/>
      <c r="O318" s="45"/>
      <c r="P318" s="40"/>
      <c r="Q318" s="42"/>
    </row>
    <row r="319" spans="3:17">
      <c r="C319" s="40"/>
      <c r="D319" s="41"/>
      <c r="E319" s="40"/>
      <c r="F319" s="42"/>
      <c r="G319" s="43"/>
      <c r="H319" s="40"/>
      <c r="J319" s="44"/>
      <c r="K319" s="40"/>
      <c r="L319" s="44"/>
      <c r="O319" s="45"/>
      <c r="P319" s="40"/>
      <c r="Q319" s="42"/>
    </row>
    <row r="320" spans="3:17">
      <c r="C320" s="40"/>
      <c r="D320" s="41"/>
      <c r="E320" s="40"/>
      <c r="F320" s="42"/>
      <c r="G320" s="43"/>
      <c r="H320" s="40"/>
      <c r="J320" s="44"/>
      <c r="K320" s="40"/>
      <c r="L320" s="44"/>
      <c r="O320" s="45"/>
      <c r="P320" s="40"/>
      <c r="Q320" s="42"/>
    </row>
    <row r="321" spans="3:17">
      <c r="C321" s="40"/>
      <c r="D321" s="41"/>
      <c r="E321" s="40"/>
      <c r="F321" s="42"/>
      <c r="G321" s="43"/>
      <c r="H321" s="40"/>
      <c r="J321" s="44"/>
      <c r="K321" s="40"/>
      <c r="L321" s="44"/>
      <c r="O321" s="45"/>
      <c r="P321" s="40"/>
      <c r="Q321" s="42"/>
    </row>
    <row r="322" spans="3:17">
      <c r="C322" s="40"/>
      <c r="D322" s="41"/>
      <c r="E322" s="40"/>
      <c r="F322" s="42"/>
      <c r="G322" s="43"/>
      <c r="H322" s="40"/>
      <c r="J322" s="44"/>
      <c r="K322" s="40"/>
      <c r="L322" s="44"/>
      <c r="O322" s="45"/>
      <c r="P322" s="40"/>
      <c r="Q322" s="42"/>
    </row>
    <row r="323" spans="3:17">
      <c r="C323" s="40"/>
      <c r="D323" s="41"/>
      <c r="E323" s="40"/>
      <c r="F323" s="42"/>
      <c r="G323" s="43"/>
      <c r="H323" s="40"/>
      <c r="J323" s="44"/>
      <c r="K323" s="40"/>
      <c r="L323" s="44"/>
      <c r="O323" s="45"/>
      <c r="P323" s="40"/>
      <c r="Q323" s="42"/>
    </row>
    <row r="324" spans="3:17">
      <c r="C324" s="40"/>
      <c r="D324" s="41"/>
      <c r="E324" s="40"/>
      <c r="F324" s="42"/>
      <c r="G324" s="43"/>
      <c r="H324" s="40"/>
      <c r="J324" s="44"/>
      <c r="K324" s="40"/>
      <c r="L324" s="44"/>
      <c r="O324" s="45"/>
      <c r="P324" s="40"/>
      <c r="Q324" s="42"/>
    </row>
    <row r="325" spans="3:17">
      <c r="C325" s="40"/>
      <c r="D325" s="41"/>
      <c r="E325" s="40"/>
      <c r="F325" s="42"/>
      <c r="G325" s="43"/>
      <c r="H325" s="40"/>
      <c r="J325" s="44"/>
      <c r="K325" s="40"/>
      <c r="L325" s="44"/>
      <c r="O325" s="45"/>
      <c r="P325" s="40"/>
      <c r="Q325" s="42"/>
    </row>
    <row r="326" spans="3:17">
      <c r="C326" s="40"/>
      <c r="D326" s="41"/>
      <c r="E326" s="40"/>
      <c r="F326" s="42"/>
      <c r="G326" s="43"/>
      <c r="H326" s="40"/>
      <c r="J326" s="44"/>
      <c r="K326" s="40"/>
      <c r="L326" s="44"/>
      <c r="O326" s="45"/>
      <c r="P326" s="40"/>
      <c r="Q326" s="42"/>
    </row>
    <row r="327" spans="3:17">
      <c r="C327" s="40"/>
      <c r="D327" s="41"/>
      <c r="E327" s="40"/>
      <c r="F327" s="42"/>
      <c r="G327" s="43"/>
      <c r="H327" s="40"/>
      <c r="J327" s="44"/>
      <c r="K327" s="40"/>
      <c r="L327" s="44"/>
      <c r="O327" s="45"/>
      <c r="P327" s="40"/>
      <c r="Q327" s="42"/>
    </row>
    <row r="328" spans="3:17">
      <c r="C328" s="40"/>
      <c r="D328" s="41"/>
      <c r="E328" s="40"/>
      <c r="F328" s="42"/>
      <c r="G328" s="43"/>
      <c r="H328" s="40"/>
      <c r="J328" s="44"/>
      <c r="K328" s="40"/>
      <c r="L328" s="44"/>
      <c r="O328" s="45"/>
      <c r="P328" s="40"/>
      <c r="Q328" s="42"/>
    </row>
    <row r="329" spans="3:17">
      <c r="C329" s="40"/>
      <c r="D329" s="41"/>
      <c r="E329" s="40"/>
      <c r="F329" s="42"/>
      <c r="G329" s="43"/>
      <c r="H329" s="40"/>
      <c r="J329" s="44"/>
      <c r="K329" s="40"/>
      <c r="L329" s="44"/>
      <c r="O329" s="45"/>
      <c r="P329" s="40"/>
      <c r="Q329" s="42"/>
    </row>
    <row r="330" spans="3:17">
      <c r="C330" s="40"/>
      <c r="D330" s="41"/>
      <c r="E330" s="40"/>
      <c r="F330" s="42"/>
      <c r="G330" s="43"/>
      <c r="H330" s="40"/>
      <c r="J330" s="44"/>
      <c r="K330" s="40"/>
      <c r="L330" s="44"/>
      <c r="O330" s="45"/>
      <c r="P330" s="40"/>
      <c r="Q330" s="42"/>
    </row>
    <row r="331" spans="3:17">
      <c r="C331" s="40"/>
      <c r="D331" s="41"/>
      <c r="E331" s="40"/>
      <c r="F331" s="42"/>
      <c r="G331" s="43"/>
      <c r="H331" s="40"/>
      <c r="J331" s="44"/>
      <c r="K331" s="40"/>
      <c r="L331" s="44"/>
      <c r="O331" s="45"/>
      <c r="P331" s="40"/>
      <c r="Q331" s="42"/>
    </row>
    <row r="332" spans="3:17">
      <c r="C332" s="40"/>
      <c r="D332" s="41"/>
      <c r="E332" s="40"/>
      <c r="F332" s="42"/>
      <c r="G332" s="43"/>
      <c r="H332" s="40"/>
      <c r="J332" s="44"/>
      <c r="K332" s="40"/>
      <c r="L332" s="44"/>
      <c r="O332" s="45"/>
      <c r="P332" s="40"/>
      <c r="Q332" s="42"/>
    </row>
    <row r="333" spans="3:17">
      <c r="C333" s="40"/>
      <c r="D333" s="41"/>
      <c r="E333" s="40"/>
      <c r="F333" s="42"/>
      <c r="G333" s="43"/>
      <c r="H333" s="40"/>
      <c r="J333" s="44"/>
      <c r="K333" s="40"/>
      <c r="L333" s="44"/>
      <c r="O333" s="45"/>
      <c r="P333" s="40"/>
      <c r="Q333" s="42"/>
    </row>
    <row r="334" spans="3:17">
      <c r="C334" s="40"/>
      <c r="D334" s="41"/>
      <c r="E334" s="40"/>
      <c r="F334" s="42"/>
      <c r="G334" s="43"/>
      <c r="H334" s="40"/>
      <c r="J334" s="44"/>
      <c r="K334" s="40"/>
      <c r="L334" s="44"/>
      <c r="O334" s="45"/>
      <c r="P334" s="40"/>
      <c r="Q334" s="42"/>
    </row>
    <row r="335" spans="3:17">
      <c r="C335" s="40"/>
      <c r="D335" s="41"/>
      <c r="E335" s="40"/>
      <c r="F335" s="42"/>
      <c r="G335" s="43"/>
      <c r="H335" s="40"/>
      <c r="J335" s="44"/>
      <c r="K335" s="40"/>
      <c r="L335" s="44"/>
      <c r="O335" s="45"/>
      <c r="P335" s="40"/>
      <c r="Q335" s="42"/>
    </row>
    <row r="336" spans="3:17">
      <c r="C336" s="40"/>
      <c r="D336" s="41"/>
      <c r="E336" s="40"/>
      <c r="F336" s="42"/>
      <c r="G336" s="43"/>
      <c r="H336" s="40"/>
      <c r="J336" s="44"/>
      <c r="K336" s="40"/>
      <c r="L336" s="44"/>
      <c r="O336" s="45"/>
      <c r="P336" s="40"/>
      <c r="Q336" s="42"/>
    </row>
    <row r="337" spans="3:17">
      <c r="C337" s="40"/>
      <c r="D337" s="41"/>
      <c r="E337" s="40"/>
      <c r="F337" s="42"/>
      <c r="G337" s="43"/>
      <c r="H337" s="40"/>
      <c r="J337" s="44"/>
      <c r="K337" s="40"/>
      <c r="L337" s="44"/>
      <c r="O337" s="45"/>
      <c r="P337" s="40"/>
      <c r="Q337" s="42"/>
    </row>
    <row r="338" spans="3:17">
      <c r="C338" s="40"/>
      <c r="D338" s="41"/>
      <c r="E338" s="40"/>
      <c r="F338" s="42"/>
      <c r="G338" s="43"/>
      <c r="H338" s="40"/>
      <c r="J338" s="44"/>
      <c r="K338" s="40"/>
      <c r="L338" s="44"/>
      <c r="O338" s="45"/>
      <c r="P338" s="40"/>
      <c r="Q338" s="42"/>
    </row>
    <row r="339" spans="3:17">
      <c r="C339" s="40"/>
      <c r="D339" s="41"/>
      <c r="E339" s="40"/>
      <c r="F339" s="42"/>
      <c r="G339" s="43"/>
      <c r="H339" s="40"/>
      <c r="J339" s="44"/>
      <c r="K339" s="40"/>
      <c r="L339" s="44"/>
      <c r="O339" s="45"/>
      <c r="P339" s="40"/>
      <c r="Q339" s="42"/>
    </row>
    <row r="340" spans="3:17">
      <c r="C340" s="40"/>
      <c r="D340" s="41"/>
      <c r="E340" s="40"/>
      <c r="F340" s="42"/>
      <c r="G340" s="43"/>
      <c r="H340" s="40"/>
      <c r="J340" s="44"/>
      <c r="K340" s="40"/>
      <c r="L340" s="44"/>
      <c r="O340" s="45"/>
      <c r="P340" s="40"/>
      <c r="Q340" s="42"/>
    </row>
    <row r="341" spans="3:17">
      <c r="C341" s="40"/>
      <c r="D341" s="41"/>
      <c r="E341" s="40"/>
      <c r="F341" s="42"/>
      <c r="G341" s="43"/>
      <c r="H341" s="40"/>
      <c r="J341" s="44"/>
      <c r="K341" s="40"/>
      <c r="L341" s="44"/>
      <c r="O341" s="45"/>
      <c r="P341" s="40"/>
      <c r="Q341" s="42"/>
    </row>
    <row r="342" spans="3:17">
      <c r="C342" s="40"/>
      <c r="D342" s="41"/>
      <c r="E342" s="40"/>
      <c r="F342" s="42"/>
      <c r="G342" s="43"/>
      <c r="H342" s="40"/>
      <c r="J342" s="44"/>
      <c r="K342" s="40"/>
      <c r="L342" s="44"/>
      <c r="O342" s="45"/>
      <c r="P342" s="40"/>
      <c r="Q342" s="42"/>
    </row>
    <row r="343" spans="3:17">
      <c r="C343" s="40"/>
      <c r="D343" s="41"/>
      <c r="E343" s="40"/>
      <c r="F343" s="42"/>
      <c r="G343" s="43"/>
      <c r="H343" s="40"/>
      <c r="J343" s="44"/>
      <c r="K343" s="40"/>
      <c r="L343" s="44"/>
      <c r="O343" s="45"/>
      <c r="P343" s="40"/>
      <c r="Q343" s="42"/>
    </row>
    <row r="344" spans="3:17">
      <c r="C344" s="40"/>
      <c r="D344" s="41"/>
      <c r="E344" s="40"/>
      <c r="F344" s="42"/>
      <c r="G344" s="43"/>
      <c r="H344" s="40"/>
      <c r="J344" s="44"/>
      <c r="K344" s="40"/>
      <c r="L344" s="44"/>
      <c r="O344" s="45"/>
      <c r="P344" s="40"/>
      <c r="Q344" s="42"/>
    </row>
    <row r="345" spans="3:17">
      <c r="C345" s="40"/>
      <c r="D345" s="41"/>
      <c r="E345" s="40"/>
      <c r="F345" s="42"/>
      <c r="G345" s="43"/>
      <c r="H345" s="40"/>
      <c r="J345" s="44"/>
      <c r="K345" s="40"/>
      <c r="L345" s="44"/>
      <c r="O345" s="45"/>
      <c r="P345" s="40"/>
      <c r="Q345" s="42"/>
    </row>
    <row r="346" spans="3:17">
      <c r="C346" s="40"/>
      <c r="D346" s="41"/>
      <c r="E346" s="40"/>
      <c r="F346" s="42"/>
      <c r="G346" s="43"/>
      <c r="H346" s="40"/>
      <c r="J346" s="44"/>
      <c r="K346" s="40"/>
      <c r="L346" s="44"/>
      <c r="O346" s="45"/>
      <c r="P346" s="40"/>
      <c r="Q346" s="42"/>
    </row>
    <row r="347" spans="3:17">
      <c r="C347" s="40"/>
      <c r="D347" s="41"/>
      <c r="E347" s="40"/>
      <c r="F347" s="42"/>
      <c r="G347" s="43"/>
      <c r="H347" s="40"/>
      <c r="J347" s="44"/>
      <c r="K347" s="40"/>
      <c r="L347" s="44"/>
      <c r="O347" s="45"/>
      <c r="P347" s="40"/>
      <c r="Q347" s="42"/>
    </row>
    <row r="348" spans="3:17">
      <c r="C348" s="40"/>
      <c r="D348" s="41"/>
      <c r="E348" s="40"/>
      <c r="F348" s="42"/>
      <c r="G348" s="43"/>
      <c r="H348" s="40"/>
      <c r="J348" s="44"/>
      <c r="K348" s="40"/>
      <c r="L348" s="44"/>
      <c r="O348" s="45"/>
      <c r="P348" s="40"/>
      <c r="Q348" s="42"/>
    </row>
    <row r="349" spans="3:17">
      <c r="C349" s="40"/>
      <c r="D349" s="41"/>
      <c r="E349" s="40"/>
      <c r="F349" s="42"/>
      <c r="G349" s="43"/>
      <c r="H349" s="40"/>
      <c r="J349" s="44"/>
      <c r="K349" s="40"/>
      <c r="L349" s="44"/>
      <c r="O349" s="45"/>
      <c r="P349" s="40"/>
      <c r="Q349" s="42"/>
    </row>
    <row r="350" spans="3:17">
      <c r="C350" s="40"/>
      <c r="D350" s="41"/>
      <c r="E350" s="40"/>
      <c r="F350" s="42"/>
      <c r="G350" s="43"/>
      <c r="H350" s="40"/>
      <c r="J350" s="44"/>
      <c r="K350" s="40"/>
      <c r="L350" s="44"/>
      <c r="O350" s="45"/>
      <c r="P350" s="40"/>
      <c r="Q350" s="42"/>
    </row>
    <row r="351" spans="3:17">
      <c r="C351" s="40"/>
      <c r="D351" s="41"/>
      <c r="E351" s="40"/>
      <c r="F351" s="42"/>
      <c r="G351" s="43"/>
      <c r="H351" s="40"/>
      <c r="J351" s="44"/>
      <c r="K351" s="40"/>
      <c r="L351" s="44"/>
      <c r="O351" s="45"/>
      <c r="P351" s="40"/>
      <c r="Q351" s="42"/>
    </row>
    <row r="352" spans="3:17">
      <c r="C352" s="40"/>
      <c r="D352" s="41"/>
      <c r="E352" s="40"/>
      <c r="F352" s="42"/>
      <c r="G352" s="43"/>
      <c r="H352" s="40"/>
      <c r="J352" s="44"/>
      <c r="K352" s="40"/>
      <c r="L352" s="44"/>
      <c r="O352" s="45"/>
      <c r="P352" s="40"/>
      <c r="Q352" s="42"/>
    </row>
    <row r="353" spans="3:17">
      <c r="C353" s="40"/>
      <c r="D353" s="41"/>
      <c r="E353" s="40"/>
      <c r="F353" s="42"/>
      <c r="G353" s="43"/>
      <c r="H353" s="40"/>
      <c r="J353" s="44"/>
      <c r="K353" s="40"/>
      <c r="L353" s="44"/>
      <c r="O353" s="45"/>
      <c r="P353" s="40"/>
      <c r="Q353" s="42"/>
    </row>
    <row r="354" spans="3:17">
      <c r="C354" s="40"/>
      <c r="D354" s="41"/>
      <c r="E354" s="40"/>
      <c r="F354" s="42"/>
      <c r="G354" s="43"/>
      <c r="H354" s="40"/>
      <c r="J354" s="44"/>
      <c r="K354" s="40"/>
      <c r="L354" s="44"/>
      <c r="O354" s="45"/>
      <c r="P354" s="40"/>
      <c r="Q354" s="42"/>
    </row>
    <row r="355" spans="3:17">
      <c r="C355" s="40"/>
      <c r="D355" s="41"/>
      <c r="E355" s="40"/>
      <c r="F355" s="42"/>
      <c r="G355" s="43"/>
      <c r="H355" s="40"/>
      <c r="J355" s="44"/>
      <c r="K355" s="40"/>
      <c r="L355" s="44"/>
      <c r="O355" s="45"/>
      <c r="P355" s="40"/>
      <c r="Q355" s="42"/>
    </row>
    <row r="356" spans="3:17">
      <c r="C356" s="40"/>
      <c r="D356" s="41"/>
      <c r="E356" s="40"/>
      <c r="F356" s="42"/>
      <c r="G356" s="43"/>
      <c r="H356" s="40"/>
      <c r="J356" s="44"/>
      <c r="K356" s="40"/>
      <c r="L356" s="44"/>
      <c r="O356" s="45"/>
      <c r="P356" s="40"/>
      <c r="Q356" s="42"/>
    </row>
    <row r="357" spans="3:17">
      <c r="C357" s="40"/>
      <c r="D357" s="41"/>
      <c r="E357" s="40"/>
      <c r="F357" s="42"/>
      <c r="G357" s="43"/>
      <c r="H357" s="40"/>
      <c r="J357" s="44"/>
      <c r="K357" s="40"/>
      <c r="L357" s="44"/>
      <c r="O357" s="45"/>
      <c r="P357" s="40"/>
      <c r="Q357" s="42"/>
    </row>
    <row r="358" spans="3:17">
      <c r="C358" s="40"/>
      <c r="D358" s="41"/>
      <c r="E358" s="40"/>
      <c r="F358" s="42"/>
      <c r="G358" s="43"/>
      <c r="H358" s="40"/>
      <c r="J358" s="44"/>
      <c r="K358" s="40"/>
      <c r="L358" s="44"/>
      <c r="O358" s="45"/>
      <c r="P358" s="40"/>
      <c r="Q358" s="42"/>
    </row>
    <row r="359" spans="3:17">
      <c r="C359" s="40"/>
      <c r="D359" s="41"/>
      <c r="E359" s="40"/>
      <c r="F359" s="42"/>
      <c r="G359" s="43"/>
      <c r="H359" s="40"/>
      <c r="J359" s="44"/>
      <c r="K359" s="40"/>
      <c r="L359" s="44"/>
      <c r="O359" s="45"/>
      <c r="P359" s="40"/>
      <c r="Q359" s="42"/>
    </row>
    <row r="360" spans="3:17">
      <c r="C360" s="40"/>
      <c r="D360" s="41"/>
      <c r="E360" s="40"/>
      <c r="F360" s="42"/>
      <c r="G360" s="43"/>
      <c r="H360" s="40"/>
      <c r="J360" s="44"/>
      <c r="K360" s="40"/>
      <c r="L360" s="44"/>
      <c r="O360" s="45"/>
      <c r="P360" s="40"/>
      <c r="Q360" s="42"/>
    </row>
    <row r="361" spans="3:17">
      <c r="C361" s="40"/>
      <c r="D361" s="41"/>
      <c r="E361" s="40"/>
      <c r="F361" s="42"/>
      <c r="G361" s="43"/>
      <c r="H361" s="40"/>
      <c r="J361" s="44"/>
      <c r="K361" s="40"/>
      <c r="L361" s="44"/>
      <c r="O361" s="45"/>
      <c r="P361" s="40"/>
      <c r="Q361" s="42"/>
    </row>
    <row r="362" spans="3:17">
      <c r="C362" s="40"/>
      <c r="D362" s="41"/>
      <c r="E362" s="40"/>
      <c r="F362" s="42"/>
      <c r="G362" s="43"/>
      <c r="H362" s="40"/>
      <c r="J362" s="44"/>
      <c r="K362" s="40"/>
      <c r="L362" s="44"/>
      <c r="O362" s="45"/>
      <c r="P362" s="40"/>
      <c r="Q362" s="42"/>
    </row>
    <row r="363" spans="3:17">
      <c r="C363" s="40"/>
      <c r="D363" s="41"/>
      <c r="E363" s="40"/>
      <c r="F363" s="42"/>
      <c r="G363" s="43"/>
      <c r="H363" s="40"/>
      <c r="J363" s="44"/>
      <c r="K363" s="40"/>
      <c r="L363" s="44"/>
      <c r="O363" s="45"/>
      <c r="P363" s="40"/>
      <c r="Q363" s="42"/>
    </row>
    <row r="364" spans="3:17">
      <c r="C364" s="40"/>
      <c r="D364" s="41"/>
      <c r="E364" s="40"/>
      <c r="F364" s="42"/>
      <c r="G364" s="43"/>
      <c r="H364" s="40"/>
      <c r="J364" s="44"/>
      <c r="K364" s="40"/>
      <c r="L364" s="44"/>
      <c r="O364" s="45"/>
      <c r="P364" s="40"/>
      <c r="Q364" s="42"/>
    </row>
    <row r="365" spans="3:17">
      <c r="C365" s="40"/>
      <c r="D365" s="41"/>
      <c r="E365" s="40"/>
      <c r="F365" s="42"/>
      <c r="G365" s="43"/>
      <c r="H365" s="40"/>
      <c r="J365" s="44"/>
      <c r="K365" s="40"/>
      <c r="L365" s="44"/>
      <c r="O365" s="45"/>
      <c r="P365" s="40"/>
      <c r="Q365" s="42"/>
    </row>
    <row r="366" spans="3:17">
      <c r="C366" s="40"/>
      <c r="D366" s="41"/>
      <c r="E366" s="40"/>
      <c r="F366" s="42"/>
      <c r="G366" s="43"/>
      <c r="H366" s="40"/>
      <c r="J366" s="44"/>
      <c r="K366" s="40"/>
      <c r="L366" s="44"/>
      <c r="O366" s="45"/>
      <c r="P366" s="40"/>
      <c r="Q366" s="42"/>
    </row>
    <row r="367" spans="3:17">
      <c r="C367" s="40"/>
      <c r="D367" s="41"/>
      <c r="E367" s="40"/>
      <c r="F367" s="42"/>
      <c r="G367" s="43"/>
      <c r="H367" s="40"/>
      <c r="J367" s="44"/>
      <c r="K367" s="40"/>
      <c r="L367" s="44"/>
      <c r="O367" s="45"/>
      <c r="P367" s="40"/>
      <c r="Q367" s="42"/>
    </row>
    <row r="368" spans="3:17">
      <c r="C368" s="40"/>
      <c r="D368" s="41"/>
      <c r="E368" s="40"/>
      <c r="F368" s="42"/>
      <c r="G368" s="43"/>
      <c r="H368" s="40"/>
      <c r="J368" s="44"/>
      <c r="K368" s="40"/>
      <c r="L368" s="44"/>
      <c r="O368" s="45"/>
      <c r="P368" s="40"/>
      <c r="Q368" s="42"/>
    </row>
    <row r="369" spans="3:17">
      <c r="C369" s="40"/>
      <c r="D369" s="41"/>
      <c r="E369" s="40"/>
      <c r="F369" s="42"/>
      <c r="G369" s="43"/>
      <c r="H369" s="40"/>
      <c r="J369" s="44"/>
      <c r="K369" s="40"/>
      <c r="L369" s="44"/>
      <c r="O369" s="45"/>
      <c r="P369" s="40"/>
      <c r="Q369" s="42"/>
    </row>
    <row r="370" spans="3:17">
      <c r="C370" s="40"/>
      <c r="D370" s="41"/>
      <c r="E370" s="40"/>
      <c r="F370" s="42"/>
      <c r="G370" s="43"/>
      <c r="H370" s="40"/>
      <c r="J370" s="44"/>
      <c r="K370" s="40"/>
      <c r="L370" s="44"/>
      <c r="O370" s="45"/>
      <c r="P370" s="40"/>
      <c r="Q370" s="42"/>
    </row>
    <row r="371" spans="3:17">
      <c r="C371" s="40"/>
      <c r="D371" s="41"/>
      <c r="E371" s="40"/>
      <c r="F371" s="42"/>
      <c r="G371" s="43"/>
      <c r="H371" s="40"/>
      <c r="J371" s="44"/>
      <c r="K371" s="40"/>
      <c r="L371" s="44"/>
      <c r="O371" s="45"/>
      <c r="P371" s="40"/>
      <c r="Q371" s="42"/>
    </row>
    <row r="372" spans="3:17">
      <c r="C372" s="40"/>
      <c r="D372" s="41"/>
      <c r="E372" s="40"/>
      <c r="F372" s="42"/>
      <c r="G372" s="43"/>
      <c r="H372" s="40"/>
      <c r="J372" s="44"/>
      <c r="K372" s="40"/>
      <c r="L372" s="44"/>
      <c r="O372" s="45"/>
      <c r="P372" s="40"/>
      <c r="Q372" s="42"/>
    </row>
    <row r="373" spans="3:17">
      <c r="C373" s="40"/>
      <c r="D373" s="41"/>
      <c r="E373" s="40"/>
      <c r="F373" s="42"/>
      <c r="G373" s="43"/>
      <c r="H373" s="40"/>
      <c r="J373" s="44"/>
      <c r="K373" s="40"/>
      <c r="L373" s="44"/>
      <c r="O373" s="45"/>
      <c r="P373" s="40"/>
      <c r="Q373" s="42"/>
    </row>
    <row r="374" spans="3:17">
      <c r="C374" s="40"/>
      <c r="D374" s="41"/>
      <c r="E374" s="40"/>
      <c r="F374" s="42"/>
      <c r="G374" s="43"/>
      <c r="H374" s="40"/>
      <c r="J374" s="44"/>
      <c r="K374" s="40"/>
      <c r="L374" s="44"/>
      <c r="O374" s="45"/>
      <c r="P374" s="40"/>
      <c r="Q374" s="42"/>
    </row>
    <row r="375" spans="3:17">
      <c r="C375" s="40"/>
      <c r="D375" s="41"/>
      <c r="E375" s="40"/>
      <c r="F375" s="42"/>
      <c r="G375" s="43"/>
      <c r="H375" s="40"/>
      <c r="J375" s="44"/>
      <c r="K375" s="40"/>
      <c r="L375" s="44"/>
      <c r="O375" s="45"/>
      <c r="P375" s="40"/>
      <c r="Q375" s="42"/>
    </row>
    <row r="376" spans="3:17">
      <c r="C376" s="40"/>
      <c r="D376" s="41"/>
      <c r="E376" s="40"/>
      <c r="F376" s="42"/>
      <c r="G376" s="43"/>
      <c r="H376" s="40"/>
      <c r="J376" s="44"/>
      <c r="K376" s="40"/>
      <c r="L376" s="44"/>
      <c r="O376" s="45"/>
      <c r="P376" s="40"/>
      <c r="Q376" s="42"/>
    </row>
    <row r="377" spans="3:17">
      <c r="C377" s="40"/>
      <c r="D377" s="41"/>
      <c r="E377" s="40"/>
      <c r="F377" s="42"/>
      <c r="G377" s="43"/>
      <c r="H377" s="40"/>
      <c r="J377" s="44"/>
      <c r="K377" s="40"/>
      <c r="L377" s="44"/>
      <c r="O377" s="45"/>
      <c r="P377" s="40"/>
      <c r="Q377" s="42"/>
    </row>
    <row r="378" spans="3:17">
      <c r="C378" s="40"/>
      <c r="D378" s="41"/>
      <c r="E378" s="40"/>
      <c r="F378" s="42"/>
      <c r="G378" s="43"/>
      <c r="H378" s="40"/>
      <c r="J378" s="44"/>
      <c r="K378" s="40"/>
      <c r="L378" s="44"/>
      <c r="O378" s="45"/>
      <c r="P378" s="40"/>
      <c r="Q378" s="42"/>
    </row>
    <row r="379" spans="3:17">
      <c r="C379" s="40"/>
      <c r="D379" s="41"/>
      <c r="E379" s="40"/>
      <c r="F379" s="42"/>
      <c r="G379" s="43"/>
      <c r="H379" s="40"/>
      <c r="J379" s="44"/>
      <c r="K379" s="40"/>
      <c r="L379" s="44"/>
      <c r="O379" s="45"/>
      <c r="P379" s="40"/>
      <c r="Q379" s="42"/>
    </row>
    <row r="380" spans="3:17">
      <c r="C380" s="40"/>
      <c r="D380" s="41"/>
      <c r="E380" s="40"/>
      <c r="F380" s="42"/>
      <c r="G380" s="43"/>
      <c r="H380" s="40"/>
      <c r="J380" s="44"/>
      <c r="K380" s="40"/>
      <c r="L380" s="44"/>
      <c r="O380" s="45"/>
      <c r="P380" s="40"/>
      <c r="Q380" s="42"/>
    </row>
    <row r="381" spans="3:17">
      <c r="C381" s="40"/>
      <c r="D381" s="41"/>
      <c r="E381" s="40"/>
      <c r="F381" s="42"/>
      <c r="G381" s="43"/>
      <c r="H381" s="40"/>
      <c r="J381" s="44"/>
      <c r="K381" s="40"/>
      <c r="L381" s="44"/>
      <c r="O381" s="45"/>
      <c r="P381" s="40"/>
      <c r="Q381" s="42"/>
    </row>
    <row r="382" spans="3:17">
      <c r="C382" s="40"/>
      <c r="D382" s="41"/>
      <c r="E382" s="40"/>
      <c r="F382" s="42"/>
      <c r="G382" s="43"/>
      <c r="H382" s="40"/>
      <c r="J382" s="44"/>
      <c r="K382" s="40"/>
      <c r="L382" s="44"/>
      <c r="O382" s="45"/>
      <c r="P382" s="40"/>
      <c r="Q382" s="42"/>
    </row>
    <row r="383" spans="3:17">
      <c r="C383" s="40"/>
      <c r="D383" s="41"/>
      <c r="E383" s="40"/>
      <c r="F383" s="42"/>
      <c r="G383" s="43"/>
      <c r="H383" s="40"/>
      <c r="J383" s="44"/>
      <c r="K383" s="40"/>
      <c r="L383" s="44"/>
      <c r="O383" s="45"/>
      <c r="P383" s="40"/>
      <c r="Q383" s="42"/>
    </row>
    <row r="384" spans="3:17">
      <c r="C384" s="40"/>
      <c r="D384" s="41"/>
      <c r="E384" s="40"/>
      <c r="F384" s="42"/>
      <c r="G384" s="43"/>
      <c r="H384" s="40"/>
      <c r="J384" s="44"/>
      <c r="K384" s="40"/>
      <c r="L384" s="44"/>
      <c r="O384" s="45"/>
      <c r="P384" s="40"/>
      <c r="Q384" s="42"/>
    </row>
    <row r="385" spans="3:17">
      <c r="C385" s="40"/>
      <c r="D385" s="41"/>
      <c r="E385" s="40"/>
      <c r="F385" s="42"/>
      <c r="G385" s="43"/>
      <c r="H385" s="40"/>
      <c r="J385" s="44"/>
      <c r="K385" s="40"/>
      <c r="L385" s="44"/>
      <c r="O385" s="45"/>
      <c r="P385" s="40"/>
      <c r="Q385" s="42"/>
    </row>
    <row r="386" spans="3:17">
      <c r="C386" s="40"/>
      <c r="D386" s="41"/>
      <c r="E386" s="40"/>
      <c r="F386" s="42"/>
      <c r="G386" s="43"/>
      <c r="H386" s="40"/>
      <c r="J386" s="44"/>
      <c r="K386" s="40"/>
      <c r="L386" s="44"/>
      <c r="O386" s="45"/>
      <c r="P386" s="40"/>
      <c r="Q386" s="42"/>
    </row>
    <row r="387" spans="3:17">
      <c r="C387" s="40"/>
      <c r="D387" s="41"/>
      <c r="E387" s="40"/>
      <c r="F387" s="42"/>
      <c r="G387" s="43"/>
      <c r="H387" s="40"/>
      <c r="J387" s="44"/>
      <c r="K387" s="40"/>
      <c r="L387" s="44"/>
      <c r="O387" s="45"/>
      <c r="P387" s="40"/>
      <c r="Q387" s="42"/>
    </row>
    <row r="388" spans="3:17">
      <c r="C388" s="40"/>
      <c r="D388" s="41"/>
      <c r="E388" s="40"/>
      <c r="F388" s="42"/>
      <c r="G388" s="43"/>
      <c r="H388" s="40"/>
      <c r="J388" s="44"/>
      <c r="K388" s="40"/>
      <c r="L388" s="44"/>
      <c r="O388" s="45"/>
      <c r="P388" s="40"/>
      <c r="Q388" s="42"/>
    </row>
    <row r="389" spans="3:17">
      <c r="C389" s="40"/>
      <c r="D389" s="41"/>
      <c r="E389" s="40"/>
      <c r="F389" s="42"/>
      <c r="G389" s="43"/>
      <c r="H389" s="40"/>
      <c r="J389" s="44"/>
      <c r="K389" s="40"/>
      <c r="L389" s="44"/>
      <c r="O389" s="45"/>
      <c r="P389" s="40"/>
      <c r="Q389" s="42"/>
    </row>
    <row r="390" spans="3:17">
      <c r="C390" s="40"/>
      <c r="D390" s="41"/>
      <c r="E390" s="40"/>
      <c r="F390" s="42"/>
      <c r="G390" s="43"/>
      <c r="H390" s="40"/>
      <c r="J390" s="44"/>
      <c r="K390" s="40"/>
      <c r="L390" s="44"/>
      <c r="O390" s="45"/>
      <c r="P390" s="40"/>
      <c r="Q390" s="42"/>
    </row>
    <row r="391" spans="3:17">
      <c r="C391" s="40"/>
      <c r="D391" s="41"/>
      <c r="E391" s="40"/>
      <c r="F391" s="42"/>
      <c r="G391" s="43"/>
      <c r="H391" s="40"/>
      <c r="J391" s="44"/>
      <c r="K391" s="40"/>
      <c r="L391" s="44"/>
      <c r="O391" s="45"/>
      <c r="P391" s="40"/>
      <c r="Q391" s="42"/>
    </row>
    <row r="392" spans="3:17">
      <c r="C392" s="40"/>
      <c r="D392" s="41"/>
      <c r="E392" s="40"/>
      <c r="F392" s="42"/>
      <c r="G392" s="43"/>
      <c r="H392" s="40"/>
      <c r="J392" s="44"/>
      <c r="K392" s="40"/>
      <c r="L392" s="44"/>
      <c r="O392" s="45"/>
      <c r="P392" s="40"/>
      <c r="Q392" s="42"/>
    </row>
    <row r="393" spans="3:17">
      <c r="C393" s="40"/>
      <c r="D393" s="41"/>
      <c r="E393" s="40"/>
      <c r="F393" s="42"/>
      <c r="G393" s="43"/>
      <c r="H393" s="40"/>
      <c r="J393" s="44"/>
      <c r="K393" s="40"/>
      <c r="L393" s="44"/>
      <c r="O393" s="45"/>
      <c r="P393" s="40"/>
      <c r="Q393" s="42"/>
    </row>
    <row r="394" spans="3:17">
      <c r="C394" s="40"/>
      <c r="D394" s="41"/>
      <c r="E394" s="40"/>
      <c r="F394" s="42"/>
      <c r="G394" s="43"/>
      <c r="H394" s="40"/>
      <c r="J394" s="44"/>
      <c r="K394" s="40"/>
      <c r="L394" s="44"/>
      <c r="O394" s="45"/>
      <c r="P394" s="40"/>
      <c r="Q394" s="42"/>
    </row>
    <row r="395" spans="3:17">
      <c r="C395" s="40"/>
      <c r="D395" s="41"/>
      <c r="E395" s="40"/>
      <c r="F395" s="42"/>
      <c r="G395" s="43"/>
      <c r="H395" s="40"/>
      <c r="J395" s="44"/>
      <c r="K395" s="40"/>
      <c r="L395" s="44"/>
      <c r="O395" s="45"/>
      <c r="P395" s="40"/>
      <c r="Q395" s="42"/>
    </row>
    <row r="396" spans="3:17">
      <c r="C396" s="40"/>
      <c r="D396" s="41"/>
      <c r="E396" s="40"/>
      <c r="F396" s="42"/>
      <c r="G396" s="43"/>
      <c r="H396" s="40"/>
      <c r="J396" s="44"/>
      <c r="K396" s="40"/>
      <c r="L396" s="44"/>
      <c r="O396" s="45"/>
      <c r="P396" s="40"/>
      <c r="Q396" s="42"/>
    </row>
    <row r="397" spans="3:17">
      <c r="C397" s="40"/>
      <c r="D397" s="41"/>
      <c r="E397" s="40"/>
      <c r="F397" s="42"/>
      <c r="G397" s="43"/>
      <c r="H397" s="40"/>
      <c r="J397" s="44"/>
      <c r="K397" s="40"/>
      <c r="L397" s="44"/>
      <c r="O397" s="45"/>
      <c r="P397" s="40"/>
      <c r="Q397" s="42"/>
    </row>
    <row r="398" spans="3:17">
      <c r="C398" s="40"/>
      <c r="D398" s="41"/>
      <c r="E398" s="40"/>
      <c r="F398" s="42"/>
      <c r="G398" s="43"/>
      <c r="H398" s="40"/>
      <c r="J398" s="44"/>
      <c r="K398" s="40"/>
      <c r="L398" s="44"/>
      <c r="O398" s="45"/>
      <c r="P398" s="40"/>
      <c r="Q398" s="42"/>
    </row>
    <row r="399" spans="3:17">
      <c r="C399" s="40"/>
      <c r="D399" s="41"/>
      <c r="E399" s="40"/>
      <c r="F399" s="42"/>
      <c r="G399" s="43"/>
      <c r="H399" s="40"/>
      <c r="J399" s="44"/>
      <c r="K399" s="40"/>
      <c r="L399" s="44"/>
      <c r="O399" s="45"/>
      <c r="P399" s="40"/>
      <c r="Q399" s="42"/>
    </row>
    <row r="400" spans="3:17">
      <c r="C400" s="40"/>
      <c r="D400" s="41"/>
      <c r="E400" s="40"/>
      <c r="F400" s="42"/>
      <c r="G400" s="43"/>
      <c r="H400" s="40"/>
      <c r="J400" s="44"/>
      <c r="K400" s="40"/>
      <c r="L400" s="44"/>
      <c r="O400" s="45"/>
      <c r="P400" s="40"/>
      <c r="Q400" s="42"/>
    </row>
    <row r="401" spans="3:17">
      <c r="C401" s="40"/>
      <c r="D401" s="41"/>
      <c r="E401" s="40"/>
      <c r="F401" s="42"/>
      <c r="G401" s="43"/>
      <c r="H401" s="40"/>
      <c r="J401" s="44"/>
      <c r="K401" s="40"/>
      <c r="L401" s="44"/>
      <c r="O401" s="45"/>
      <c r="P401" s="40"/>
      <c r="Q401" s="42"/>
    </row>
    <row r="402" spans="3:17">
      <c r="C402" s="40"/>
      <c r="D402" s="41"/>
      <c r="E402" s="40"/>
      <c r="F402" s="42"/>
      <c r="G402" s="43"/>
      <c r="H402" s="40"/>
      <c r="J402" s="44"/>
      <c r="K402" s="40"/>
      <c r="L402" s="44"/>
      <c r="O402" s="45"/>
      <c r="P402" s="40"/>
      <c r="Q402" s="42"/>
    </row>
    <row r="403" spans="3:17">
      <c r="C403" s="40"/>
      <c r="D403" s="41"/>
      <c r="E403" s="40"/>
      <c r="F403" s="42"/>
      <c r="G403" s="43"/>
      <c r="H403" s="40"/>
      <c r="J403" s="44"/>
      <c r="K403" s="40"/>
      <c r="L403" s="44"/>
      <c r="O403" s="45"/>
      <c r="P403" s="40"/>
      <c r="Q403" s="42"/>
    </row>
    <row r="404" spans="3:17">
      <c r="C404" s="40"/>
      <c r="D404" s="41"/>
      <c r="E404" s="40"/>
      <c r="F404" s="42"/>
      <c r="G404" s="43"/>
      <c r="H404" s="40"/>
      <c r="J404" s="44"/>
      <c r="K404" s="40"/>
      <c r="L404" s="44"/>
      <c r="O404" s="45"/>
      <c r="P404" s="40"/>
      <c r="Q404" s="42"/>
    </row>
    <row r="405" spans="3:17">
      <c r="C405" s="40"/>
      <c r="D405" s="41"/>
      <c r="E405" s="40"/>
      <c r="F405" s="42"/>
      <c r="G405" s="43"/>
      <c r="H405" s="40"/>
      <c r="J405" s="44"/>
      <c r="K405" s="40"/>
      <c r="L405" s="44"/>
      <c r="O405" s="45"/>
      <c r="P405" s="40"/>
      <c r="Q405" s="42"/>
    </row>
    <row r="406" spans="3:17">
      <c r="C406" s="40"/>
      <c r="D406" s="41"/>
      <c r="E406" s="40"/>
      <c r="F406" s="42"/>
      <c r="G406" s="43"/>
      <c r="H406" s="40"/>
      <c r="J406" s="44"/>
      <c r="K406" s="40"/>
      <c r="L406" s="44"/>
      <c r="O406" s="45"/>
      <c r="P406" s="40"/>
      <c r="Q406" s="42"/>
    </row>
    <row r="407" spans="3:17">
      <c r="C407" s="40"/>
      <c r="D407" s="41"/>
      <c r="E407" s="40"/>
      <c r="F407" s="42"/>
      <c r="G407" s="43"/>
      <c r="H407" s="40"/>
      <c r="J407" s="44"/>
      <c r="K407" s="40"/>
      <c r="L407" s="44"/>
      <c r="O407" s="45"/>
      <c r="P407" s="40"/>
      <c r="Q407" s="42"/>
    </row>
    <row r="408" spans="3:17">
      <c r="C408" s="40"/>
      <c r="D408" s="41"/>
      <c r="E408" s="40"/>
      <c r="F408" s="42"/>
      <c r="G408" s="43"/>
      <c r="H408" s="40"/>
      <c r="J408" s="44"/>
      <c r="K408" s="40"/>
      <c r="L408" s="44"/>
      <c r="O408" s="45"/>
      <c r="P408" s="40"/>
      <c r="Q408" s="42"/>
    </row>
    <row r="409" spans="3:17">
      <c r="C409" s="40"/>
      <c r="D409" s="41"/>
      <c r="E409" s="40"/>
      <c r="F409" s="42"/>
      <c r="G409" s="43"/>
      <c r="H409" s="40"/>
      <c r="J409" s="44"/>
      <c r="K409" s="40"/>
      <c r="L409" s="44"/>
      <c r="O409" s="45"/>
      <c r="P409" s="40"/>
      <c r="Q409" s="42"/>
    </row>
    <row r="410" spans="3:17">
      <c r="C410" s="40"/>
      <c r="D410" s="41"/>
      <c r="E410" s="40"/>
      <c r="F410" s="42"/>
      <c r="G410" s="43"/>
      <c r="H410" s="40"/>
      <c r="J410" s="44"/>
      <c r="K410" s="40"/>
      <c r="L410" s="44"/>
      <c r="O410" s="45"/>
      <c r="P410" s="40"/>
      <c r="Q410" s="42"/>
    </row>
    <row r="411" spans="3:17">
      <c r="C411" s="40"/>
      <c r="D411" s="41"/>
      <c r="E411" s="40"/>
      <c r="F411" s="42"/>
      <c r="G411" s="43"/>
      <c r="H411" s="40"/>
      <c r="J411" s="44"/>
      <c r="K411" s="40"/>
      <c r="L411" s="44"/>
      <c r="O411" s="45"/>
      <c r="P411" s="40"/>
      <c r="Q411" s="42"/>
    </row>
    <row r="412" spans="3:17">
      <c r="C412" s="40"/>
      <c r="D412" s="41"/>
      <c r="E412" s="40"/>
      <c r="F412" s="42"/>
      <c r="G412" s="43"/>
      <c r="H412" s="40"/>
      <c r="J412" s="44"/>
      <c r="K412" s="40"/>
      <c r="L412" s="44"/>
      <c r="O412" s="45"/>
      <c r="P412" s="40"/>
      <c r="Q412" s="42"/>
    </row>
    <row r="413" spans="3:17">
      <c r="C413" s="40"/>
      <c r="D413" s="41"/>
      <c r="E413" s="40"/>
      <c r="F413" s="42"/>
      <c r="G413" s="43"/>
      <c r="H413" s="40"/>
      <c r="J413" s="44"/>
      <c r="K413" s="40"/>
      <c r="L413" s="44"/>
      <c r="O413" s="45"/>
      <c r="P413" s="40"/>
      <c r="Q413" s="42"/>
    </row>
    <row r="414" spans="3:17">
      <c r="C414" s="40"/>
      <c r="D414" s="41"/>
      <c r="E414" s="40"/>
      <c r="F414" s="42"/>
      <c r="G414" s="43"/>
      <c r="H414" s="40"/>
      <c r="J414" s="44"/>
      <c r="K414" s="40"/>
      <c r="L414" s="44"/>
      <c r="O414" s="45"/>
      <c r="P414" s="40"/>
      <c r="Q414" s="42"/>
    </row>
    <row r="415" spans="3:17">
      <c r="C415" s="40"/>
      <c r="D415" s="41"/>
      <c r="E415" s="40"/>
      <c r="F415" s="42"/>
      <c r="G415" s="43"/>
      <c r="H415" s="40"/>
      <c r="J415" s="44"/>
      <c r="K415" s="40"/>
      <c r="L415" s="44"/>
      <c r="O415" s="45"/>
      <c r="P415" s="40"/>
      <c r="Q415" s="42"/>
    </row>
    <row r="416" spans="3:17">
      <c r="C416" s="40"/>
      <c r="D416" s="41"/>
      <c r="E416" s="40"/>
      <c r="F416" s="42"/>
      <c r="G416" s="43"/>
      <c r="H416" s="40"/>
      <c r="J416" s="44"/>
      <c r="K416" s="40"/>
      <c r="L416" s="44"/>
      <c r="O416" s="45"/>
      <c r="P416" s="40"/>
      <c r="Q416" s="42"/>
    </row>
    <row r="417" spans="3:17">
      <c r="C417" s="40"/>
      <c r="D417" s="41"/>
      <c r="E417" s="40"/>
      <c r="F417" s="42"/>
      <c r="G417" s="43"/>
      <c r="H417" s="40"/>
      <c r="J417" s="44"/>
      <c r="K417" s="40"/>
      <c r="L417" s="44"/>
      <c r="O417" s="45"/>
      <c r="P417" s="40"/>
      <c r="Q417" s="42"/>
    </row>
    <row r="418" spans="3:17">
      <c r="C418" s="40"/>
      <c r="D418" s="41"/>
      <c r="E418" s="40"/>
      <c r="F418" s="42"/>
      <c r="G418" s="43"/>
      <c r="H418" s="40"/>
      <c r="J418" s="44"/>
      <c r="K418" s="40"/>
      <c r="L418" s="44"/>
      <c r="O418" s="45"/>
      <c r="P418" s="40"/>
      <c r="Q418" s="42"/>
    </row>
    <row r="419" spans="3:17">
      <c r="C419" s="40"/>
      <c r="D419" s="41"/>
      <c r="E419" s="40"/>
      <c r="F419" s="42"/>
      <c r="G419" s="43"/>
      <c r="H419" s="40"/>
      <c r="J419" s="44"/>
      <c r="K419" s="40"/>
      <c r="L419" s="44"/>
      <c r="O419" s="45"/>
      <c r="P419" s="40"/>
      <c r="Q419" s="42"/>
    </row>
    <row r="420" spans="3:17">
      <c r="C420" s="40"/>
      <c r="D420" s="41"/>
      <c r="E420" s="40"/>
      <c r="F420" s="42"/>
      <c r="G420" s="43"/>
      <c r="H420" s="40"/>
      <c r="J420" s="44"/>
      <c r="K420" s="40"/>
      <c r="L420" s="44"/>
      <c r="O420" s="45"/>
      <c r="P420" s="40"/>
      <c r="Q420" s="42"/>
    </row>
    <row r="421" spans="3:17">
      <c r="C421" s="40"/>
      <c r="D421" s="41"/>
      <c r="E421" s="40"/>
      <c r="F421" s="42"/>
      <c r="G421" s="43"/>
      <c r="H421" s="40"/>
      <c r="J421" s="44"/>
      <c r="K421" s="40"/>
      <c r="L421" s="44"/>
      <c r="O421" s="45"/>
      <c r="P421" s="40"/>
      <c r="Q421" s="42"/>
    </row>
    <row r="422" spans="3:17">
      <c r="C422" s="40"/>
      <c r="D422" s="41"/>
      <c r="E422" s="40"/>
      <c r="F422" s="42"/>
      <c r="G422" s="43"/>
      <c r="H422" s="40"/>
      <c r="J422" s="44"/>
      <c r="K422" s="40"/>
      <c r="L422" s="44"/>
      <c r="O422" s="45"/>
      <c r="P422" s="40"/>
      <c r="Q422" s="42"/>
    </row>
    <row r="423" spans="3:17">
      <c r="C423" s="40"/>
      <c r="D423" s="41"/>
      <c r="E423" s="40"/>
      <c r="F423" s="42"/>
      <c r="G423" s="43"/>
      <c r="H423" s="40"/>
      <c r="J423" s="44"/>
      <c r="K423" s="40"/>
      <c r="L423" s="44"/>
      <c r="O423" s="45"/>
      <c r="P423" s="40"/>
      <c r="Q423" s="42"/>
    </row>
    <row r="424" spans="3:17">
      <c r="C424" s="40"/>
      <c r="D424" s="41"/>
      <c r="E424" s="40"/>
      <c r="F424" s="42"/>
      <c r="G424" s="43"/>
      <c r="H424" s="40"/>
      <c r="J424" s="44"/>
      <c r="K424" s="40"/>
      <c r="L424" s="44"/>
      <c r="O424" s="45"/>
      <c r="P424" s="40"/>
      <c r="Q424" s="42"/>
    </row>
    <row r="425" spans="3:17">
      <c r="C425" s="40"/>
      <c r="D425" s="41"/>
      <c r="E425" s="40"/>
      <c r="F425" s="42"/>
      <c r="G425" s="43"/>
      <c r="H425" s="40"/>
      <c r="J425" s="44"/>
      <c r="K425" s="40"/>
      <c r="L425" s="44"/>
      <c r="O425" s="45"/>
      <c r="P425" s="40"/>
      <c r="Q425" s="42"/>
    </row>
    <row r="426" spans="3:17">
      <c r="C426" s="40"/>
      <c r="D426" s="41"/>
      <c r="E426" s="40"/>
      <c r="F426" s="42"/>
      <c r="G426" s="43"/>
      <c r="H426" s="40"/>
      <c r="J426" s="44"/>
      <c r="K426" s="40"/>
      <c r="L426" s="44"/>
      <c r="O426" s="45"/>
      <c r="P426" s="40"/>
      <c r="Q426" s="42"/>
    </row>
    <row r="427" spans="3:17">
      <c r="C427" s="40"/>
      <c r="D427" s="41"/>
      <c r="E427" s="40"/>
      <c r="F427" s="42"/>
      <c r="G427" s="43"/>
      <c r="H427" s="40"/>
      <c r="J427" s="44"/>
      <c r="K427" s="40"/>
      <c r="L427" s="44"/>
      <c r="O427" s="45"/>
      <c r="P427" s="40"/>
      <c r="Q427" s="42"/>
    </row>
    <row r="428" spans="3:17">
      <c r="C428" s="40"/>
      <c r="D428" s="41"/>
      <c r="E428" s="40"/>
      <c r="F428" s="42"/>
      <c r="G428" s="43"/>
      <c r="H428" s="40"/>
      <c r="J428" s="44"/>
      <c r="K428" s="40"/>
      <c r="L428" s="44"/>
      <c r="O428" s="45"/>
      <c r="P428" s="40"/>
      <c r="Q428" s="42"/>
    </row>
    <row r="429" spans="3:17">
      <c r="C429" s="40"/>
      <c r="D429" s="41"/>
      <c r="E429" s="40"/>
      <c r="F429" s="42"/>
      <c r="G429" s="43"/>
      <c r="H429" s="40"/>
      <c r="J429" s="44"/>
      <c r="K429" s="40"/>
      <c r="L429" s="44"/>
      <c r="O429" s="45"/>
      <c r="P429" s="40"/>
      <c r="Q429" s="42"/>
    </row>
    <row r="430" spans="3:17">
      <c r="C430" s="40"/>
      <c r="D430" s="41"/>
      <c r="E430" s="40"/>
      <c r="F430" s="42"/>
      <c r="G430" s="43"/>
      <c r="H430" s="40"/>
      <c r="J430" s="44"/>
      <c r="K430" s="40"/>
      <c r="L430" s="44"/>
      <c r="O430" s="45"/>
      <c r="P430" s="40"/>
      <c r="Q430" s="42"/>
    </row>
    <row r="431" spans="3:17">
      <c r="C431" s="40"/>
      <c r="D431" s="41"/>
      <c r="E431" s="40"/>
      <c r="F431" s="42"/>
      <c r="G431" s="43"/>
      <c r="H431" s="40"/>
      <c r="J431" s="44"/>
      <c r="K431" s="40"/>
      <c r="L431" s="44"/>
      <c r="O431" s="45"/>
      <c r="P431" s="40"/>
      <c r="Q431" s="42"/>
    </row>
    <row r="432" spans="3:17">
      <c r="C432" s="40"/>
      <c r="D432" s="41"/>
      <c r="E432" s="40"/>
      <c r="F432" s="42"/>
      <c r="G432" s="43"/>
      <c r="H432" s="40"/>
      <c r="J432" s="44"/>
      <c r="K432" s="40"/>
      <c r="L432" s="44"/>
      <c r="O432" s="45"/>
      <c r="P432" s="40"/>
      <c r="Q432" s="42"/>
    </row>
    <row r="433" spans="3:17">
      <c r="C433" s="40"/>
      <c r="D433" s="41"/>
      <c r="E433" s="40"/>
      <c r="F433" s="42"/>
      <c r="G433" s="43"/>
      <c r="H433" s="40"/>
      <c r="J433" s="44"/>
      <c r="K433" s="40"/>
      <c r="L433" s="44"/>
      <c r="O433" s="45"/>
      <c r="P433" s="40"/>
      <c r="Q433" s="42"/>
    </row>
    <row r="434" spans="3:17">
      <c r="C434" s="40"/>
      <c r="D434" s="41"/>
      <c r="E434" s="40"/>
      <c r="F434" s="42"/>
      <c r="G434" s="43"/>
      <c r="H434" s="40"/>
      <c r="J434" s="44"/>
      <c r="K434" s="40"/>
      <c r="L434" s="44"/>
      <c r="O434" s="45"/>
      <c r="P434" s="40"/>
      <c r="Q434" s="42"/>
    </row>
    <row r="435" spans="3:17">
      <c r="C435" s="40"/>
      <c r="D435" s="41"/>
      <c r="E435" s="40"/>
      <c r="F435" s="42"/>
      <c r="G435" s="43"/>
      <c r="H435" s="40"/>
      <c r="J435" s="44"/>
      <c r="K435" s="40"/>
      <c r="L435" s="44"/>
      <c r="O435" s="45"/>
      <c r="P435" s="40"/>
      <c r="Q435" s="42"/>
    </row>
    <row r="436" spans="3:17">
      <c r="C436" s="40"/>
      <c r="D436" s="41"/>
      <c r="E436" s="40"/>
      <c r="F436" s="42"/>
      <c r="G436" s="43"/>
      <c r="H436" s="40"/>
      <c r="J436" s="44"/>
      <c r="K436" s="40"/>
      <c r="L436" s="44"/>
      <c r="O436" s="45"/>
      <c r="P436" s="40"/>
      <c r="Q436" s="42"/>
    </row>
    <row r="437" spans="3:17">
      <c r="C437" s="40"/>
      <c r="D437" s="41"/>
      <c r="E437" s="40"/>
      <c r="F437" s="42"/>
      <c r="G437" s="43"/>
      <c r="H437" s="40"/>
      <c r="J437" s="44"/>
      <c r="K437" s="40"/>
      <c r="L437" s="44"/>
      <c r="O437" s="45"/>
      <c r="P437" s="40"/>
      <c r="Q437" s="42"/>
    </row>
    <row r="438" spans="3:17">
      <c r="C438" s="40"/>
      <c r="D438" s="41"/>
      <c r="E438" s="40"/>
      <c r="F438" s="42"/>
      <c r="G438" s="43"/>
      <c r="H438" s="40"/>
      <c r="J438" s="44"/>
      <c r="K438" s="40"/>
      <c r="L438" s="44"/>
      <c r="O438" s="45"/>
      <c r="P438" s="40"/>
      <c r="Q438" s="42"/>
    </row>
    <row r="439" spans="3:17">
      <c r="C439" s="40"/>
      <c r="D439" s="41"/>
      <c r="E439" s="40"/>
      <c r="F439" s="42"/>
      <c r="G439" s="43"/>
      <c r="H439" s="40"/>
      <c r="J439" s="44"/>
      <c r="K439" s="40"/>
      <c r="L439" s="44"/>
      <c r="O439" s="45"/>
      <c r="P439" s="40"/>
      <c r="Q439" s="42"/>
    </row>
    <row r="440" spans="3:17">
      <c r="C440" s="40"/>
      <c r="D440" s="41"/>
      <c r="E440" s="40"/>
      <c r="F440" s="42"/>
      <c r="G440" s="43"/>
      <c r="H440" s="40"/>
      <c r="J440" s="44"/>
      <c r="K440" s="40"/>
      <c r="L440" s="44"/>
      <c r="O440" s="45"/>
      <c r="P440" s="40"/>
      <c r="Q440" s="42"/>
    </row>
    <row r="441" spans="3:17">
      <c r="C441" s="40"/>
      <c r="D441" s="41"/>
      <c r="E441" s="40"/>
      <c r="F441" s="42"/>
      <c r="G441" s="43"/>
      <c r="H441" s="40"/>
      <c r="J441" s="44"/>
      <c r="K441" s="40"/>
      <c r="L441" s="44"/>
      <c r="O441" s="45"/>
      <c r="P441" s="40"/>
      <c r="Q441" s="42"/>
    </row>
    <row r="442" spans="3:17">
      <c r="C442" s="40"/>
      <c r="D442" s="41"/>
      <c r="E442" s="40"/>
      <c r="F442" s="42"/>
      <c r="G442" s="43"/>
      <c r="H442" s="40"/>
      <c r="J442" s="44"/>
      <c r="K442" s="40"/>
      <c r="L442" s="44"/>
      <c r="O442" s="45"/>
      <c r="P442" s="40"/>
      <c r="Q442" s="42"/>
    </row>
    <row r="443" spans="3:17">
      <c r="C443" s="40"/>
      <c r="D443" s="41"/>
      <c r="E443" s="40"/>
      <c r="F443" s="42"/>
      <c r="G443" s="43"/>
      <c r="H443" s="40"/>
      <c r="J443" s="44"/>
      <c r="K443" s="40"/>
      <c r="L443" s="44"/>
      <c r="O443" s="45"/>
      <c r="P443" s="40"/>
      <c r="Q443" s="42"/>
    </row>
    <row r="444" spans="3:17">
      <c r="C444" s="40"/>
      <c r="D444" s="41"/>
      <c r="E444" s="40"/>
      <c r="F444" s="42"/>
      <c r="G444" s="43"/>
      <c r="H444" s="40"/>
      <c r="J444" s="44"/>
      <c r="K444" s="40"/>
      <c r="L444" s="44"/>
      <c r="O444" s="45"/>
      <c r="P444" s="40"/>
      <c r="Q444" s="42"/>
    </row>
    <row r="445" spans="3:17">
      <c r="C445" s="40"/>
      <c r="D445" s="41"/>
      <c r="E445" s="40"/>
      <c r="F445" s="42"/>
      <c r="G445" s="43"/>
      <c r="H445" s="40"/>
      <c r="J445" s="44"/>
      <c r="K445" s="40"/>
      <c r="L445" s="44"/>
      <c r="O445" s="45"/>
      <c r="P445" s="40"/>
      <c r="Q445" s="42"/>
    </row>
    <row r="446" spans="3:17">
      <c r="C446" s="40"/>
      <c r="D446" s="41"/>
      <c r="E446" s="40"/>
      <c r="F446" s="42"/>
      <c r="G446" s="43"/>
      <c r="H446" s="40"/>
      <c r="J446" s="44"/>
      <c r="K446" s="40"/>
      <c r="L446" s="44"/>
      <c r="O446" s="45"/>
      <c r="P446" s="40"/>
      <c r="Q446" s="42"/>
    </row>
    <row r="447" spans="3:17">
      <c r="C447" s="40"/>
      <c r="D447" s="41"/>
      <c r="E447" s="40"/>
      <c r="F447" s="42"/>
      <c r="G447" s="43"/>
      <c r="H447" s="40"/>
      <c r="J447" s="44"/>
      <c r="K447" s="40"/>
      <c r="L447" s="44"/>
      <c r="O447" s="45"/>
      <c r="P447" s="40"/>
      <c r="Q447" s="42"/>
    </row>
    <row r="448" spans="3:17">
      <c r="C448" s="40"/>
      <c r="D448" s="41"/>
      <c r="E448" s="40"/>
      <c r="F448" s="42"/>
      <c r="G448" s="43"/>
      <c r="H448" s="40"/>
      <c r="J448" s="44"/>
      <c r="K448" s="40"/>
      <c r="L448" s="44"/>
      <c r="O448" s="45"/>
      <c r="P448" s="40"/>
      <c r="Q448" s="42"/>
    </row>
    <row r="449" spans="3:17">
      <c r="C449" s="40"/>
      <c r="D449" s="41"/>
      <c r="E449" s="40"/>
      <c r="F449" s="42"/>
      <c r="G449" s="43"/>
      <c r="H449" s="40"/>
      <c r="J449" s="44"/>
      <c r="K449" s="40"/>
      <c r="L449" s="44"/>
      <c r="O449" s="45"/>
      <c r="P449" s="40"/>
      <c r="Q449" s="42"/>
    </row>
    <row r="450" spans="3:17">
      <c r="C450" s="40"/>
      <c r="D450" s="41"/>
      <c r="E450" s="40"/>
      <c r="F450" s="42"/>
      <c r="G450" s="43"/>
      <c r="H450" s="40"/>
      <c r="J450" s="44"/>
      <c r="K450" s="40"/>
      <c r="L450" s="44"/>
      <c r="O450" s="45"/>
      <c r="P450" s="40"/>
      <c r="Q450" s="42"/>
    </row>
    <row r="451" spans="3:17">
      <c r="C451" s="40"/>
      <c r="D451" s="41"/>
      <c r="E451" s="40"/>
      <c r="F451" s="42"/>
      <c r="G451" s="43"/>
      <c r="H451" s="40"/>
      <c r="J451" s="44"/>
      <c r="K451" s="40"/>
      <c r="L451" s="44"/>
      <c r="O451" s="45"/>
      <c r="P451" s="40"/>
      <c r="Q451" s="42"/>
    </row>
    <row r="452" spans="3:17">
      <c r="C452" s="40"/>
      <c r="D452" s="41"/>
      <c r="E452" s="40"/>
      <c r="F452" s="42"/>
      <c r="G452" s="43"/>
      <c r="H452" s="40"/>
      <c r="J452" s="44"/>
      <c r="K452" s="40"/>
      <c r="L452" s="44"/>
      <c r="O452" s="45"/>
      <c r="P452" s="40"/>
      <c r="Q452" s="42"/>
    </row>
    <row r="453" spans="3:17">
      <c r="C453" s="40"/>
      <c r="D453" s="41"/>
      <c r="E453" s="40"/>
      <c r="F453" s="42"/>
      <c r="G453" s="43"/>
      <c r="H453" s="40"/>
      <c r="J453" s="44"/>
      <c r="K453" s="40"/>
      <c r="L453" s="44"/>
      <c r="O453" s="45"/>
      <c r="P453" s="40"/>
      <c r="Q453" s="42"/>
    </row>
    <row r="454" spans="3:17">
      <c r="C454" s="40"/>
      <c r="D454" s="41"/>
      <c r="E454" s="40"/>
      <c r="F454" s="42"/>
      <c r="G454" s="43"/>
      <c r="H454" s="40"/>
      <c r="J454" s="44"/>
      <c r="K454" s="40"/>
      <c r="L454" s="44"/>
      <c r="O454" s="45"/>
      <c r="P454" s="40"/>
      <c r="Q454" s="42"/>
    </row>
    <row r="455" spans="3:17">
      <c r="C455" s="40"/>
      <c r="D455" s="41"/>
      <c r="E455" s="40"/>
      <c r="F455" s="42"/>
      <c r="G455" s="43"/>
      <c r="H455" s="40"/>
      <c r="J455" s="44"/>
      <c r="K455" s="40"/>
      <c r="L455" s="44"/>
      <c r="O455" s="45"/>
      <c r="P455" s="40"/>
      <c r="Q455" s="42"/>
    </row>
    <row r="456" spans="3:17">
      <c r="C456" s="40"/>
      <c r="D456" s="41"/>
      <c r="E456" s="40"/>
      <c r="F456" s="42"/>
      <c r="G456" s="43"/>
      <c r="H456" s="40"/>
      <c r="J456" s="44"/>
      <c r="K456" s="40"/>
      <c r="L456" s="44"/>
      <c r="O456" s="45"/>
      <c r="P456" s="40"/>
      <c r="Q456" s="42"/>
    </row>
    <row r="457" spans="3:17">
      <c r="C457" s="40"/>
      <c r="D457" s="41"/>
      <c r="E457" s="40"/>
      <c r="F457" s="42"/>
      <c r="G457" s="43"/>
      <c r="H457" s="40"/>
      <c r="J457" s="44"/>
      <c r="K457" s="40"/>
      <c r="L457" s="44"/>
      <c r="O457" s="45"/>
      <c r="P457" s="40"/>
      <c r="Q457" s="42"/>
    </row>
    <row r="458" spans="3:17">
      <c r="C458" s="40"/>
      <c r="D458" s="41"/>
      <c r="E458" s="40"/>
      <c r="F458" s="42"/>
      <c r="G458" s="43"/>
      <c r="H458" s="40"/>
      <c r="J458" s="44"/>
      <c r="K458" s="40"/>
      <c r="L458" s="44"/>
      <c r="O458" s="45"/>
      <c r="P458" s="40"/>
      <c r="Q458" s="42"/>
    </row>
    <row r="459" spans="3:17">
      <c r="C459" s="40"/>
      <c r="D459" s="41"/>
      <c r="E459" s="40"/>
      <c r="F459" s="42"/>
      <c r="G459" s="43"/>
      <c r="H459" s="40"/>
      <c r="J459" s="44"/>
      <c r="K459" s="40"/>
      <c r="L459" s="44"/>
      <c r="O459" s="45"/>
      <c r="P459" s="40"/>
      <c r="Q459" s="42"/>
    </row>
    <row r="460" spans="3:17">
      <c r="C460" s="40"/>
      <c r="D460" s="41"/>
      <c r="E460" s="40"/>
      <c r="F460" s="42"/>
      <c r="G460" s="43"/>
      <c r="H460" s="40"/>
      <c r="J460" s="44"/>
      <c r="K460" s="40"/>
      <c r="L460" s="44"/>
      <c r="O460" s="45"/>
      <c r="P460" s="40"/>
      <c r="Q460" s="42"/>
    </row>
    <row r="461" spans="3:17">
      <c r="C461" s="40"/>
      <c r="D461" s="41"/>
      <c r="E461" s="40"/>
      <c r="F461" s="42"/>
      <c r="G461" s="43"/>
      <c r="H461" s="40"/>
      <c r="J461" s="44"/>
      <c r="K461" s="40"/>
      <c r="L461" s="44"/>
      <c r="O461" s="45"/>
      <c r="P461" s="40"/>
      <c r="Q461" s="42"/>
    </row>
    <row r="462" spans="3:17">
      <c r="C462" s="40"/>
      <c r="D462" s="41"/>
      <c r="E462" s="40"/>
      <c r="F462" s="42"/>
      <c r="G462" s="43"/>
      <c r="H462" s="40"/>
      <c r="J462" s="44"/>
      <c r="K462" s="40"/>
      <c r="L462" s="44"/>
      <c r="O462" s="45"/>
      <c r="P462" s="40"/>
      <c r="Q462" s="42"/>
    </row>
    <row r="463" spans="3:17">
      <c r="C463" s="40"/>
      <c r="D463" s="41"/>
      <c r="E463" s="40"/>
      <c r="F463" s="42"/>
      <c r="G463" s="43"/>
      <c r="H463" s="40"/>
      <c r="J463" s="44"/>
      <c r="K463" s="40"/>
      <c r="L463" s="44"/>
      <c r="O463" s="45"/>
      <c r="P463" s="40"/>
      <c r="Q463" s="42"/>
    </row>
    <row r="464" spans="3:17">
      <c r="C464" s="40"/>
      <c r="D464" s="41"/>
      <c r="E464" s="40"/>
      <c r="F464" s="42"/>
      <c r="G464" s="43"/>
      <c r="H464" s="40"/>
      <c r="J464" s="44"/>
      <c r="K464" s="40"/>
      <c r="L464" s="44"/>
      <c r="O464" s="45"/>
      <c r="P464" s="40"/>
      <c r="Q464" s="42"/>
    </row>
    <row r="465" spans="3:17">
      <c r="C465" s="40"/>
      <c r="D465" s="41"/>
      <c r="E465" s="40"/>
      <c r="F465" s="42"/>
      <c r="G465" s="43"/>
      <c r="H465" s="40"/>
      <c r="J465" s="44"/>
      <c r="K465" s="40"/>
      <c r="L465" s="44"/>
      <c r="O465" s="45"/>
      <c r="P465" s="40"/>
      <c r="Q465" s="42"/>
    </row>
    <row r="466" spans="3:17">
      <c r="C466" s="40"/>
      <c r="D466" s="41"/>
      <c r="E466" s="40"/>
      <c r="F466" s="42"/>
      <c r="G466" s="43"/>
      <c r="H466" s="40"/>
      <c r="J466" s="44"/>
      <c r="K466" s="40"/>
      <c r="L466" s="44"/>
      <c r="O466" s="45"/>
      <c r="P466" s="40"/>
      <c r="Q466" s="42"/>
    </row>
    <row r="467" spans="3:17">
      <c r="C467" s="40"/>
      <c r="D467" s="41"/>
      <c r="E467" s="40"/>
      <c r="F467" s="42"/>
      <c r="G467" s="43"/>
      <c r="H467" s="40"/>
      <c r="J467" s="44"/>
      <c r="K467" s="40"/>
      <c r="L467" s="44"/>
      <c r="O467" s="45"/>
      <c r="P467" s="40"/>
      <c r="Q467" s="42"/>
    </row>
    <row r="468" spans="3:17">
      <c r="C468" s="40"/>
      <c r="D468" s="41"/>
      <c r="E468" s="40"/>
      <c r="F468" s="42"/>
      <c r="G468" s="43"/>
      <c r="H468" s="40"/>
      <c r="J468" s="44"/>
      <c r="K468" s="40"/>
      <c r="L468" s="44"/>
      <c r="O468" s="45"/>
      <c r="P468" s="40"/>
      <c r="Q468" s="42"/>
    </row>
    <row r="469" spans="3:17">
      <c r="C469" s="40"/>
      <c r="D469" s="41"/>
      <c r="E469" s="40"/>
      <c r="F469" s="42"/>
      <c r="G469" s="43"/>
      <c r="H469" s="40"/>
      <c r="J469" s="44"/>
      <c r="K469" s="40"/>
      <c r="L469" s="44"/>
      <c r="O469" s="45"/>
      <c r="P469" s="40"/>
      <c r="Q469" s="42"/>
    </row>
    <row r="470" spans="3:17">
      <c r="C470" s="40"/>
      <c r="D470" s="41"/>
      <c r="E470" s="40"/>
      <c r="F470" s="42"/>
      <c r="G470" s="43"/>
      <c r="H470" s="40"/>
      <c r="J470" s="44"/>
      <c r="K470" s="40"/>
      <c r="L470" s="44"/>
      <c r="O470" s="45"/>
      <c r="P470" s="40"/>
      <c r="Q470" s="42"/>
    </row>
    <row r="471" spans="3:17">
      <c r="C471" s="40"/>
      <c r="D471" s="41"/>
      <c r="E471" s="40"/>
      <c r="F471" s="42"/>
      <c r="G471" s="43"/>
      <c r="H471" s="40"/>
      <c r="J471" s="44"/>
      <c r="K471" s="40"/>
      <c r="L471" s="44"/>
      <c r="O471" s="45"/>
      <c r="P471" s="40"/>
      <c r="Q471" s="42"/>
    </row>
    <row r="472" spans="3:17">
      <c r="C472" s="40"/>
      <c r="D472" s="41"/>
      <c r="E472" s="40"/>
      <c r="F472" s="42"/>
      <c r="G472" s="43"/>
      <c r="H472" s="40"/>
      <c r="J472" s="44"/>
      <c r="K472" s="40"/>
      <c r="L472" s="44"/>
      <c r="O472" s="45"/>
      <c r="P472" s="40"/>
      <c r="Q472" s="42"/>
    </row>
    <row r="473" spans="3:17">
      <c r="C473" s="40"/>
      <c r="D473" s="41"/>
      <c r="E473" s="40"/>
      <c r="F473" s="42"/>
      <c r="G473" s="43"/>
      <c r="H473" s="40"/>
      <c r="J473" s="44"/>
      <c r="K473" s="40"/>
      <c r="L473" s="44"/>
      <c r="O473" s="45"/>
      <c r="P473" s="40"/>
      <c r="Q473" s="42"/>
    </row>
    <row r="474" spans="3:17">
      <c r="C474" s="40"/>
      <c r="D474" s="41"/>
      <c r="E474" s="40"/>
      <c r="F474" s="42"/>
      <c r="G474" s="43"/>
      <c r="H474" s="40"/>
      <c r="J474" s="44"/>
      <c r="K474" s="40"/>
      <c r="L474" s="44"/>
      <c r="O474" s="45"/>
      <c r="P474" s="40"/>
      <c r="Q474" s="42"/>
    </row>
    <row r="475" spans="3:17">
      <c r="C475" s="40"/>
      <c r="D475" s="41"/>
      <c r="E475" s="40"/>
      <c r="F475" s="42"/>
      <c r="G475" s="43"/>
      <c r="H475" s="40"/>
      <c r="J475" s="44"/>
      <c r="K475" s="40"/>
      <c r="L475" s="44"/>
      <c r="O475" s="45"/>
      <c r="P475" s="40"/>
      <c r="Q475" s="42"/>
    </row>
    <row r="476" spans="3:17">
      <c r="C476" s="40"/>
      <c r="D476" s="41"/>
      <c r="E476" s="40"/>
      <c r="F476" s="42"/>
      <c r="G476" s="43"/>
      <c r="H476" s="40"/>
      <c r="J476" s="44"/>
      <c r="K476" s="40"/>
      <c r="L476" s="44"/>
      <c r="O476" s="45"/>
      <c r="P476" s="40"/>
      <c r="Q476" s="42"/>
    </row>
    <row r="477" spans="3:17">
      <c r="C477" s="40"/>
      <c r="D477" s="41"/>
      <c r="E477" s="40"/>
      <c r="F477" s="42"/>
      <c r="G477" s="43"/>
      <c r="H477" s="40"/>
      <c r="J477" s="44"/>
      <c r="K477" s="40"/>
      <c r="L477" s="44"/>
      <c r="O477" s="45"/>
      <c r="P477" s="40"/>
      <c r="Q477" s="42"/>
    </row>
    <row r="478" spans="3:17">
      <c r="C478" s="40"/>
      <c r="D478" s="41"/>
      <c r="E478" s="40"/>
      <c r="F478" s="42"/>
      <c r="G478" s="43"/>
      <c r="H478" s="40"/>
      <c r="J478" s="44"/>
      <c r="K478" s="40"/>
      <c r="L478" s="44"/>
      <c r="O478" s="45"/>
      <c r="P478" s="40"/>
      <c r="Q478" s="42"/>
    </row>
    <row r="479" spans="3:17">
      <c r="C479" s="40"/>
      <c r="D479" s="41"/>
      <c r="E479" s="40"/>
      <c r="F479" s="42"/>
      <c r="G479" s="43"/>
      <c r="H479" s="40"/>
      <c r="J479" s="44"/>
      <c r="K479" s="40"/>
      <c r="L479" s="44"/>
      <c r="O479" s="45"/>
      <c r="P479" s="40"/>
      <c r="Q479" s="42"/>
    </row>
    <row r="480" spans="3:17">
      <c r="C480" s="40"/>
      <c r="D480" s="41"/>
      <c r="E480" s="40"/>
      <c r="F480" s="42"/>
      <c r="G480" s="43"/>
      <c r="H480" s="40"/>
      <c r="J480" s="44"/>
      <c r="K480" s="40"/>
      <c r="L480" s="44"/>
      <c r="O480" s="45"/>
      <c r="P480" s="40"/>
      <c r="Q480" s="42"/>
    </row>
    <row r="481" spans="3:17">
      <c r="C481" s="40"/>
      <c r="D481" s="41"/>
      <c r="E481" s="40"/>
      <c r="F481" s="42"/>
      <c r="G481" s="43"/>
      <c r="H481" s="40"/>
      <c r="J481" s="44"/>
      <c r="K481" s="40"/>
      <c r="L481" s="44"/>
      <c r="O481" s="45"/>
      <c r="P481" s="40"/>
      <c r="Q481" s="42"/>
    </row>
    <row r="482" spans="3:17">
      <c r="C482" s="40"/>
      <c r="D482" s="41"/>
      <c r="E482" s="40"/>
      <c r="F482" s="42"/>
      <c r="G482" s="43"/>
      <c r="H482" s="40"/>
      <c r="J482" s="44"/>
      <c r="K482" s="40"/>
      <c r="L482" s="44"/>
      <c r="O482" s="45"/>
      <c r="P482" s="40"/>
      <c r="Q482" s="42"/>
    </row>
    <row r="483" spans="3:17">
      <c r="C483" s="40"/>
      <c r="D483" s="41"/>
      <c r="E483" s="40"/>
      <c r="F483" s="42"/>
      <c r="G483" s="43"/>
      <c r="H483" s="40"/>
      <c r="J483" s="44"/>
      <c r="K483" s="40"/>
      <c r="L483" s="44"/>
      <c r="O483" s="45"/>
      <c r="P483" s="40"/>
      <c r="Q483" s="42"/>
    </row>
    <row r="484" spans="3:17">
      <c r="C484" s="40"/>
      <c r="D484" s="41"/>
      <c r="E484" s="40"/>
      <c r="F484" s="42"/>
      <c r="G484" s="43"/>
      <c r="H484" s="40"/>
      <c r="J484" s="44"/>
      <c r="K484" s="40"/>
      <c r="L484" s="44"/>
      <c r="O484" s="45"/>
      <c r="P484" s="40"/>
      <c r="Q484" s="42"/>
    </row>
    <row r="485" spans="3:17">
      <c r="C485" s="40"/>
      <c r="D485" s="41"/>
      <c r="E485" s="40"/>
      <c r="F485" s="42"/>
      <c r="G485" s="43"/>
      <c r="H485" s="40"/>
      <c r="J485" s="44"/>
      <c r="K485" s="40"/>
      <c r="L485" s="44"/>
      <c r="O485" s="45"/>
      <c r="P485" s="40"/>
      <c r="Q485" s="42"/>
    </row>
    <row r="486" spans="3:17">
      <c r="C486" s="40"/>
      <c r="D486" s="41"/>
      <c r="E486" s="40"/>
      <c r="F486" s="42"/>
      <c r="G486" s="43"/>
      <c r="H486" s="40"/>
      <c r="J486" s="44"/>
      <c r="K486" s="40"/>
      <c r="L486" s="44"/>
      <c r="O486" s="45"/>
      <c r="P486" s="40"/>
      <c r="Q486" s="42"/>
    </row>
    <row r="487" spans="3:17">
      <c r="C487" s="40"/>
      <c r="D487" s="41"/>
      <c r="E487" s="40"/>
      <c r="F487" s="42"/>
      <c r="G487" s="43"/>
      <c r="H487" s="40"/>
      <c r="J487" s="44"/>
      <c r="K487" s="40"/>
      <c r="L487" s="44"/>
      <c r="O487" s="45"/>
      <c r="P487" s="40"/>
      <c r="Q487" s="42"/>
    </row>
    <row r="488" spans="3:17">
      <c r="C488" s="40"/>
      <c r="D488" s="41"/>
      <c r="E488" s="40"/>
      <c r="F488" s="42"/>
      <c r="G488" s="43"/>
      <c r="H488" s="40"/>
      <c r="J488" s="44"/>
      <c r="K488" s="40"/>
      <c r="L488" s="44"/>
      <c r="O488" s="45"/>
      <c r="P488" s="40"/>
      <c r="Q488" s="42"/>
    </row>
    <row r="489" spans="3:17">
      <c r="C489" s="40"/>
      <c r="D489" s="41"/>
      <c r="E489" s="40"/>
      <c r="F489" s="42"/>
      <c r="G489" s="43"/>
      <c r="H489" s="40"/>
      <c r="J489" s="44"/>
      <c r="K489" s="40"/>
      <c r="L489" s="44"/>
      <c r="O489" s="45"/>
      <c r="P489" s="40"/>
      <c r="Q489" s="42"/>
    </row>
    <row r="490" spans="3:17">
      <c r="C490" s="40"/>
      <c r="D490" s="41"/>
      <c r="E490" s="40"/>
      <c r="F490" s="42"/>
      <c r="G490" s="43"/>
      <c r="H490" s="40"/>
      <c r="J490" s="44"/>
      <c r="K490" s="40"/>
      <c r="L490" s="44"/>
      <c r="O490" s="45"/>
      <c r="P490" s="40"/>
      <c r="Q490" s="42"/>
    </row>
    <row r="491" spans="3:17">
      <c r="C491" s="40"/>
      <c r="D491" s="41"/>
      <c r="E491" s="40"/>
      <c r="F491" s="42"/>
      <c r="G491" s="43"/>
      <c r="H491" s="40"/>
      <c r="J491" s="44"/>
      <c r="K491" s="40"/>
      <c r="L491" s="44"/>
      <c r="O491" s="45"/>
      <c r="P491" s="40"/>
      <c r="Q491" s="42"/>
    </row>
    <row r="492" spans="3:17">
      <c r="C492" s="40"/>
      <c r="D492" s="41"/>
      <c r="E492" s="40"/>
      <c r="F492" s="42"/>
      <c r="G492" s="43"/>
      <c r="H492" s="40"/>
      <c r="J492" s="44"/>
      <c r="K492" s="40"/>
      <c r="L492" s="44"/>
      <c r="O492" s="45"/>
      <c r="P492" s="40"/>
      <c r="Q492" s="42"/>
    </row>
    <row r="493" spans="3:17">
      <c r="C493" s="40"/>
      <c r="D493" s="41"/>
      <c r="E493" s="40"/>
      <c r="F493" s="42"/>
      <c r="G493" s="43"/>
      <c r="H493" s="40"/>
      <c r="J493" s="44"/>
      <c r="K493" s="40"/>
      <c r="L493" s="44"/>
      <c r="O493" s="45"/>
      <c r="P493" s="40"/>
      <c r="Q493" s="42"/>
    </row>
    <row r="494" spans="3:17">
      <c r="C494" s="40"/>
      <c r="D494" s="41"/>
      <c r="E494" s="40"/>
      <c r="F494" s="42"/>
      <c r="G494" s="43"/>
      <c r="H494" s="40"/>
      <c r="J494" s="44"/>
      <c r="K494" s="40"/>
      <c r="L494" s="44"/>
      <c r="O494" s="45"/>
      <c r="P494" s="40"/>
      <c r="Q494" s="42"/>
    </row>
    <row r="495" spans="3:17">
      <c r="C495" s="40"/>
      <c r="D495" s="41"/>
      <c r="E495" s="40"/>
      <c r="F495" s="42"/>
      <c r="G495" s="43"/>
      <c r="H495" s="40"/>
      <c r="J495" s="44"/>
      <c r="K495" s="40"/>
      <c r="L495" s="44"/>
      <c r="O495" s="45"/>
      <c r="P495" s="40"/>
      <c r="Q495" s="42"/>
    </row>
    <row r="496" spans="3:17">
      <c r="C496" s="40"/>
      <c r="D496" s="41"/>
      <c r="E496" s="40"/>
      <c r="F496" s="42"/>
      <c r="G496" s="43"/>
      <c r="H496" s="40"/>
      <c r="J496" s="44"/>
      <c r="K496" s="40"/>
      <c r="L496" s="44"/>
      <c r="O496" s="45"/>
      <c r="P496" s="40"/>
      <c r="Q496" s="42"/>
    </row>
    <row r="497" spans="3:17">
      <c r="C497" s="40"/>
      <c r="D497" s="41"/>
      <c r="E497" s="40"/>
      <c r="F497" s="42"/>
      <c r="G497" s="43"/>
      <c r="H497" s="40"/>
      <c r="J497" s="44"/>
      <c r="K497" s="40"/>
      <c r="L497" s="44"/>
      <c r="O497" s="45"/>
      <c r="P497" s="40"/>
      <c r="Q497" s="42"/>
    </row>
    <row r="498" spans="3:17">
      <c r="C498" s="40"/>
      <c r="D498" s="41"/>
      <c r="E498" s="40"/>
      <c r="F498" s="42"/>
      <c r="G498" s="43"/>
      <c r="H498" s="40"/>
      <c r="J498" s="44"/>
      <c r="K498" s="40"/>
      <c r="L498" s="44"/>
      <c r="O498" s="45"/>
      <c r="P498" s="40"/>
      <c r="Q498" s="42"/>
    </row>
    <row r="499" spans="3:17">
      <c r="C499" s="40"/>
      <c r="D499" s="41"/>
      <c r="E499" s="40"/>
      <c r="F499" s="42"/>
      <c r="G499" s="43"/>
      <c r="H499" s="40"/>
      <c r="J499" s="44"/>
      <c r="K499" s="40"/>
      <c r="L499" s="44"/>
      <c r="O499" s="45"/>
      <c r="P499" s="40"/>
      <c r="Q499" s="42"/>
    </row>
    <row r="500" spans="3:17">
      <c r="C500" s="40"/>
      <c r="D500" s="41"/>
      <c r="E500" s="40"/>
      <c r="F500" s="42"/>
      <c r="G500" s="43"/>
      <c r="H500" s="40"/>
      <c r="J500" s="44"/>
      <c r="K500" s="40"/>
      <c r="L500" s="44"/>
      <c r="O500" s="45"/>
      <c r="P500" s="40"/>
      <c r="Q500" s="42"/>
    </row>
    <row r="501" spans="3:17">
      <c r="C501" s="40"/>
      <c r="D501" s="41"/>
      <c r="E501" s="40"/>
      <c r="F501" s="42"/>
      <c r="G501" s="43"/>
      <c r="H501" s="40"/>
      <c r="J501" s="44"/>
      <c r="K501" s="40"/>
      <c r="L501" s="44"/>
      <c r="O501" s="45"/>
      <c r="P501" s="40"/>
      <c r="Q501" s="42"/>
    </row>
    <row r="502" spans="3:17">
      <c r="C502" s="40"/>
      <c r="D502" s="41"/>
      <c r="E502" s="40"/>
      <c r="F502" s="42"/>
      <c r="G502" s="43"/>
      <c r="H502" s="40"/>
      <c r="J502" s="44"/>
      <c r="K502" s="40"/>
      <c r="L502" s="44"/>
      <c r="O502" s="45"/>
      <c r="P502" s="40"/>
      <c r="Q502" s="42"/>
    </row>
    <row r="503" spans="3:17">
      <c r="C503" s="40"/>
      <c r="D503" s="41"/>
      <c r="E503" s="40"/>
      <c r="F503" s="42"/>
      <c r="G503" s="43"/>
      <c r="H503" s="40"/>
      <c r="J503" s="44"/>
      <c r="K503" s="40"/>
      <c r="L503" s="44"/>
      <c r="O503" s="45"/>
      <c r="P503" s="40"/>
      <c r="Q503" s="42"/>
    </row>
    <row r="504" spans="3:17">
      <c r="C504" s="40"/>
      <c r="D504" s="41"/>
      <c r="E504" s="40"/>
      <c r="F504" s="42"/>
      <c r="G504" s="43"/>
      <c r="H504" s="40"/>
      <c r="J504" s="44"/>
      <c r="K504" s="40"/>
      <c r="L504" s="44"/>
      <c r="O504" s="45"/>
      <c r="P504" s="40"/>
      <c r="Q504" s="42"/>
    </row>
    <row r="505" spans="3:17">
      <c r="C505" s="40"/>
      <c r="D505" s="41"/>
      <c r="E505" s="40"/>
      <c r="F505" s="42"/>
      <c r="G505" s="43"/>
      <c r="H505" s="40"/>
      <c r="J505" s="44"/>
      <c r="K505" s="40"/>
      <c r="L505" s="44"/>
      <c r="O505" s="45"/>
      <c r="P505" s="40"/>
      <c r="Q505" s="42"/>
    </row>
    <row r="506" spans="3:17">
      <c r="C506" s="40"/>
      <c r="D506" s="41"/>
      <c r="E506" s="40"/>
      <c r="F506" s="42"/>
      <c r="G506" s="43"/>
      <c r="H506" s="40"/>
      <c r="J506" s="44"/>
      <c r="K506" s="40"/>
      <c r="L506" s="44"/>
      <c r="O506" s="45"/>
      <c r="P506" s="40"/>
      <c r="Q506" s="42"/>
    </row>
    <row r="507" spans="3:17">
      <c r="C507" s="40"/>
      <c r="D507" s="41"/>
      <c r="E507" s="40"/>
      <c r="F507" s="42"/>
      <c r="G507" s="43"/>
      <c r="H507" s="40"/>
      <c r="J507" s="44"/>
      <c r="K507" s="40"/>
      <c r="L507" s="44"/>
      <c r="O507" s="45"/>
      <c r="P507" s="40"/>
      <c r="Q507" s="42"/>
    </row>
    <row r="508" spans="3:17">
      <c r="C508" s="40"/>
      <c r="D508" s="41"/>
      <c r="E508" s="40"/>
      <c r="F508" s="42"/>
      <c r="G508" s="43"/>
      <c r="H508" s="40"/>
      <c r="J508" s="44"/>
      <c r="K508" s="40"/>
      <c r="L508" s="44"/>
      <c r="O508" s="45"/>
      <c r="P508" s="40"/>
      <c r="Q508" s="42"/>
    </row>
    <row r="509" spans="3:17">
      <c r="C509" s="40"/>
      <c r="D509" s="41"/>
      <c r="E509" s="40"/>
      <c r="F509" s="42"/>
      <c r="G509" s="43"/>
      <c r="H509" s="40"/>
      <c r="J509" s="44"/>
      <c r="K509" s="40"/>
      <c r="L509" s="44"/>
      <c r="O509" s="45"/>
      <c r="P509" s="40"/>
      <c r="Q509" s="42"/>
    </row>
    <row r="510" spans="3:17">
      <c r="C510" s="40"/>
      <c r="D510" s="41"/>
      <c r="E510" s="40"/>
      <c r="F510" s="42"/>
      <c r="G510" s="43"/>
      <c r="H510" s="40"/>
      <c r="J510" s="44"/>
      <c r="K510" s="40"/>
      <c r="L510" s="44"/>
      <c r="O510" s="45"/>
      <c r="P510" s="40"/>
      <c r="Q510" s="42"/>
    </row>
    <row r="511" spans="3:17">
      <c r="C511" s="40"/>
      <c r="D511" s="41"/>
      <c r="E511" s="40"/>
      <c r="F511" s="42"/>
      <c r="G511" s="43"/>
      <c r="H511" s="40"/>
      <c r="J511" s="44"/>
      <c r="K511" s="40"/>
      <c r="L511" s="44"/>
      <c r="O511" s="45"/>
      <c r="P511" s="40"/>
      <c r="Q511" s="42"/>
    </row>
    <row r="512" spans="3:17">
      <c r="C512" s="40"/>
      <c r="D512" s="41"/>
      <c r="E512" s="40"/>
      <c r="F512" s="42"/>
      <c r="G512" s="43"/>
      <c r="H512" s="40"/>
      <c r="J512" s="44"/>
      <c r="K512" s="40"/>
      <c r="L512" s="44"/>
      <c r="O512" s="45"/>
      <c r="P512" s="40"/>
      <c r="Q512" s="42"/>
    </row>
    <row r="513" spans="3:17">
      <c r="C513" s="40"/>
      <c r="D513" s="41"/>
      <c r="E513" s="40"/>
      <c r="F513" s="42"/>
      <c r="G513" s="43"/>
      <c r="H513" s="40"/>
      <c r="J513" s="44"/>
      <c r="K513" s="40"/>
      <c r="L513" s="44"/>
      <c r="O513" s="45"/>
      <c r="P513" s="40"/>
      <c r="Q513" s="42"/>
    </row>
    <row r="514" spans="3:17">
      <c r="C514" s="40"/>
      <c r="D514" s="41"/>
      <c r="E514" s="40"/>
      <c r="F514" s="42"/>
      <c r="G514" s="43"/>
      <c r="H514" s="40"/>
      <c r="J514" s="44"/>
      <c r="K514" s="40"/>
      <c r="L514" s="44"/>
      <c r="O514" s="45"/>
      <c r="P514" s="40"/>
      <c r="Q514" s="42"/>
    </row>
    <row r="515" spans="3:17">
      <c r="C515" s="40"/>
      <c r="D515" s="41"/>
      <c r="E515" s="40"/>
      <c r="F515" s="42"/>
      <c r="G515" s="43"/>
      <c r="H515" s="40"/>
      <c r="J515" s="44"/>
      <c r="K515" s="40"/>
      <c r="L515" s="44"/>
      <c r="O515" s="45"/>
      <c r="P515" s="40"/>
      <c r="Q515" s="42"/>
    </row>
    <row r="516" spans="3:17">
      <c r="C516" s="40"/>
      <c r="D516" s="41"/>
      <c r="E516" s="40"/>
      <c r="F516" s="42"/>
      <c r="G516" s="43"/>
      <c r="H516" s="40"/>
      <c r="J516" s="44"/>
      <c r="K516" s="40"/>
      <c r="L516" s="44"/>
      <c r="O516" s="45"/>
      <c r="P516" s="40"/>
      <c r="Q516" s="42"/>
    </row>
    <row r="517" spans="3:17">
      <c r="C517" s="40"/>
      <c r="D517" s="41"/>
      <c r="E517" s="40"/>
      <c r="F517" s="42"/>
      <c r="G517" s="43"/>
      <c r="H517" s="40"/>
      <c r="J517" s="44"/>
      <c r="K517" s="40"/>
      <c r="L517" s="44"/>
      <c r="O517" s="45"/>
      <c r="P517" s="40"/>
      <c r="Q517" s="42"/>
    </row>
    <row r="518" spans="3:17">
      <c r="C518" s="40"/>
      <c r="D518" s="41"/>
      <c r="E518" s="40"/>
      <c r="F518" s="42"/>
      <c r="G518" s="43"/>
      <c r="H518" s="40"/>
      <c r="J518" s="44"/>
      <c r="K518" s="40"/>
      <c r="L518" s="44"/>
      <c r="O518" s="45"/>
      <c r="P518" s="40"/>
      <c r="Q518" s="42"/>
    </row>
    <row r="519" spans="3:17">
      <c r="C519" s="40"/>
      <c r="D519" s="41"/>
      <c r="E519" s="40"/>
      <c r="F519" s="42"/>
      <c r="G519" s="43"/>
      <c r="H519" s="40"/>
      <c r="J519" s="44"/>
      <c r="K519" s="40"/>
      <c r="L519" s="44"/>
      <c r="O519" s="45"/>
      <c r="P519" s="40"/>
      <c r="Q519" s="42"/>
    </row>
    <row r="520" spans="3:17">
      <c r="C520" s="40"/>
      <c r="D520" s="41"/>
      <c r="E520" s="40"/>
      <c r="F520" s="42"/>
      <c r="G520" s="43"/>
      <c r="H520" s="40"/>
      <c r="J520" s="44"/>
      <c r="K520" s="40"/>
      <c r="L520" s="44"/>
      <c r="O520" s="45"/>
      <c r="P520" s="40"/>
      <c r="Q520" s="42"/>
    </row>
    <row r="521" spans="3:17">
      <c r="C521" s="40"/>
      <c r="D521" s="41"/>
      <c r="E521" s="40"/>
      <c r="F521" s="42"/>
      <c r="G521" s="43"/>
      <c r="H521" s="40"/>
      <c r="J521" s="44"/>
      <c r="K521" s="40"/>
      <c r="L521" s="44"/>
      <c r="O521" s="45"/>
      <c r="P521" s="40"/>
      <c r="Q521" s="42"/>
    </row>
    <row r="522" spans="3:17">
      <c r="C522" s="40"/>
      <c r="D522" s="41"/>
      <c r="E522" s="40"/>
      <c r="F522" s="42"/>
      <c r="G522" s="43"/>
      <c r="H522" s="40"/>
      <c r="J522" s="44"/>
      <c r="K522" s="40"/>
      <c r="L522" s="44"/>
      <c r="O522" s="45"/>
      <c r="P522" s="40"/>
      <c r="Q522" s="42"/>
    </row>
    <row r="523" spans="3:17">
      <c r="C523" s="40"/>
      <c r="D523" s="41"/>
      <c r="E523" s="40"/>
      <c r="F523" s="42"/>
      <c r="G523" s="43"/>
      <c r="H523" s="40"/>
      <c r="J523" s="44"/>
      <c r="K523" s="40"/>
      <c r="L523" s="44"/>
      <c r="O523" s="45"/>
      <c r="P523" s="40"/>
      <c r="Q523" s="42"/>
    </row>
    <row r="524" spans="3:17">
      <c r="C524" s="40"/>
      <c r="D524" s="41"/>
      <c r="E524" s="40"/>
      <c r="F524" s="42"/>
      <c r="G524" s="43"/>
      <c r="H524" s="40"/>
      <c r="J524" s="44"/>
      <c r="K524" s="40"/>
      <c r="L524" s="44"/>
      <c r="O524" s="45"/>
      <c r="P524" s="40"/>
      <c r="Q524" s="42"/>
    </row>
    <row r="525" spans="3:17">
      <c r="C525" s="40"/>
      <c r="D525" s="41"/>
      <c r="E525" s="40"/>
      <c r="F525" s="42"/>
      <c r="G525" s="43"/>
      <c r="H525" s="40"/>
      <c r="J525" s="44"/>
      <c r="K525" s="40"/>
      <c r="L525" s="44"/>
      <c r="O525" s="45"/>
      <c r="P525" s="40"/>
      <c r="Q525" s="42"/>
    </row>
    <row r="526" spans="3:17">
      <c r="C526" s="40"/>
      <c r="D526" s="41"/>
      <c r="E526" s="40"/>
      <c r="F526" s="42"/>
      <c r="G526" s="43"/>
      <c r="H526" s="40"/>
      <c r="J526" s="44"/>
      <c r="K526" s="40"/>
      <c r="L526" s="44"/>
      <c r="O526" s="45"/>
      <c r="P526" s="40"/>
      <c r="Q526" s="42"/>
    </row>
    <row r="527" spans="3:17">
      <c r="C527" s="40"/>
      <c r="D527" s="41"/>
      <c r="E527" s="40"/>
      <c r="F527" s="42"/>
      <c r="G527" s="43"/>
      <c r="H527" s="40"/>
      <c r="J527" s="44"/>
      <c r="K527" s="40"/>
      <c r="L527" s="44"/>
      <c r="O527" s="45"/>
      <c r="P527" s="40"/>
      <c r="Q527" s="42"/>
    </row>
    <row r="528" spans="3:17">
      <c r="C528" s="40"/>
      <c r="D528" s="41"/>
      <c r="E528" s="40"/>
      <c r="F528" s="42"/>
      <c r="G528" s="43"/>
      <c r="H528" s="40"/>
      <c r="J528" s="44"/>
      <c r="K528" s="40"/>
      <c r="L528" s="44"/>
      <c r="O528" s="45"/>
      <c r="P528" s="40"/>
      <c r="Q528" s="42"/>
    </row>
    <row r="529" spans="3:17">
      <c r="C529" s="40"/>
      <c r="D529" s="41"/>
      <c r="E529" s="40"/>
      <c r="F529" s="42"/>
      <c r="G529" s="43"/>
      <c r="H529" s="40"/>
      <c r="J529" s="44"/>
      <c r="K529" s="40"/>
      <c r="L529" s="44"/>
      <c r="O529" s="45"/>
      <c r="P529" s="40"/>
      <c r="Q529" s="42"/>
    </row>
    <row r="530" spans="3:17">
      <c r="C530" s="40"/>
      <c r="D530" s="41"/>
      <c r="E530" s="40"/>
      <c r="F530" s="42"/>
      <c r="G530" s="43"/>
      <c r="H530" s="40"/>
      <c r="J530" s="44"/>
      <c r="K530" s="40"/>
      <c r="L530" s="44"/>
      <c r="O530" s="45"/>
      <c r="P530" s="40"/>
      <c r="Q530" s="42"/>
    </row>
    <row r="531" spans="3:17">
      <c r="C531" s="40"/>
      <c r="D531" s="41"/>
      <c r="E531" s="40"/>
      <c r="F531" s="42"/>
      <c r="G531" s="43"/>
      <c r="H531" s="40"/>
      <c r="J531" s="44"/>
      <c r="K531" s="40"/>
      <c r="L531" s="44"/>
      <c r="O531" s="45"/>
      <c r="P531" s="40"/>
      <c r="Q531" s="42"/>
    </row>
    <row r="532" spans="3:17">
      <c r="C532" s="40"/>
      <c r="D532" s="41"/>
      <c r="E532" s="40"/>
      <c r="F532" s="42"/>
      <c r="G532" s="43"/>
      <c r="H532" s="40"/>
      <c r="J532" s="44"/>
      <c r="K532" s="40"/>
      <c r="L532" s="44"/>
      <c r="O532" s="45"/>
      <c r="P532" s="40"/>
      <c r="Q532" s="42"/>
    </row>
    <row r="533" spans="3:17">
      <c r="C533" s="40"/>
      <c r="D533" s="41"/>
      <c r="E533" s="40"/>
      <c r="F533" s="42"/>
      <c r="G533" s="43"/>
      <c r="H533" s="40"/>
      <c r="J533" s="44"/>
      <c r="K533" s="40"/>
      <c r="L533" s="44"/>
      <c r="O533" s="45"/>
      <c r="P533" s="40"/>
      <c r="Q533" s="42"/>
    </row>
    <row r="534" spans="3:17">
      <c r="C534" s="40"/>
      <c r="D534" s="41"/>
      <c r="E534" s="40"/>
      <c r="F534" s="42"/>
      <c r="G534" s="43"/>
      <c r="H534" s="40"/>
      <c r="J534" s="44"/>
      <c r="K534" s="40"/>
      <c r="L534" s="44"/>
      <c r="O534" s="45"/>
      <c r="P534" s="40"/>
      <c r="Q534" s="42"/>
    </row>
    <row r="535" spans="3:17">
      <c r="C535" s="40"/>
      <c r="D535" s="41"/>
      <c r="E535" s="40"/>
      <c r="F535" s="42"/>
      <c r="G535" s="43"/>
      <c r="H535" s="40"/>
      <c r="J535" s="44"/>
      <c r="K535" s="40"/>
      <c r="L535" s="44"/>
      <c r="O535" s="45"/>
      <c r="P535" s="40"/>
      <c r="Q535" s="42"/>
    </row>
    <row r="536" spans="3:17">
      <c r="C536" s="40"/>
      <c r="D536" s="41"/>
      <c r="E536" s="40"/>
      <c r="F536" s="42"/>
      <c r="G536" s="43"/>
      <c r="H536" s="40"/>
      <c r="J536" s="44"/>
      <c r="K536" s="40"/>
      <c r="L536" s="44"/>
      <c r="O536" s="45"/>
      <c r="P536" s="40"/>
      <c r="Q536" s="42"/>
    </row>
    <row r="537" spans="3:17">
      <c r="C537" s="40"/>
      <c r="D537" s="41"/>
      <c r="E537" s="40"/>
      <c r="F537" s="42"/>
      <c r="G537" s="43"/>
      <c r="H537" s="40"/>
      <c r="J537" s="44"/>
      <c r="K537" s="40"/>
      <c r="L537" s="44"/>
      <c r="O537" s="45"/>
      <c r="P537" s="40"/>
      <c r="Q537" s="42"/>
    </row>
    <row r="538" spans="3:17">
      <c r="C538" s="40"/>
      <c r="D538" s="41"/>
      <c r="E538" s="40"/>
      <c r="F538" s="42"/>
      <c r="G538" s="43"/>
      <c r="H538" s="40"/>
      <c r="J538" s="44"/>
      <c r="K538" s="40"/>
      <c r="L538" s="44"/>
      <c r="O538" s="45"/>
      <c r="P538" s="40"/>
      <c r="Q538" s="42"/>
    </row>
    <row r="539" spans="3:17">
      <c r="C539" s="40"/>
      <c r="D539" s="41"/>
      <c r="E539" s="40"/>
      <c r="F539" s="42"/>
      <c r="G539" s="43"/>
      <c r="H539" s="40"/>
      <c r="J539" s="44"/>
      <c r="K539" s="40"/>
      <c r="L539" s="44"/>
      <c r="O539" s="45"/>
      <c r="P539" s="40"/>
      <c r="Q539" s="42"/>
    </row>
    <row r="540" spans="3:17">
      <c r="C540" s="40"/>
      <c r="D540" s="41"/>
      <c r="E540" s="40"/>
      <c r="F540" s="42"/>
      <c r="G540" s="43"/>
      <c r="H540" s="40"/>
      <c r="J540" s="44"/>
      <c r="K540" s="40"/>
      <c r="L540" s="44"/>
      <c r="O540" s="45"/>
      <c r="P540" s="40"/>
      <c r="Q540" s="42"/>
    </row>
    <row r="541" spans="3:17">
      <c r="C541" s="40"/>
      <c r="D541" s="41"/>
      <c r="E541" s="40"/>
      <c r="F541" s="42"/>
      <c r="G541" s="43"/>
      <c r="H541" s="40"/>
      <c r="J541" s="44"/>
      <c r="K541" s="40"/>
      <c r="L541" s="44"/>
      <c r="O541" s="45"/>
      <c r="P541" s="40"/>
      <c r="Q541" s="42"/>
    </row>
    <row r="542" spans="3:17">
      <c r="C542" s="40"/>
      <c r="D542" s="41"/>
      <c r="E542" s="40"/>
      <c r="F542" s="42"/>
      <c r="G542" s="43"/>
      <c r="H542" s="40"/>
      <c r="J542" s="44"/>
      <c r="K542" s="40"/>
      <c r="L542" s="44"/>
      <c r="O542" s="45"/>
      <c r="P542" s="40"/>
      <c r="Q542" s="42"/>
    </row>
    <row r="543" spans="3:17">
      <c r="C543" s="40"/>
      <c r="D543" s="41"/>
      <c r="E543" s="40"/>
      <c r="F543" s="42"/>
      <c r="G543" s="43"/>
      <c r="H543" s="40"/>
      <c r="J543" s="44"/>
      <c r="K543" s="40"/>
      <c r="L543" s="44"/>
      <c r="O543" s="45"/>
      <c r="P543" s="40"/>
      <c r="Q543" s="42"/>
    </row>
    <row r="544" spans="3:17">
      <c r="C544" s="40"/>
      <c r="D544" s="41"/>
      <c r="E544" s="40"/>
      <c r="F544" s="42"/>
      <c r="G544" s="43"/>
      <c r="H544" s="40"/>
      <c r="J544" s="44"/>
      <c r="K544" s="40"/>
      <c r="L544" s="44"/>
      <c r="O544" s="45"/>
      <c r="P544" s="40"/>
      <c r="Q544" s="42"/>
    </row>
    <row r="545" spans="3:17">
      <c r="C545" s="40"/>
      <c r="D545" s="41"/>
      <c r="E545" s="40"/>
      <c r="F545" s="42"/>
      <c r="G545" s="43"/>
      <c r="H545" s="40"/>
      <c r="J545" s="44"/>
      <c r="K545" s="40"/>
      <c r="L545" s="44"/>
      <c r="O545" s="45"/>
      <c r="P545" s="40"/>
      <c r="Q545" s="42"/>
    </row>
    <row r="546" spans="3:17">
      <c r="C546" s="40"/>
      <c r="D546" s="41"/>
      <c r="E546" s="40"/>
      <c r="F546" s="42"/>
      <c r="G546" s="43"/>
      <c r="H546" s="40"/>
      <c r="J546" s="44"/>
      <c r="K546" s="40"/>
      <c r="L546" s="44"/>
      <c r="O546" s="45"/>
      <c r="P546" s="40"/>
      <c r="Q546" s="42"/>
    </row>
    <row r="547" spans="3:17">
      <c r="C547" s="40"/>
      <c r="D547" s="41"/>
      <c r="E547" s="40"/>
      <c r="F547" s="42"/>
      <c r="G547" s="43"/>
      <c r="H547" s="40"/>
      <c r="J547" s="44"/>
      <c r="K547" s="40"/>
      <c r="L547" s="44"/>
      <c r="O547" s="45"/>
      <c r="P547" s="40"/>
      <c r="Q547" s="42"/>
    </row>
    <row r="548" spans="3:17">
      <c r="C548" s="40"/>
      <c r="D548" s="41"/>
      <c r="E548" s="40"/>
      <c r="F548" s="42"/>
      <c r="G548" s="43"/>
      <c r="H548" s="40"/>
      <c r="J548" s="44"/>
      <c r="K548" s="40"/>
      <c r="L548" s="44"/>
      <c r="O548" s="45"/>
      <c r="P548" s="40"/>
      <c r="Q548" s="42"/>
    </row>
    <row r="549" spans="3:17">
      <c r="C549" s="40"/>
      <c r="D549" s="41"/>
      <c r="E549" s="40"/>
      <c r="F549" s="42"/>
      <c r="G549" s="43"/>
      <c r="H549" s="40"/>
      <c r="J549" s="44"/>
      <c r="K549" s="40"/>
      <c r="L549" s="44"/>
      <c r="O549" s="45"/>
      <c r="P549" s="40"/>
      <c r="Q549" s="42"/>
    </row>
    <row r="550" spans="3:17">
      <c r="C550" s="40"/>
      <c r="D550" s="41"/>
      <c r="E550" s="40"/>
      <c r="F550" s="42"/>
      <c r="G550" s="43"/>
      <c r="H550" s="40"/>
      <c r="J550" s="44"/>
      <c r="K550" s="40"/>
      <c r="L550" s="44"/>
      <c r="O550" s="45"/>
      <c r="P550" s="40"/>
      <c r="Q550" s="42"/>
    </row>
    <row r="551" spans="3:17">
      <c r="C551" s="40"/>
      <c r="D551" s="41"/>
      <c r="E551" s="40"/>
      <c r="F551" s="42"/>
      <c r="G551" s="43"/>
      <c r="H551" s="40"/>
      <c r="J551" s="44"/>
      <c r="K551" s="40"/>
      <c r="L551" s="44"/>
      <c r="O551" s="45"/>
      <c r="P551" s="40"/>
      <c r="Q551" s="42"/>
    </row>
    <row r="552" spans="3:17">
      <c r="C552" s="40"/>
      <c r="D552" s="41"/>
      <c r="E552" s="40"/>
      <c r="F552" s="42"/>
      <c r="G552" s="43"/>
      <c r="H552" s="40"/>
      <c r="J552" s="44"/>
      <c r="K552" s="40"/>
      <c r="L552" s="44"/>
      <c r="O552" s="45"/>
      <c r="P552" s="40"/>
      <c r="Q552" s="42"/>
    </row>
    <row r="553" spans="3:17">
      <c r="C553" s="40"/>
      <c r="D553" s="41"/>
      <c r="E553" s="40"/>
      <c r="F553" s="42"/>
      <c r="G553" s="43"/>
      <c r="H553" s="40"/>
      <c r="J553" s="44"/>
      <c r="K553" s="40"/>
      <c r="L553" s="44"/>
      <c r="O553" s="45"/>
      <c r="P553" s="40"/>
      <c r="Q553" s="42"/>
    </row>
    <row r="554" spans="3:17">
      <c r="C554" s="40"/>
      <c r="D554" s="41"/>
      <c r="E554" s="40"/>
      <c r="F554" s="42"/>
      <c r="G554" s="43"/>
      <c r="H554" s="40"/>
      <c r="J554" s="44"/>
      <c r="K554" s="40"/>
      <c r="L554" s="44"/>
      <c r="O554" s="45"/>
      <c r="P554" s="40"/>
      <c r="Q554" s="42"/>
    </row>
    <row r="555" spans="3:17">
      <c r="C555" s="40"/>
      <c r="D555" s="41"/>
      <c r="E555" s="40"/>
      <c r="F555" s="42"/>
      <c r="G555" s="43"/>
      <c r="H555" s="40"/>
      <c r="J555" s="44"/>
      <c r="K555" s="40"/>
      <c r="L555" s="44"/>
      <c r="O555" s="45"/>
      <c r="P555" s="40"/>
      <c r="Q555" s="42"/>
    </row>
    <row r="556" spans="3:17">
      <c r="C556" s="40"/>
      <c r="D556" s="41"/>
      <c r="E556" s="40"/>
      <c r="F556" s="42"/>
      <c r="G556" s="43"/>
      <c r="H556" s="40"/>
      <c r="J556" s="44"/>
      <c r="K556" s="40"/>
      <c r="L556" s="44"/>
      <c r="O556" s="45"/>
      <c r="P556" s="40"/>
      <c r="Q556" s="42"/>
    </row>
    <row r="557" spans="3:17">
      <c r="C557" s="40"/>
      <c r="D557" s="41"/>
      <c r="E557" s="40"/>
      <c r="F557" s="42"/>
      <c r="G557" s="43"/>
      <c r="H557" s="40"/>
      <c r="J557" s="44"/>
      <c r="K557" s="40"/>
      <c r="L557" s="44"/>
      <c r="O557" s="45"/>
      <c r="P557" s="40"/>
      <c r="Q557" s="42"/>
    </row>
    <row r="558" spans="3:17">
      <c r="C558" s="40"/>
      <c r="D558" s="41"/>
      <c r="E558" s="40"/>
      <c r="F558" s="42"/>
      <c r="G558" s="43"/>
      <c r="H558" s="40"/>
      <c r="J558" s="44"/>
      <c r="K558" s="40"/>
      <c r="L558" s="44"/>
      <c r="O558" s="45"/>
      <c r="P558" s="40"/>
      <c r="Q558" s="42"/>
    </row>
    <row r="559" spans="3:17">
      <c r="C559" s="40"/>
      <c r="D559" s="41"/>
      <c r="E559" s="40"/>
      <c r="F559" s="42"/>
      <c r="G559" s="43"/>
      <c r="H559" s="40"/>
      <c r="J559" s="44"/>
      <c r="K559" s="40"/>
      <c r="L559" s="44"/>
      <c r="O559" s="45"/>
      <c r="P559" s="40"/>
      <c r="Q559" s="42"/>
    </row>
    <row r="560" spans="3:17">
      <c r="C560" s="40"/>
      <c r="D560" s="41"/>
      <c r="E560" s="40"/>
      <c r="F560" s="42"/>
      <c r="G560" s="43"/>
      <c r="H560" s="40"/>
      <c r="J560" s="44"/>
      <c r="K560" s="40"/>
      <c r="L560" s="44"/>
      <c r="O560" s="45"/>
      <c r="P560" s="40"/>
      <c r="Q560" s="42"/>
    </row>
    <row r="561" spans="3:17">
      <c r="C561" s="40"/>
      <c r="D561" s="41"/>
      <c r="E561" s="40"/>
      <c r="F561" s="42"/>
      <c r="G561" s="43"/>
      <c r="H561" s="40"/>
      <c r="J561" s="44"/>
      <c r="K561" s="40"/>
      <c r="L561" s="44"/>
      <c r="O561" s="45"/>
      <c r="P561" s="40"/>
      <c r="Q561" s="42"/>
    </row>
    <row r="562" spans="3:17">
      <c r="C562" s="40"/>
      <c r="D562" s="41"/>
      <c r="E562" s="40"/>
      <c r="F562" s="42"/>
      <c r="G562" s="43"/>
      <c r="H562" s="40"/>
      <c r="J562" s="44"/>
      <c r="K562" s="40"/>
      <c r="L562" s="44"/>
      <c r="O562" s="45"/>
      <c r="P562" s="40"/>
      <c r="Q562" s="42"/>
    </row>
    <row r="563" spans="3:17">
      <c r="C563" s="40"/>
      <c r="D563" s="41"/>
      <c r="E563" s="40"/>
      <c r="F563" s="42"/>
      <c r="G563" s="43"/>
      <c r="H563" s="40"/>
      <c r="J563" s="44"/>
      <c r="K563" s="40"/>
      <c r="L563" s="44"/>
      <c r="O563" s="45"/>
      <c r="P563" s="40"/>
      <c r="Q563" s="42"/>
    </row>
    <row r="564" spans="3:17">
      <c r="C564" s="40"/>
      <c r="D564" s="41"/>
      <c r="E564" s="40"/>
      <c r="F564" s="42"/>
      <c r="G564" s="43"/>
      <c r="H564" s="40"/>
      <c r="J564" s="44"/>
      <c r="K564" s="40"/>
      <c r="L564" s="44"/>
      <c r="O564" s="45"/>
      <c r="P564" s="40"/>
      <c r="Q564" s="42"/>
    </row>
    <row r="565" spans="3:17">
      <c r="C565" s="40"/>
      <c r="D565" s="41"/>
      <c r="E565" s="40"/>
      <c r="F565" s="42"/>
      <c r="G565" s="43"/>
      <c r="H565" s="40"/>
      <c r="J565" s="44"/>
      <c r="K565" s="40"/>
      <c r="L565" s="44"/>
      <c r="O565" s="45"/>
      <c r="P565" s="40"/>
      <c r="Q565" s="42"/>
    </row>
    <row r="566" spans="3:17">
      <c r="C566" s="40"/>
      <c r="D566" s="41"/>
      <c r="E566" s="40"/>
      <c r="F566" s="42"/>
      <c r="G566" s="43"/>
      <c r="H566" s="40"/>
      <c r="J566" s="44"/>
      <c r="K566" s="40"/>
      <c r="L566" s="44"/>
      <c r="O566" s="45"/>
      <c r="P566" s="40"/>
      <c r="Q566" s="42"/>
    </row>
    <row r="567" spans="3:17">
      <c r="C567" s="40"/>
      <c r="D567" s="41"/>
      <c r="E567" s="40"/>
      <c r="F567" s="42"/>
      <c r="G567" s="43"/>
      <c r="H567" s="40"/>
      <c r="J567" s="44"/>
      <c r="K567" s="40"/>
      <c r="L567" s="44"/>
      <c r="O567" s="45"/>
      <c r="P567" s="40"/>
      <c r="Q567" s="42"/>
    </row>
    <row r="568" spans="3:17">
      <c r="C568" s="40"/>
      <c r="D568" s="41"/>
      <c r="E568" s="40"/>
      <c r="F568" s="42"/>
      <c r="G568" s="43"/>
      <c r="H568" s="40"/>
      <c r="J568" s="44"/>
      <c r="K568" s="40"/>
      <c r="L568" s="44"/>
      <c r="O568" s="45"/>
      <c r="P568" s="40"/>
      <c r="Q568" s="42"/>
    </row>
    <row r="569" spans="3:17">
      <c r="C569" s="40"/>
      <c r="D569" s="41"/>
      <c r="E569" s="40"/>
      <c r="F569" s="42"/>
      <c r="G569" s="43"/>
      <c r="H569" s="40"/>
      <c r="J569" s="44"/>
      <c r="K569" s="40"/>
      <c r="L569" s="44"/>
      <c r="O569" s="45"/>
      <c r="P569" s="40"/>
      <c r="Q569" s="42"/>
    </row>
    <row r="570" spans="3:17">
      <c r="C570" s="40"/>
      <c r="D570" s="41"/>
      <c r="E570" s="40"/>
      <c r="F570" s="42"/>
      <c r="G570" s="43"/>
      <c r="H570" s="40"/>
      <c r="J570" s="44"/>
      <c r="K570" s="40"/>
      <c r="L570" s="44"/>
      <c r="O570" s="45"/>
      <c r="P570" s="40"/>
      <c r="Q570" s="42"/>
    </row>
    <row r="571" spans="3:17">
      <c r="C571" s="40"/>
      <c r="D571" s="41"/>
      <c r="E571" s="40"/>
      <c r="F571" s="42"/>
      <c r="G571" s="43"/>
      <c r="H571" s="40"/>
      <c r="J571" s="44"/>
      <c r="K571" s="40"/>
      <c r="L571" s="44"/>
      <c r="O571" s="45"/>
      <c r="P571" s="40"/>
      <c r="Q571" s="42"/>
    </row>
    <row r="572" spans="3:17">
      <c r="C572" s="40"/>
      <c r="D572" s="41"/>
      <c r="E572" s="40"/>
      <c r="F572" s="42"/>
      <c r="G572" s="43"/>
      <c r="H572" s="40"/>
      <c r="J572" s="44"/>
      <c r="K572" s="40"/>
      <c r="L572" s="44"/>
      <c r="O572" s="45"/>
      <c r="P572" s="40"/>
      <c r="Q572" s="42"/>
    </row>
    <row r="573" spans="3:17">
      <c r="C573" s="40"/>
      <c r="D573" s="41"/>
      <c r="E573" s="40"/>
      <c r="F573" s="42"/>
      <c r="G573" s="43"/>
      <c r="H573" s="40"/>
      <c r="J573" s="44"/>
      <c r="K573" s="40"/>
      <c r="L573" s="44"/>
      <c r="O573" s="45"/>
      <c r="P573" s="40"/>
      <c r="Q573" s="42"/>
    </row>
    <row r="574" spans="3:17">
      <c r="C574" s="40"/>
      <c r="D574" s="41"/>
      <c r="E574" s="40"/>
      <c r="F574" s="42"/>
      <c r="G574" s="43"/>
      <c r="H574" s="40"/>
      <c r="J574" s="44"/>
      <c r="K574" s="40"/>
      <c r="L574" s="44"/>
      <c r="O574" s="45"/>
      <c r="P574" s="40"/>
      <c r="Q574" s="42"/>
    </row>
    <row r="575" spans="3:17">
      <c r="C575" s="40"/>
      <c r="D575" s="41"/>
      <c r="E575" s="40"/>
      <c r="F575" s="42"/>
      <c r="G575" s="43"/>
      <c r="H575" s="40"/>
      <c r="J575" s="44"/>
      <c r="K575" s="40"/>
      <c r="L575" s="44"/>
      <c r="O575" s="45"/>
      <c r="P575" s="40"/>
      <c r="Q575" s="42"/>
    </row>
    <row r="576" spans="3:17">
      <c r="C576" s="40"/>
      <c r="D576" s="41"/>
      <c r="E576" s="40"/>
      <c r="F576" s="42"/>
      <c r="G576" s="43"/>
      <c r="H576" s="40"/>
      <c r="J576" s="44"/>
      <c r="K576" s="40"/>
      <c r="L576" s="44"/>
      <c r="O576" s="45"/>
      <c r="P576" s="40"/>
      <c r="Q576" s="42"/>
    </row>
    <row r="577" spans="3:17">
      <c r="C577" s="40"/>
      <c r="D577" s="41"/>
      <c r="E577" s="40"/>
      <c r="F577" s="42"/>
      <c r="G577" s="43"/>
      <c r="H577" s="40"/>
      <c r="J577" s="44"/>
      <c r="K577" s="40"/>
      <c r="L577" s="44"/>
      <c r="O577" s="45"/>
      <c r="P577" s="40"/>
      <c r="Q577" s="42"/>
    </row>
    <row r="578" spans="3:17">
      <c r="C578" s="40"/>
      <c r="D578" s="41"/>
      <c r="E578" s="40"/>
      <c r="F578" s="42"/>
      <c r="G578" s="43"/>
      <c r="H578" s="40"/>
      <c r="J578" s="44"/>
      <c r="K578" s="40"/>
      <c r="L578" s="44"/>
      <c r="O578" s="45"/>
      <c r="P578" s="40"/>
      <c r="Q578" s="42"/>
    </row>
    <row r="579" spans="3:17">
      <c r="C579" s="40"/>
      <c r="D579" s="41"/>
      <c r="E579" s="40"/>
      <c r="F579" s="42"/>
      <c r="G579" s="43"/>
      <c r="H579" s="40"/>
      <c r="J579" s="44"/>
      <c r="K579" s="40"/>
      <c r="L579" s="44"/>
      <c r="O579" s="45"/>
      <c r="P579" s="40"/>
      <c r="Q579" s="42"/>
    </row>
    <row r="580" spans="3:17">
      <c r="C580" s="40"/>
      <c r="D580" s="41"/>
      <c r="E580" s="40"/>
      <c r="F580" s="42"/>
      <c r="G580" s="43"/>
      <c r="H580" s="40"/>
      <c r="J580" s="44"/>
      <c r="K580" s="40"/>
      <c r="L580" s="44"/>
      <c r="O580" s="45"/>
      <c r="P580" s="40"/>
      <c r="Q580" s="42"/>
    </row>
    <row r="581" spans="3:17">
      <c r="C581" s="40"/>
      <c r="D581" s="41"/>
      <c r="E581" s="40"/>
      <c r="F581" s="42"/>
      <c r="G581" s="43"/>
      <c r="H581" s="40"/>
      <c r="J581" s="44"/>
      <c r="K581" s="40"/>
      <c r="L581" s="44"/>
      <c r="O581" s="45"/>
      <c r="P581" s="40"/>
      <c r="Q581" s="42"/>
    </row>
    <row r="582" spans="3:17">
      <c r="C582" s="40"/>
      <c r="D582" s="41"/>
      <c r="E582" s="40"/>
      <c r="F582" s="42"/>
      <c r="G582" s="43"/>
      <c r="H582" s="40"/>
      <c r="J582" s="44"/>
      <c r="K582" s="40"/>
      <c r="L582" s="44"/>
      <c r="O582" s="45"/>
      <c r="P582" s="40"/>
      <c r="Q582" s="42"/>
    </row>
    <row r="583" spans="3:17">
      <c r="C583" s="40"/>
      <c r="D583" s="41"/>
      <c r="E583" s="40"/>
      <c r="F583" s="42"/>
      <c r="G583" s="43"/>
      <c r="H583" s="40"/>
      <c r="J583" s="44"/>
      <c r="K583" s="40"/>
      <c r="L583" s="44"/>
      <c r="O583" s="45"/>
      <c r="P583" s="40"/>
      <c r="Q583" s="42"/>
    </row>
    <row r="584" spans="3:17">
      <c r="C584" s="40"/>
      <c r="D584" s="41"/>
      <c r="E584" s="40"/>
      <c r="F584" s="42"/>
      <c r="G584" s="43"/>
      <c r="H584" s="40"/>
      <c r="J584" s="44"/>
      <c r="K584" s="40"/>
      <c r="L584" s="44"/>
      <c r="O584" s="45"/>
      <c r="P584" s="40"/>
      <c r="Q584" s="42"/>
    </row>
    <row r="585" spans="3:17">
      <c r="C585" s="40"/>
      <c r="D585" s="41"/>
      <c r="E585" s="40"/>
      <c r="F585" s="42"/>
      <c r="G585" s="43"/>
      <c r="H585" s="40"/>
      <c r="J585" s="44"/>
      <c r="K585" s="40"/>
      <c r="L585" s="44"/>
      <c r="O585" s="45"/>
      <c r="P585" s="40"/>
      <c r="Q585" s="42"/>
    </row>
    <row r="586" spans="3:17">
      <c r="C586" s="40"/>
      <c r="D586" s="41"/>
      <c r="E586" s="40"/>
      <c r="F586" s="42"/>
      <c r="G586" s="43"/>
      <c r="H586" s="40"/>
      <c r="J586" s="44"/>
      <c r="K586" s="40"/>
      <c r="L586" s="44"/>
      <c r="O586" s="45"/>
      <c r="P586" s="40"/>
      <c r="Q586" s="42"/>
    </row>
    <row r="587" spans="3:17">
      <c r="C587" s="40"/>
      <c r="D587" s="41"/>
      <c r="E587" s="40"/>
      <c r="F587" s="42"/>
      <c r="G587" s="43"/>
      <c r="H587" s="40"/>
      <c r="J587" s="44"/>
      <c r="K587" s="40"/>
      <c r="L587" s="44"/>
      <c r="O587" s="45"/>
      <c r="P587" s="40"/>
      <c r="Q587" s="42"/>
    </row>
    <row r="588" spans="3:17">
      <c r="C588" s="40"/>
      <c r="D588" s="41"/>
      <c r="E588" s="40"/>
      <c r="F588" s="42"/>
      <c r="G588" s="43"/>
      <c r="H588" s="40"/>
      <c r="J588" s="44"/>
      <c r="K588" s="40"/>
      <c r="L588" s="44"/>
      <c r="O588" s="45"/>
      <c r="P588" s="40"/>
      <c r="Q588" s="42"/>
    </row>
    <row r="589" spans="3:17">
      <c r="C589" s="40"/>
      <c r="D589" s="41"/>
      <c r="E589" s="40"/>
      <c r="F589" s="42"/>
      <c r="G589" s="43"/>
      <c r="H589" s="40"/>
      <c r="J589" s="44"/>
      <c r="K589" s="40"/>
      <c r="L589" s="44"/>
      <c r="O589" s="45"/>
      <c r="P589" s="40"/>
      <c r="Q589" s="42"/>
    </row>
    <row r="590" spans="3:17">
      <c r="C590" s="40"/>
      <c r="D590" s="41"/>
      <c r="E590" s="40"/>
      <c r="F590" s="42"/>
      <c r="G590" s="43"/>
      <c r="H590" s="40"/>
      <c r="J590" s="44"/>
      <c r="K590" s="40"/>
      <c r="L590" s="44"/>
      <c r="O590" s="45"/>
      <c r="P590" s="40"/>
      <c r="Q590" s="42"/>
    </row>
    <row r="591" spans="3:17">
      <c r="C591" s="40"/>
      <c r="D591" s="41"/>
      <c r="E591" s="40"/>
      <c r="F591" s="42"/>
      <c r="G591" s="43"/>
      <c r="H591" s="40"/>
      <c r="J591" s="44"/>
      <c r="K591" s="40"/>
      <c r="L591" s="44"/>
      <c r="O591" s="45"/>
      <c r="P591" s="40"/>
      <c r="Q591" s="42"/>
    </row>
    <row r="592" spans="3:17">
      <c r="C592" s="40"/>
      <c r="D592" s="41"/>
      <c r="E592" s="40"/>
      <c r="F592" s="42"/>
      <c r="G592" s="43"/>
      <c r="H592" s="40"/>
      <c r="J592" s="44"/>
      <c r="K592" s="40"/>
      <c r="L592" s="44"/>
      <c r="O592" s="45"/>
      <c r="P592" s="40"/>
      <c r="Q592" s="42"/>
    </row>
    <row r="593" spans="3:17">
      <c r="C593" s="40"/>
      <c r="D593" s="41"/>
      <c r="E593" s="40"/>
      <c r="F593" s="42"/>
      <c r="G593" s="43"/>
      <c r="H593" s="40"/>
      <c r="J593" s="44"/>
      <c r="K593" s="40"/>
      <c r="L593" s="44"/>
      <c r="O593" s="45"/>
      <c r="P593" s="40"/>
      <c r="Q593" s="42"/>
    </row>
    <row r="594" spans="3:17">
      <c r="C594" s="40"/>
      <c r="D594" s="41"/>
      <c r="E594" s="40"/>
      <c r="F594" s="42"/>
      <c r="G594" s="43"/>
      <c r="H594" s="40"/>
      <c r="J594" s="44"/>
      <c r="K594" s="40"/>
      <c r="L594" s="44"/>
      <c r="O594" s="45"/>
      <c r="P594" s="40"/>
      <c r="Q594" s="42"/>
    </row>
    <row r="595" spans="3:17">
      <c r="C595" s="40"/>
      <c r="D595" s="41"/>
      <c r="E595" s="40"/>
      <c r="F595" s="42"/>
      <c r="G595" s="43"/>
      <c r="H595" s="40"/>
      <c r="J595" s="44"/>
      <c r="K595" s="40"/>
      <c r="L595" s="44"/>
      <c r="O595" s="45"/>
      <c r="P595" s="40"/>
      <c r="Q595" s="42"/>
    </row>
    <row r="596" spans="3:17">
      <c r="C596" s="40"/>
      <c r="D596" s="41"/>
      <c r="E596" s="40"/>
      <c r="F596" s="42"/>
      <c r="G596" s="43"/>
      <c r="H596" s="40"/>
      <c r="J596" s="44"/>
      <c r="K596" s="40"/>
      <c r="L596" s="44"/>
      <c r="O596" s="45"/>
      <c r="P596" s="40"/>
      <c r="Q596" s="42"/>
    </row>
    <row r="597" spans="3:17">
      <c r="C597" s="40"/>
      <c r="D597" s="41"/>
      <c r="E597" s="40"/>
      <c r="F597" s="42"/>
      <c r="G597" s="43"/>
      <c r="H597" s="40"/>
      <c r="J597" s="44"/>
      <c r="K597" s="40"/>
      <c r="L597" s="44"/>
      <c r="O597" s="45"/>
      <c r="P597" s="40"/>
      <c r="Q597" s="42"/>
    </row>
    <row r="598" spans="3:17">
      <c r="C598" s="40"/>
      <c r="D598" s="41"/>
      <c r="E598" s="40"/>
      <c r="F598" s="42"/>
      <c r="G598" s="43"/>
      <c r="H598" s="40"/>
      <c r="J598" s="44"/>
      <c r="K598" s="40"/>
      <c r="L598" s="44"/>
      <c r="O598" s="45"/>
      <c r="P598" s="40"/>
      <c r="Q598" s="42"/>
    </row>
    <row r="599" spans="3:17">
      <c r="C599" s="40"/>
      <c r="D599" s="41"/>
      <c r="E599" s="40"/>
      <c r="F599" s="42"/>
      <c r="G599" s="43"/>
      <c r="H599" s="40"/>
      <c r="J599" s="44"/>
      <c r="K599" s="40"/>
      <c r="L599" s="44"/>
      <c r="O599" s="45"/>
      <c r="P599" s="40"/>
      <c r="Q599" s="42"/>
    </row>
    <row r="600" spans="3:17">
      <c r="C600" s="40"/>
      <c r="D600" s="41"/>
      <c r="E600" s="40"/>
      <c r="F600" s="42"/>
      <c r="G600" s="43"/>
      <c r="H600" s="40"/>
      <c r="J600" s="44"/>
      <c r="K600" s="40"/>
      <c r="L600" s="44"/>
      <c r="O600" s="45"/>
      <c r="P600" s="40"/>
      <c r="Q600" s="42"/>
    </row>
    <row r="601" spans="3:17">
      <c r="C601" s="40"/>
      <c r="D601" s="41"/>
      <c r="E601" s="40"/>
      <c r="F601" s="42"/>
      <c r="G601" s="43"/>
      <c r="H601" s="40"/>
      <c r="J601" s="44"/>
      <c r="K601" s="40"/>
      <c r="L601" s="44"/>
      <c r="O601" s="45"/>
      <c r="P601" s="40"/>
      <c r="Q601" s="42"/>
    </row>
    <row r="602" spans="3:17">
      <c r="C602" s="40"/>
      <c r="D602" s="41"/>
      <c r="E602" s="40"/>
      <c r="F602" s="42"/>
      <c r="G602" s="43"/>
      <c r="H602" s="40"/>
      <c r="J602" s="44"/>
      <c r="K602" s="40"/>
      <c r="L602" s="44"/>
      <c r="O602" s="45"/>
      <c r="P602" s="40"/>
      <c r="Q602" s="42"/>
    </row>
    <row r="603" spans="3:17">
      <c r="C603" s="40"/>
      <c r="D603" s="41"/>
      <c r="E603" s="40"/>
      <c r="F603" s="42"/>
      <c r="G603" s="43"/>
      <c r="H603" s="40"/>
      <c r="J603" s="44"/>
      <c r="K603" s="40"/>
      <c r="L603" s="44"/>
      <c r="O603" s="45"/>
      <c r="P603" s="40"/>
      <c r="Q603" s="42"/>
    </row>
    <row r="604" spans="3:17">
      <c r="C604" s="40"/>
      <c r="D604" s="41"/>
      <c r="E604" s="40"/>
      <c r="F604" s="42"/>
      <c r="G604" s="43"/>
      <c r="H604" s="40"/>
      <c r="J604" s="44"/>
      <c r="K604" s="40"/>
      <c r="L604" s="44"/>
      <c r="O604" s="45"/>
      <c r="P604" s="40"/>
      <c r="Q604" s="42"/>
    </row>
    <row r="605" spans="3:17">
      <c r="C605" s="40"/>
      <c r="D605" s="41"/>
      <c r="E605" s="40"/>
      <c r="F605" s="42"/>
      <c r="G605" s="43"/>
      <c r="H605" s="40"/>
      <c r="J605" s="44"/>
      <c r="K605" s="40"/>
      <c r="L605" s="44"/>
      <c r="O605" s="45"/>
      <c r="P605" s="40"/>
      <c r="Q605" s="42"/>
    </row>
    <row r="606" spans="3:17">
      <c r="C606" s="40"/>
      <c r="D606" s="41"/>
      <c r="E606" s="40"/>
      <c r="F606" s="42"/>
      <c r="G606" s="43"/>
      <c r="H606" s="40"/>
      <c r="J606" s="44"/>
      <c r="K606" s="40"/>
      <c r="L606" s="44"/>
      <c r="O606" s="45"/>
      <c r="P606" s="40"/>
      <c r="Q606" s="42"/>
    </row>
    <row r="607" spans="3:17">
      <c r="C607" s="40"/>
      <c r="D607" s="41"/>
      <c r="E607" s="40"/>
      <c r="F607" s="42"/>
      <c r="G607" s="43"/>
      <c r="H607" s="40"/>
      <c r="J607" s="44"/>
      <c r="K607" s="40"/>
      <c r="L607" s="44"/>
      <c r="O607" s="45"/>
      <c r="P607" s="40"/>
      <c r="Q607" s="42"/>
    </row>
    <row r="608" spans="3:17">
      <c r="C608" s="40"/>
      <c r="D608" s="41"/>
      <c r="E608" s="40"/>
      <c r="F608" s="42"/>
      <c r="G608" s="43"/>
      <c r="H608" s="40"/>
      <c r="J608" s="44"/>
      <c r="K608" s="40"/>
      <c r="L608" s="44"/>
      <c r="O608" s="45"/>
      <c r="P608" s="40"/>
      <c r="Q608" s="42"/>
    </row>
    <row r="609" spans="3:17">
      <c r="C609" s="40"/>
      <c r="D609" s="41"/>
      <c r="E609" s="40"/>
      <c r="F609" s="42"/>
      <c r="G609" s="43"/>
      <c r="H609" s="40"/>
      <c r="J609" s="44"/>
      <c r="K609" s="40"/>
      <c r="L609" s="44"/>
      <c r="O609" s="45"/>
      <c r="P609" s="40"/>
      <c r="Q609" s="42"/>
    </row>
    <row r="610" spans="3:17">
      <c r="C610" s="40"/>
      <c r="D610" s="41"/>
      <c r="E610" s="40"/>
      <c r="F610" s="42"/>
      <c r="G610" s="43"/>
      <c r="H610" s="40"/>
      <c r="J610" s="44"/>
      <c r="K610" s="40"/>
      <c r="L610" s="44"/>
      <c r="O610" s="45"/>
      <c r="P610" s="40"/>
      <c r="Q610" s="42"/>
    </row>
    <row r="611" spans="3:17">
      <c r="C611" s="40"/>
      <c r="D611" s="41"/>
      <c r="E611" s="40"/>
      <c r="F611" s="42"/>
      <c r="G611" s="43"/>
      <c r="H611" s="40"/>
      <c r="J611" s="44"/>
      <c r="K611" s="40"/>
      <c r="L611" s="44"/>
      <c r="O611" s="45"/>
      <c r="P611" s="40"/>
      <c r="Q611" s="42"/>
    </row>
    <row r="612" spans="3:17">
      <c r="C612" s="40"/>
      <c r="D612" s="41"/>
      <c r="E612" s="40"/>
      <c r="F612" s="42"/>
      <c r="G612" s="43"/>
      <c r="H612" s="40"/>
      <c r="J612" s="44"/>
      <c r="K612" s="40"/>
      <c r="L612" s="44"/>
      <c r="O612" s="45"/>
      <c r="P612" s="40"/>
      <c r="Q612" s="42"/>
    </row>
    <row r="613" spans="3:17">
      <c r="C613" s="40"/>
      <c r="D613" s="41"/>
      <c r="E613" s="40"/>
      <c r="F613" s="42"/>
      <c r="G613" s="43"/>
      <c r="H613" s="40"/>
      <c r="J613" s="44"/>
      <c r="K613" s="40"/>
      <c r="L613" s="44"/>
      <c r="O613" s="45"/>
      <c r="P613" s="40"/>
      <c r="Q613" s="42"/>
    </row>
    <row r="614" spans="3:17">
      <c r="C614" s="40"/>
      <c r="D614" s="41"/>
      <c r="E614" s="40"/>
      <c r="F614" s="42"/>
      <c r="G614" s="43"/>
      <c r="H614" s="40"/>
      <c r="J614" s="44"/>
      <c r="K614" s="40"/>
      <c r="L614" s="44"/>
      <c r="O614" s="45"/>
      <c r="P614" s="40"/>
      <c r="Q614" s="42"/>
    </row>
    <row r="615" spans="3:17">
      <c r="C615" s="40"/>
      <c r="D615" s="41"/>
      <c r="E615" s="40"/>
      <c r="F615" s="42"/>
      <c r="G615" s="43"/>
      <c r="H615" s="40"/>
      <c r="J615" s="44"/>
      <c r="K615" s="40"/>
      <c r="L615" s="44"/>
      <c r="O615" s="45"/>
      <c r="P615" s="40"/>
      <c r="Q615" s="42"/>
    </row>
    <row r="616" spans="3:17">
      <c r="C616" s="40"/>
      <c r="D616" s="41"/>
      <c r="E616" s="40"/>
      <c r="F616" s="42"/>
      <c r="G616" s="43"/>
      <c r="H616" s="40"/>
      <c r="J616" s="44"/>
      <c r="K616" s="40"/>
      <c r="L616" s="44"/>
      <c r="O616" s="45"/>
      <c r="P616" s="40"/>
      <c r="Q616" s="42"/>
    </row>
    <row r="617" spans="3:17">
      <c r="C617" s="40"/>
      <c r="D617" s="41"/>
      <c r="E617" s="40"/>
      <c r="F617" s="42"/>
      <c r="G617" s="43"/>
      <c r="H617" s="40"/>
      <c r="J617" s="44"/>
      <c r="K617" s="40"/>
      <c r="L617" s="44"/>
      <c r="O617" s="45"/>
      <c r="P617" s="40"/>
      <c r="Q617" s="42"/>
    </row>
    <row r="618" spans="3:17">
      <c r="C618" s="40"/>
      <c r="D618" s="41"/>
      <c r="E618" s="40"/>
      <c r="F618" s="42"/>
      <c r="G618" s="43"/>
      <c r="H618" s="40"/>
      <c r="J618" s="44"/>
      <c r="K618" s="40"/>
      <c r="L618" s="44"/>
      <c r="O618" s="45"/>
      <c r="P618" s="40"/>
      <c r="Q618" s="42"/>
    </row>
    <row r="619" spans="3:17">
      <c r="C619" s="40"/>
      <c r="D619" s="41"/>
      <c r="E619" s="40"/>
      <c r="F619" s="42"/>
      <c r="G619" s="43"/>
      <c r="H619" s="40"/>
      <c r="J619" s="44"/>
      <c r="K619" s="40"/>
      <c r="L619" s="44"/>
      <c r="O619" s="45"/>
      <c r="P619" s="40"/>
      <c r="Q619" s="42"/>
    </row>
    <row r="620" spans="3:17">
      <c r="C620" s="40"/>
      <c r="D620" s="41"/>
      <c r="E620" s="40"/>
      <c r="F620" s="42"/>
      <c r="G620" s="43"/>
      <c r="H620" s="40"/>
      <c r="J620" s="44"/>
      <c r="K620" s="40"/>
      <c r="L620" s="44"/>
      <c r="O620" s="45"/>
      <c r="P620" s="40"/>
      <c r="Q620" s="42"/>
    </row>
    <row r="621" spans="3:17">
      <c r="C621" s="40"/>
      <c r="D621" s="41"/>
      <c r="E621" s="40"/>
      <c r="F621" s="42"/>
      <c r="G621" s="43"/>
      <c r="H621" s="40"/>
      <c r="J621" s="44"/>
      <c r="K621" s="40"/>
      <c r="L621" s="44"/>
      <c r="O621" s="45"/>
      <c r="P621" s="40"/>
      <c r="Q621" s="42"/>
    </row>
    <row r="622" spans="3:17">
      <c r="C622" s="40"/>
      <c r="D622" s="41"/>
      <c r="E622" s="40"/>
      <c r="F622" s="42"/>
      <c r="G622" s="43"/>
      <c r="H622" s="40"/>
      <c r="J622" s="44"/>
      <c r="K622" s="40"/>
      <c r="L622" s="44"/>
      <c r="O622" s="45"/>
      <c r="P622" s="40"/>
      <c r="Q622" s="42"/>
    </row>
    <row r="623" spans="3:17">
      <c r="C623" s="40"/>
      <c r="D623" s="41"/>
      <c r="E623" s="40"/>
      <c r="F623" s="42"/>
      <c r="G623" s="43"/>
      <c r="H623" s="40"/>
      <c r="J623" s="44"/>
      <c r="K623" s="40"/>
      <c r="L623" s="44"/>
      <c r="O623" s="45"/>
      <c r="P623" s="40"/>
      <c r="Q623" s="42"/>
    </row>
    <row r="624" spans="3:17">
      <c r="C624" s="40"/>
      <c r="D624" s="41"/>
      <c r="E624" s="40"/>
      <c r="F624" s="42"/>
      <c r="G624" s="43"/>
      <c r="H624" s="40"/>
      <c r="J624" s="44"/>
      <c r="K624" s="40"/>
      <c r="L624" s="44"/>
      <c r="O624" s="45"/>
      <c r="P624" s="40"/>
      <c r="Q624" s="42"/>
    </row>
    <row r="625" spans="3:17">
      <c r="C625" s="40"/>
      <c r="D625" s="41"/>
      <c r="E625" s="40"/>
      <c r="F625" s="42"/>
      <c r="G625" s="43"/>
      <c r="H625" s="40"/>
      <c r="J625" s="44"/>
      <c r="K625" s="40"/>
      <c r="L625" s="44"/>
      <c r="O625" s="45"/>
      <c r="P625" s="40"/>
      <c r="Q625" s="42"/>
    </row>
    <row r="626" spans="3:17">
      <c r="C626" s="40"/>
      <c r="D626" s="41"/>
      <c r="E626" s="40"/>
      <c r="F626" s="42"/>
      <c r="G626" s="43"/>
      <c r="H626" s="40"/>
      <c r="J626" s="44"/>
      <c r="K626" s="40"/>
      <c r="L626" s="44"/>
      <c r="O626" s="45"/>
      <c r="P626" s="40"/>
      <c r="Q626" s="42"/>
    </row>
    <row r="627" spans="3:17">
      <c r="C627" s="40"/>
      <c r="D627" s="41"/>
      <c r="E627" s="40"/>
      <c r="F627" s="42"/>
      <c r="G627" s="43"/>
      <c r="H627" s="40"/>
      <c r="J627" s="44"/>
      <c r="K627" s="40"/>
      <c r="L627" s="44"/>
      <c r="O627" s="45"/>
      <c r="P627" s="40"/>
      <c r="Q627" s="42"/>
    </row>
    <row r="628" spans="3:17">
      <c r="C628" s="40"/>
      <c r="D628" s="41"/>
      <c r="E628" s="40"/>
      <c r="F628" s="42"/>
      <c r="G628" s="43"/>
      <c r="H628" s="40"/>
      <c r="J628" s="44"/>
      <c r="K628" s="40"/>
      <c r="L628" s="44"/>
      <c r="O628" s="45"/>
      <c r="P628" s="40"/>
      <c r="Q628" s="42"/>
    </row>
    <row r="629" spans="3:17">
      <c r="C629" s="40"/>
      <c r="D629" s="41"/>
      <c r="E629" s="40"/>
      <c r="F629" s="42"/>
      <c r="G629" s="43"/>
      <c r="H629" s="40"/>
      <c r="J629" s="44"/>
      <c r="K629" s="40"/>
      <c r="L629" s="44"/>
      <c r="O629" s="45"/>
      <c r="P629" s="40"/>
      <c r="Q629" s="42"/>
    </row>
    <row r="630" spans="3:17">
      <c r="C630" s="40"/>
      <c r="D630" s="41"/>
      <c r="E630" s="40"/>
      <c r="F630" s="42"/>
      <c r="G630" s="43"/>
      <c r="H630" s="40"/>
      <c r="J630" s="44"/>
      <c r="K630" s="40"/>
      <c r="L630" s="44"/>
      <c r="O630" s="45"/>
      <c r="P630" s="40"/>
      <c r="Q630" s="42"/>
    </row>
    <row r="631" spans="3:17">
      <c r="C631" s="40"/>
      <c r="D631" s="41"/>
      <c r="E631" s="40"/>
      <c r="F631" s="42"/>
      <c r="G631" s="43"/>
      <c r="H631" s="40"/>
      <c r="J631" s="44"/>
      <c r="K631" s="40"/>
      <c r="L631" s="44"/>
      <c r="O631" s="45"/>
      <c r="P631" s="40"/>
      <c r="Q631" s="42"/>
    </row>
    <row r="632" spans="3:17">
      <c r="C632" s="40"/>
      <c r="D632" s="41"/>
      <c r="E632" s="40"/>
      <c r="F632" s="42"/>
      <c r="G632" s="43"/>
      <c r="H632" s="40"/>
      <c r="J632" s="44"/>
      <c r="K632" s="40"/>
      <c r="L632" s="44"/>
      <c r="O632" s="45"/>
      <c r="P632" s="40"/>
      <c r="Q632" s="42"/>
    </row>
    <row r="633" spans="3:17">
      <c r="C633" s="40"/>
      <c r="D633" s="41"/>
      <c r="E633" s="40"/>
      <c r="F633" s="42"/>
      <c r="G633" s="43"/>
      <c r="H633" s="40"/>
      <c r="J633" s="44"/>
      <c r="K633" s="40"/>
      <c r="L633" s="44"/>
      <c r="O633" s="45"/>
      <c r="P633" s="40"/>
      <c r="Q633" s="42"/>
    </row>
    <row r="634" spans="3:17">
      <c r="C634" s="40"/>
      <c r="D634" s="41"/>
      <c r="E634" s="40"/>
      <c r="F634" s="42"/>
      <c r="G634" s="43"/>
      <c r="H634" s="40"/>
      <c r="J634" s="44"/>
      <c r="K634" s="40"/>
      <c r="L634" s="44"/>
      <c r="O634" s="45"/>
      <c r="P634" s="40"/>
      <c r="Q634" s="42"/>
    </row>
    <row r="635" spans="3:17">
      <c r="C635" s="40"/>
      <c r="D635" s="41"/>
      <c r="E635" s="40"/>
      <c r="F635" s="42"/>
      <c r="G635" s="43"/>
      <c r="H635" s="40"/>
      <c r="J635" s="44"/>
      <c r="K635" s="40"/>
      <c r="L635" s="44"/>
      <c r="O635" s="45"/>
      <c r="P635" s="40"/>
      <c r="Q635" s="42"/>
    </row>
    <row r="636" spans="3:17">
      <c r="C636" s="40"/>
      <c r="D636" s="41"/>
      <c r="E636" s="40"/>
      <c r="F636" s="42"/>
      <c r="G636" s="43"/>
      <c r="H636" s="40"/>
      <c r="J636" s="44"/>
      <c r="K636" s="40"/>
      <c r="L636" s="44"/>
      <c r="O636" s="45"/>
      <c r="P636" s="40"/>
      <c r="Q636" s="42"/>
    </row>
    <row r="637" spans="3:17">
      <c r="C637" s="40"/>
      <c r="D637" s="41"/>
      <c r="E637" s="40"/>
      <c r="F637" s="42"/>
      <c r="G637" s="43"/>
      <c r="H637" s="40"/>
      <c r="J637" s="44"/>
      <c r="K637" s="40"/>
      <c r="L637" s="44"/>
      <c r="O637" s="45"/>
      <c r="P637" s="40"/>
      <c r="Q637" s="42"/>
    </row>
    <row r="638" spans="3:17">
      <c r="C638" s="40"/>
      <c r="D638" s="41"/>
      <c r="E638" s="40"/>
      <c r="F638" s="42"/>
      <c r="G638" s="43"/>
      <c r="H638" s="40"/>
      <c r="J638" s="44"/>
      <c r="K638" s="40"/>
      <c r="L638" s="44"/>
      <c r="O638" s="45"/>
      <c r="P638" s="40"/>
      <c r="Q638" s="42"/>
    </row>
    <row r="639" spans="3:17">
      <c r="C639" s="40"/>
      <c r="D639" s="41"/>
      <c r="E639" s="40"/>
      <c r="F639" s="42"/>
      <c r="G639" s="43"/>
      <c r="H639" s="40"/>
      <c r="J639" s="44"/>
      <c r="K639" s="40"/>
      <c r="L639" s="44"/>
      <c r="O639" s="45"/>
      <c r="P639" s="40"/>
      <c r="Q639" s="42"/>
    </row>
    <row r="640" spans="3:17">
      <c r="C640" s="40"/>
      <c r="D640" s="41"/>
      <c r="E640" s="40"/>
      <c r="F640" s="42"/>
      <c r="G640" s="43"/>
      <c r="H640" s="40"/>
      <c r="J640" s="44"/>
      <c r="K640" s="40"/>
      <c r="L640" s="44"/>
      <c r="O640" s="45"/>
      <c r="P640" s="40"/>
      <c r="Q640" s="42"/>
    </row>
    <row r="641" spans="3:17">
      <c r="C641" s="40"/>
      <c r="D641" s="41"/>
      <c r="E641" s="40"/>
      <c r="F641" s="42"/>
      <c r="G641" s="43"/>
      <c r="H641" s="40"/>
      <c r="J641" s="44"/>
      <c r="K641" s="40"/>
      <c r="L641" s="44"/>
      <c r="O641" s="45"/>
      <c r="P641" s="40"/>
      <c r="Q641" s="42"/>
    </row>
    <row r="642" spans="3:17">
      <c r="C642" s="40"/>
      <c r="D642" s="41"/>
      <c r="E642" s="40"/>
      <c r="F642" s="42"/>
      <c r="G642" s="43"/>
      <c r="H642" s="40"/>
      <c r="J642" s="44"/>
      <c r="K642" s="40"/>
      <c r="L642" s="44"/>
      <c r="O642" s="45"/>
      <c r="P642" s="40"/>
      <c r="Q642" s="42"/>
    </row>
    <row r="643" spans="3:17">
      <c r="C643" s="40"/>
      <c r="D643" s="41"/>
      <c r="E643" s="40"/>
      <c r="F643" s="42"/>
      <c r="G643" s="43"/>
      <c r="H643" s="40"/>
      <c r="J643" s="44"/>
      <c r="K643" s="40"/>
      <c r="L643" s="44"/>
      <c r="O643" s="45"/>
      <c r="P643" s="40"/>
      <c r="Q643" s="42"/>
    </row>
    <row r="644" spans="3:17">
      <c r="C644" s="40"/>
      <c r="D644" s="41"/>
      <c r="E644" s="40"/>
      <c r="F644" s="42"/>
      <c r="G644" s="43"/>
      <c r="H644" s="40"/>
      <c r="J644" s="44"/>
      <c r="K644" s="40"/>
      <c r="L644" s="44"/>
      <c r="O644" s="45"/>
      <c r="P644" s="40"/>
      <c r="Q644" s="42"/>
    </row>
    <row r="645" spans="3:17">
      <c r="C645" s="40"/>
      <c r="D645" s="41"/>
      <c r="E645" s="40"/>
      <c r="F645" s="42"/>
      <c r="G645" s="43"/>
      <c r="H645" s="40"/>
      <c r="J645" s="44"/>
      <c r="K645" s="40"/>
      <c r="L645" s="44"/>
      <c r="O645" s="45"/>
      <c r="P645" s="40"/>
      <c r="Q645" s="42"/>
    </row>
    <row r="646" spans="3:17">
      <c r="C646" s="40"/>
      <c r="D646" s="41"/>
      <c r="E646" s="40"/>
      <c r="F646" s="42"/>
      <c r="G646" s="43"/>
      <c r="H646" s="40"/>
      <c r="J646" s="44"/>
      <c r="K646" s="40"/>
      <c r="L646" s="44"/>
      <c r="O646" s="45"/>
      <c r="P646" s="40"/>
      <c r="Q646" s="42"/>
    </row>
    <row r="647" spans="3:17">
      <c r="C647" s="40"/>
      <c r="D647" s="41"/>
      <c r="E647" s="40"/>
      <c r="F647" s="42"/>
      <c r="G647" s="43"/>
      <c r="H647" s="40"/>
      <c r="J647" s="44"/>
      <c r="K647" s="40"/>
      <c r="L647" s="44"/>
      <c r="O647" s="45"/>
      <c r="P647" s="40"/>
      <c r="Q647" s="42"/>
    </row>
    <row r="648" spans="3:17">
      <c r="C648" s="40"/>
      <c r="D648" s="41"/>
      <c r="E648" s="40"/>
      <c r="F648" s="42"/>
      <c r="G648" s="43"/>
      <c r="H648" s="40"/>
      <c r="J648" s="44"/>
      <c r="K648" s="40"/>
      <c r="L648" s="44"/>
      <c r="O648" s="45"/>
      <c r="P648" s="40"/>
      <c r="Q648" s="42"/>
    </row>
    <row r="649" spans="3:17">
      <c r="C649" s="40"/>
      <c r="D649" s="41"/>
      <c r="E649" s="40"/>
      <c r="F649" s="42"/>
      <c r="G649" s="43"/>
      <c r="H649" s="40"/>
      <c r="J649" s="44"/>
      <c r="K649" s="40"/>
      <c r="L649" s="44"/>
      <c r="O649" s="45"/>
      <c r="P649" s="40"/>
      <c r="Q649" s="42"/>
    </row>
    <row r="650" spans="3:17">
      <c r="C650" s="40"/>
      <c r="D650" s="41"/>
      <c r="E650" s="40"/>
      <c r="F650" s="42"/>
      <c r="G650" s="43"/>
      <c r="H650" s="40"/>
      <c r="J650" s="44"/>
      <c r="K650" s="40"/>
      <c r="L650" s="44"/>
      <c r="O650" s="45"/>
      <c r="P650" s="40"/>
      <c r="Q650" s="42"/>
    </row>
    <row r="651" spans="3:17">
      <c r="C651" s="40"/>
      <c r="D651" s="41"/>
      <c r="E651" s="40"/>
      <c r="F651" s="42"/>
      <c r="G651" s="43"/>
      <c r="H651" s="40"/>
      <c r="J651" s="44"/>
      <c r="K651" s="40"/>
      <c r="L651" s="44"/>
      <c r="O651" s="45"/>
      <c r="P651" s="40"/>
      <c r="Q651" s="42"/>
    </row>
    <row r="652" spans="3:17">
      <c r="C652" s="40"/>
      <c r="D652" s="41"/>
      <c r="E652" s="40"/>
      <c r="F652" s="42"/>
      <c r="G652" s="43"/>
      <c r="H652" s="40"/>
      <c r="J652" s="44"/>
      <c r="K652" s="40"/>
      <c r="L652" s="44"/>
      <c r="O652" s="45"/>
      <c r="P652" s="40"/>
      <c r="Q652" s="42"/>
    </row>
    <row r="653" spans="3:17">
      <c r="C653" s="40"/>
      <c r="D653" s="41"/>
      <c r="E653" s="40"/>
      <c r="F653" s="42"/>
      <c r="G653" s="43"/>
      <c r="H653" s="40"/>
      <c r="J653" s="44"/>
      <c r="K653" s="40"/>
      <c r="L653" s="44"/>
      <c r="O653" s="45"/>
      <c r="P653" s="40"/>
      <c r="Q653" s="42"/>
    </row>
    <row r="654" spans="3:17">
      <c r="C654" s="40"/>
      <c r="D654" s="41"/>
      <c r="E654" s="40"/>
      <c r="F654" s="42"/>
      <c r="G654" s="43"/>
      <c r="H654" s="40"/>
      <c r="J654" s="44"/>
      <c r="K654" s="40"/>
      <c r="L654" s="44"/>
      <c r="O654" s="45"/>
      <c r="P654" s="40"/>
      <c r="Q654" s="42"/>
    </row>
    <row r="655" spans="3:17">
      <c r="C655" s="40"/>
      <c r="D655" s="41"/>
      <c r="E655" s="40"/>
      <c r="F655" s="42"/>
      <c r="G655" s="43"/>
      <c r="H655" s="40"/>
      <c r="J655" s="44"/>
      <c r="K655" s="40"/>
      <c r="L655" s="44"/>
      <c r="O655" s="45"/>
      <c r="P655" s="40"/>
      <c r="Q655" s="42"/>
    </row>
    <row r="656" spans="3:17">
      <c r="C656" s="40"/>
      <c r="D656" s="41"/>
      <c r="E656" s="40"/>
      <c r="F656" s="42"/>
      <c r="G656" s="43"/>
      <c r="H656" s="40"/>
      <c r="J656" s="44"/>
      <c r="K656" s="40"/>
      <c r="L656" s="44"/>
      <c r="O656" s="45"/>
      <c r="P656" s="40"/>
      <c r="Q656" s="42"/>
    </row>
    <row r="657" spans="3:17">
      <c r="C657" s="40"/>
      <c r="D657" s="41"/>
      <c r="E657" s="40"/>
      <c r="F657" s="42"/>
      <c r="G657" s="43"/>
      <c r="H657" s="40"/>
      <c r="J657" s="44"/>
      <c r="K657" s="40"/>
      <c r="L657" s="44"/>
      <c r="O657" s="45"/>
      <c r="P657" s="40"/>
      <c r="Q657" s="42"/>
    </row>
    <row r="658" spans="3:17">
      <c r="C658" s="40"/>
      <c r="D658" s="41"/>
      <c r="E658" s="40"/>
      <c r="F658" s="42"/>
      <c r="G658" s="43"/>
      <c r="H658" s="40"/>
      <c r="J658" s="44"/>
      <c r="K658" s="40"/>
      <c r="L658" s="44"/>
      <c r="O658" s="45"/>
      <c r="P658" s="40"/>
      <c r="Q658" s="42"/>
    </row>
    <row r="659" spans="3:17">
      <c r="C659" s="40"/>
      <c r="D659" s="41"/>
      <c r="E659" s="40"/>
      <c r="F659" s="42"/>
      <c r="G659" s="43"/>
      <c r="H659" s="40"/>
      <c r="J659" s="44"/>
      <c r="K659" s="40"/>
      <c r="L659" s="44"/>
      <c r="O659" s="45"/>
      <c r="P659" s="40"/>
      <c r="Q659" s="42"/>
    </row>
    <row r="660" spans="3:17">
      <c r="C660" s="40"/>
      <c r="D660" s="41"/>
      <c r="E660" s="40"/>
      <c r="F660" s="42"/>
      <c r="G660" s="43"/>
      <c r="H660" s="40"/>
      <c r="J660" s="44"/>
      <c r="K660" s="40"/>
      <c r="L660" s="44"/>
      <c r="O660" s="45"/>
      <c r="P660" s="40"/>
      <c r="Q660" s="42"/>
    </row>
    <row r="661" spans="3:17">
      <c r="C661" s="40"/>
      <c r="D661" s="41"/>
      <c r="E661" s="40"/>
      <c r="F661" s="42"/>
      <c r="G661" s="43"/>
      <c r="H661" s="40"/>
      <c r="J661" s="44"/>
      <c r="K661" s="40"/>
      <c r="L661" s="44"/>
      <c r="O661" s="45"/>
      <c r="P661" s="40"/>
      <c r="Q661" s="42"/>
    </row>
    <row r="662" spans="3:17">
      <c r="C662" s="40"/>
      <c r="D662" s="41"/>
      <c r="E662" s="40"/>
      <c r="F662" s="42"/>
      <c r="G662" s="43"/>
      <c r="H662" s="40"/>
      <c r="J662" s="44"/>
      <c r="K662" s="40"/>
      <c r="L662" s="44"/>
      <c r="O662" s="45"/>
      <c r="P662" s="40"/>
      <c r="Q662" s="42"/>
    </row>
    <row r="663" spans="3:17">
      <c r="C663" s="40"/>
      <c r="D663" s="41"/>
      <c r="E663" s="40"/>
      <c r="F663" s="42"/>
      <c r="G663" s="43"/>
      <c r="H663" s="40"/>
      <c r="J663" s="44"/>
      <c r="K663" s="40"/>
      <c r="L663" s="44"/>
      <c r="O663" s="45"/>
      <c r="P663" s="40"/>
      <c r="Q663" s="42"/>
    </row>
    <row r="664" spans="3:17">
      <c r="C664" s="40"/>
      <c r="D664" s="41"/>
      <c r="E664" s="40"/>
      <c r="F664" s="42"/>
      <c r="G664" s="43"/>
      <c r="H664" s="40"/>
      <c r="J664" s="44"/>
      <c r="K664" s="40"/>
      <c r="L664" s="44"/>
      <c r="O664" s="45"/>
      <c r="P664" s="40"/>
      <c r="Q664" s="42"/>
    </row>
    <row r="665" spans="3:17">
      <c r="C665" s="40"/>
      <c r="D665" s="41"/>
      <c r="E665" s="40"/>
      <c r="F665" s="42"/>
      <c r="G665" s="43"/>
      <c r="H665" s="40"/>
      <c r="J665" s="44"/>
      <c r="K665" s="40"/>
      <c r="L665" s="44"/>
      <c r="O665" s="45"/>
      <c r="P665" s="40"/>
      <c r="Q665" s="42"/>
    </row>
    <row r="666" spans="3:17">
      <c r="C666" s="40"/>
      <c r="D666" s="41"/>
      <c r="E666" s="40"/>
      <c r="F666" s="42"/>
      <c r="G666" s="43"/>
      <c r="H666" s="40"/>
      <c r="J666" s="44"/>
      <c r="K666" s="40"/>
      <c r="L666" s="44"/>
      <c r="O666" s="45"/>
      <c r="P666" s="40"/>
      <c r="Q666" s="42"/>
    </row>
    <row r="667" spans="3:17">
      <c r="C667" s="40"/>
      <c r="D667" s="41"/>
      <c r="E667" s="40"/>
      <c r="F667" s="42"/>
      <c r="G667" s="43"/>
      <c r="H667" s="40"/>
      <c r="J667" s="44"/>
      <c r="K667" s="40"/>
      <c r="L667" s="44"/>
      <c r="O667" s="45"/>
      <c r="P667" s="40"/>
      <c r="Q667" s="42"/>
    </row>
    <row r="668" spans="3:17">
      <c r="C668" s="40"/>
      <c r="D668" s="41"/>
      <c r="E668" s="40"/>
      <c r="F668" s="42"/>
      <c r="G668" s="43"/>
      <c r="H668" s="40"/>
      <c r="J668" s="44"/>
      <c r="K668" s="40"/>
      <c r="L668" s="44"/>
      <c r="O668" s="45"/>
      <c r="P668" s="40"/>
      <c r="Q668" s="42"/>
    </row>
    <row r="669" spans="3:17">
      <c r="C669" s="40"/>
      <c r="D669" s="41"/>
      <c r="E669" s="40"/>
      <c r="F669" s="42"/>
      <c r="G669" s="43"/>
      <c r="H669" s="40"/>
      <c r="J669" s="44"/>
      <c r="K669" s="40"/>
      <c r="L669" s="44"/>
      <c r="O669" s="45"/>
      <c r="P669" s="40"/>
      <c r="Q669" s="42"/>
    </row>
    <row r="670" spans="3:17">
      <c r="C670" s="40"/>
      <c r="D670" s="41"/>
      <c r="E670" s="40"/>
      <c r="F670" s="42"/>
      <c r="G670" s="43"/>
      <c r="H670" s="40"/>
      <c r="J670" s="44"/>
      <c r="K670" s="40"/>
      <c r="L670" s="44"/>
      <c r="O670" s="45"/>
      <c r="P670" s="40"/>
      <c r="Q670" s="42"/>
    </row>
    <row r="671" spans="3:17">
      <c r="C671" s="40"/>
      <c r="D671" s="41"/>
      <c r="E671" s="40"/>
      <c r="F671" s="42"/>
      <c r="G671" s="43"/>
      <c r="H671" s="40"/>
      <c r="J671" s="44"/>
      <c r="K671" s="40"/>
      <c r="L671" s="44"/>
      <c r="O671" s="45"/>
      <c r="P671" s="40"/>
      <c r="Q671" s="42"/>
    </row>
    <row r="672" spans="3:17">
      <c r="C672" s="40"/>
      <c r="D672" s="41"/>
      <c r="E672" s="40"/>
      <c r="F672" s="42"/>
      <c r="G672" s="43"/>
      <c r="H672" s="40"/>
      <c r="J672" s="44"/>
      <c r="K672" s="40"/>
      <c r="L672" s="44"/>
      <c r="O672" s="45"/>
      <c r="P672" s="40"/>
      <c r="Q672" s="42"/>
    </row>
    <row r="673" spans="3:17">
      <c r="C673" s="40"/>
      <c r="D673" s="41"/>
      <c r="E673" s="40"/>
      <c r="F673" s="42"/>
      <c r="G673" s="43"/>
      <c r="H673" s="40"/>
      <c r="J673" s="44"/>
      <c r="K673" s="40"/>
      <c r="L673" s="44"/>
      <c r="O673" s="45"/>
      <c r="P673" s="40"/>
      <c r="Q673" s="42"/>
    </row>
    <row r="674" spans="3:17">
      <c r="C674" s="40"/>
      <c r="D674" s="41"/>
      <c r="E674" s="40"/>
      <c r="F674" s="42"/>
      <c r="G674" s="43"/>
      <c r="H674" s="40"/>
      <c r="J674" s="44"/>
      <c r="K674" s="40"/>
      <c r="L674" s="44"/>
      <c r="O674" s="45"/>
      <c r="P674" s="40"/>
      <c r="Q674" s="42"/>
    </row>
    <row r="675" spans="3:17">
      <c r="C675" s="40"/>
      <c r="D675" s="41"/>
      <c r="E675" s="40"/>
      <c r="F675" s="42"/>
      <c r="G675" s="43"/>
      <c r="H675" s="40"/>
      <c r="J675" s="44"/>
      <c r="K675" s="40"/>
      <c r="L675" s="44"/>
      <c r="O675" s="45"/>
      <c r="P675" s="40"/>
      <c r="Q675" s="42"/>
    </row>
    <row r="676" spans="3:17">
      <c r="C676" s="40"/>
      <c r="D676" s="41"/>
      <c r="E676" s="40"/>
      <c r="F676" s="42"/>
      <c r="G676" s="43"/>
      <c r="H676" s="40"/>
      <c r="J676" s="44"/>
      <c r="K676" s="40"/>
      <c r="L676" s="44"/>
      <c r="O676" s="45"/>
      <c r="P676" s="40"/>
      <c r="Q676" s="42"/>
    </row>
    <row r="677" spans="3:17">
      <c r="C677" s="40"/>
      <c r="D677" s="41"/>
      <c r="E677" s="40"/>
      <c r="F677" s="42"/>
      <c r="G677" s="43"/>
      <c r="H677" s="40"/>
      <c r="J677" s="44"/>
      <c r="K677" s="40"/>
      <c r="L677" s="44"/>
      <c r="O677" s="45"/>
      <c r="P677" s="40"/>
      <c r="Q677" s="42"/>
    </row>
    <row r="678" spans="3:17">
      <c r="C678" s="40"/>
      <c r="D678" s="41"/>
      <c r="E678" s="40"/>
      <c r="F678" s="42"/>
      <c r="G678" s="43"/>
      <c r="H678" s="40"/>
      <c r="J678" s="44"/>
      <c r="K678" s="40"/>
      <c r="L678" s="44"/>
      <c r="O678" s="45"/>
      <c r="P678" s="40"/>
      <c r="Q678" s="42"/>
    </row>
    <row r="679" spans="3:17">
      <c r="C679" s="40"/>
      <c r="D679" s="41"/>
      <c r="E679" s="40"/>
      <c r="F679" s="42"/>
      <c r="G679" s="43"/>
      <c r="H679" s="40"/>
      <c r="J679" s="44"/>
      <c r="K679" s="40"/>
      <c r="L679" s="44"/>
      <c r="O679" s="45"/>
      <c r="P679" s="40"/>
      <c r="Q679" s="42"/>
    </row>
    <row r="680" spans="3:17">
      <c r="C680" s="40"/>
      <c r="D680" s="41"/>
      <c r="E680" s="40"/>
      <c r="F680" s="42"/>
      <c r="G680" s="43"/>
      <c r="H680" s="40"/>
      <c r="J680" s="44"/>
      <c r="K680" s="40"/>
      <c r="L680" s="44"/>
      <c r="O680" s="45"/>
      <c r="P680" s="40"/>
      <c r="Q680" s="42"/>
    </row>
    <row r="681" spans="3:17">
      <c r="C681" s="40"/>
      <c r="D681" s="41"/>
      <c r="E681" s="40"/>
      <c r="F681" s="42"/>
      <c r="G681" s="43"/>
      <c r="H681" s="40"/>
      <c r="J681" s="44"/>
      <c r="K681" s="40"/>
      <c r="L681" s="44"/>
      <c r="O681" s="45"/>
      <c r="P681" s="40"/>
      <c r="Q681" s="42"/>
    </row>
    <row r="682" spans="3:17">
      <c r="C682" s="40"/>
      <c r="D682" s="41"/>
      <c r="E682" s="40"/>
      <c r="F682" s="42"/>
      <c r="G682" s="43"/>
      <c r="H682" s="40"/>
      <c r="J682" s="44"/>
      <c r="K682" s="40"/>
      <c r="L682" s="44"/>
      <c r="O682" s="45"/>
      <c r="P682" s="40"/>
      <c r="Q682" s="42"/>
    </row>
    <row r="683" spans="3:17">
      <c r="C683" s="40"/>
      <c r="D683" s="41"/>
      <c r="E683" s="40"/>
      <c r="F683" s="42"/>
      <c r="G683" s="43"/>
      <c r="H683" s="40"/>
      <c r="J683" s="44"/>
      <c r="K683" s="40"/>
      <c r="L683" s="44"/>
      <c r="O683" s="45"/>
      <c r="P683" s="40"/>
      <c r="Q683" s="42"/>
    </row>
    <row r="684" spans="3:17">
      <c r="C684" s="40"/>
      <c r="D684" s="41"/>
      <c r="E684" s="40"/>
      <c r="F684" s="42"/>
      <c r="G684" s="43"/>
      <c r="H684" s="40"/>
      <c r="J684" s="44"/>
      <c r="K684" s="40"/>
      <c r="L684" s="44"/>
      <c r="O684" s="45"/>
      <c r="P684" s="40"/>
      <c r="Q684" s="42"/>
    </row>
    <row r="685" spans="3:17">
      <c r="C685" s="40"/>
      <c r="D685" s="41"/>
      <c r="E685" s="40"/>
      <c r="F685" s="42"/>
      <c r="G685" s="43"/>
      <c r="H685" s="40"/>
      <c r="J685" s="44"/>
      <c r="K685" s="40"/>
      <c r="L685" s="44"/>
      <c r="O685" s="45"/>
      <c r="P685" s="40"/>
      <c r="Q685" s="42"/>
    </row>
    <row r="686" spans="3:17">
      <c r="C686" s="40"/>
      <c r="D686" s="41"/>
      <c r="E686" s="40"/>
      <c r="F686" s="42"/>
      <c r="G686" s="43"/>
      <c r="H686" s="40"/>
      <c r="J686" s="44"/>
      <c r="K686" s="40"/>
      <c r="L686" s="44"/>
      <c r="O686" s="45"/>
      <c r="P686" s="40"/>
      <c r="Q686" s="42"/>
    </row>
    <row r="687" spans="3:17">
      <c r="C687" s="40"/>
      <c r="D687" s="41"/>
      <c r="E687" s="40"/>
      <c r="F687" s="42"/>
      <c r="G687" s="43"/>
      <c r="H687" s="40"/>
      <c r="J687" s="44"/>
      <c r="K687" s="40"/>
      <c r="L687" s="44"/>
      <c r="O687" s="45"/>
      <c r="P687" s="40"/>
      <c r="Q687" s="42"/>
    </row>
    <row r="688" spans="3:17">
      <c r="C688" s="40"/>
      <c r="D688" s="41"/>
      <c r="E688" s="40"/>
      <c r="F688" s="42"/>
      <c r="G688" s="43"/>
      <c r="H688" s="40"/>
      <c r="J688" s="44"/>
      <c r="K688" s="40"/>
      <c r="L688" s="44"/>
      <c r="O688" s="45"/>
      <c r="P688" s="40"/>
      <c r="Q688" s="42"/>
    </row>
    <row r="689" spans="3:17">
      <c r="C689" s="40"/>
      <c r="D689" s="41"/>
      <c r="E689" s="40"/>
      <c r="F689" s="42"/>
      <c r="G689" s="43"/>
      <c r="H689" s="40"/>
      <c r="J689" s="44"/>
      <c r="K689" s="40"/>
      <c r="L689" s="44"/>
      <c r="O689" s="45"/>
      <c r="P689" s="40"/>
      <c r="Q689" s="42"/>
    </row>
    <row r="690" spans="3:17">
      <c r="C690" s="40"/>
      <c r="D690" s="41"/>
      <c r="E690" s="40"/>
      <c r="F690" s="42"/>
      <c r="G690" s="43"/>
      <c r="H690" s="40"/>
      <c r="J690" s="44"/>
      <c r="K690" s="40"/>
      <c r="L690" s="44"/>
      <c r="O690" s="45"/>
      <c r="P690" s="40"/>
      <c r="Q690" s="42"/>
    </row>
    <row r="691" spans="3:17">
      <c r="C691" s="40"/>
      <c r="D691" s="41"/>
      <c r="E691" s="40"/>
      <c r="F691" s="42"/>
      <c r="G691" s="43"/>
      <c r="H691" s="40"/>
      <c r="J691" s="44"/>
      <c r="K691" s="40"/>
      <c r="L691" s="44"/>
      <c r="O691" s="45"/>
      <c r="P691" s="40"/>
      <c r="Q691" s="42"/>
    </row>
    <row r="692" spans="3:17">
      <c r="C692" s="40"/>
      <c r="D692" s="41"/>
      <c r="E692" s="40"/>
      <c r="F692" s="42"/>
      <c r="G692" s="43"/>
      <c r="H692" s="40"/>
      <c r="J692" s="44"/>
      <c r="K692" s="40"/>
      <c r="L692" s="44"/>
      <c r="O692" s="45"/>
      <c r="P692" s="40"/>
      <c r="Q692" s="42"/>
    </row>
    <row r="693" spans="3:17">
      <c r="C693" s="40"/>
      <c r="D693" s="41"/>
      <c r="E693" s="40"/>
      <c r="F693" s="42"/>
      <c r="G693" s="43"/>
      <c r="H693" s="40"/>
      <c r="J693" s="44"/>
      <c r="K693" s="40"/>
      <c r="L693" s="44"/>
      <c r="O693" s="45"/>
      <c r="P693" s="40"/>
      <c r="Q693" s="42"/>
    </row>
    <row r="694" spans="3:17">
      <c r="C694" s="40"/>
      <c r="D694" s="41"/>
      <c r="E694" s="40"/>
      <c r="F694" s="42"/>
      <c r="G694" s="43"/>
      <c r="H694" s="40"/>
      <c r="J694" s="44"/>
      <c r="K694" s="40"/>
      <c r="L694" s="44"/>
      <c r="O694" s="45"/>
      <c r="P694" s="40"/>
      <c r="Q694" s="42"/>
    </row>
    <row r="695" spans="3:17">
      <c r="C695" s="40"/>
      <c r="D695" s="41"/>
      <c r="E695" s="40"/>
      <c r="F695" s="42"/>
      <c r="G695" s="43"/>
      <c r="H695" s="40"/>
      <c r="J695" s="44"/>
      <c r="K695" s="40"/>
      <c r="L695" s="44"/>
      <c r="O695" s="45"/>
      <c r="P695" s="40"/>
      <c r="Q695" s="42"/>
    </row>
    <row r="696" spans="3:17">
      <c r="C696" s="40"/>
      <c r="D696" s="41"/>
      <c r="E696" s="40"/>
      <c r="F696" s="42"/>
      <c r="G696" s="43"/>
      <c r="H696" s="40"/>
      <c r="J696" s="44"/>
      <c r="K696" s="40"/>
      <c r="L696" s="44"/>
      <c r="O696" s="45"/>
      <c r="P696" s="40"/>
      <c r="Q696" s="42"/>
    </row>
    <row r="697" spans="3:17">
      <c r="C697" s="40"/>
      <c r="D697" s="41"/>
      <c r="E697" s="40"/>
      <c r="F697" s="42"/>
      <c r="G697" s="43"/>
      <c r="H697" s="40"/>
      <c r="J697" s="44"/>
      <c r="K697" s="40"/>
      <c r="L697" s="44"/>
      <c r="O697" s="45"/>
      <c r="P697" s="40"/>
      <c r="Q697" s="42"/>
    </row>
    <row r="698" spans="3:17">
      <c r="C698" s="40"/>
      <c r="D698" s="41"/>
      <c r="E698" s="40"/>
      <c r="F698" s="42"/>
      <c r="G698" s="43"/>
      <c r="H698" s="40"/>
      <c r="J698" s="44"/>
      <c r="K698" s="40"/>
      <c r="L698" s="44"/>
      <c r="O698" s="45"/>
      <c r="P698" s="40"/>
      <c r="Q698" s="42"/>
    </row>
    <row r="699" spans="3:17">
      <c r="C699" s="40"/>
      <c r="D699" s="41"/>
      <c r="E699" s="40"/>
      <c r="F699" s="42"/>
      <c r="G699" s="43"/>
      <c r="H699" s="40"/>
      <c r="J699" s="44"/>
      <c r="K699" s="40"/>
      <c r="L699" s="44"/>
      <c r="O699" s="45"/>
      <c r="P699" s="40"/>
      <c r="Q699" s="42"/>
    </row>
    <row r="700" spans="3:17">
      <c r="C700" s="40"/>
      <c r="D700" s="41"/>
      <c r="E700" s="40"/>
      <c r="F700" s="42"/>
      <c r="G700" s="43"/>
      <c r="H700" s="40"/>
      <c r="J700" s="44"/>
      <c r="K700" s="40"/>
      <c r="L700" s="44"/>
      <c r="O700" s="45"/>
      <c r="P700" s="40"/>
      <c r="Q700" s="42"/>
    </row>
    <row r="701" spans="3:17">
      <c r="C701" s="40"/>
      <c r="D701" s="41"/>
      <c r="E701" s="40"/>
      <c r="F701" s="42"/>
      <c r="G701" s="43"/>
      <c r="H701" s="40"/>
      <c r="J701" s="44"/>
      <c r="K701" s="40"/>
      <c r="L701" s="44"/>
      <c r="O701" s="45"/>
      <c r="P701" s="40"/>
      <c r="Q701" s="42"/>
    </row>
    <row r="702" spans="3:17">
      <c r="C702" s="40"/>
      <c r="D702" s="41"/>
      <c r="E702" s="40"/>
      <c r="F702" s="42"/>
      <c r="G702" s="43"/>
      <c r="H702" s="40"/>
      <c r="J702" s="44"/>
      <c r="K702" s="40"/>
      <c r="L702" s="44"/>
      <c r="O702" s="45"/>
      <c r="P702" s="40"/>
      <c r="Q702" s="42"/>
    </row>
    <row r="703" spans="3:17">
      <c r="C703" s="40"/>
      <c r="D703" s="41"/>
      <c r="E703" s="40"/>
      <c r="F703" s="42"/>
      <c r="G703" s="43"/>
      <c r="H703" s="40"/>
      <c r="J703" s="44"/>
      <c r="K703" s="40"/>
      <c r="L703" s="44"/>
      <c r="O703" s="45"/>
      <c r="P703" s="40"/>
      <c r="Q703" s="42"/>
    </row>
    <row r="704" spans="3:17">
      <c r="C704" s="40"/>
      <c r="D704" s="41"/>
      <c r="E704" s="40"/>
      <c r="F704" s="42"/>
      <c r="G704" s="43"/>
      <c r="H704" s="40"/>
      <c r="J704" s="44"/>
      <c r="K704" s="40"/>
      <c r="L704" s="44"/>
      <c r="O704" s="45"/>
      <c r="P704" s="40"/>
      <c r="Q704" s="42"/>
    </row>
    <row r="705" spans="3:17">
      <c r="C705" s="40"/>
      <c r="D705" s="41"/>
      <c r="E705" s="40"/>
      <c r="F705" s="42"/>
      <c r="G705" s="43"/>
      <c r="H705" s="40"/>
      <c r="J705" s="44"/>
      <c r="K705" s="40"/>
      <c r="L705" s="44"/>
      <c r="O705" s="45"/>
      <c r="P705" s="40"/>
      <c r="Q705" s="42"/>
    </row>
    <row r="706" spans="3:17">
      <c r="C706" s="40"/>
      <c r="D706" s="41"/>
      <c r="E706" s="40"/>
      <c r="F706" s="42"/>
      <c r="G706" s="43"/>
      <c r="H706" s="40"/>
      <c r="J706" s="44"/>
      <c r="K706" s="40"/>
      <c r="L706" s="44"/>
      <c r="O706" s="45"/>
      <c r="P706" s="40"/>
      <c r="Q706" s="42"/>
    </row>
    <row r="707" spans="3:17">
      <c r="C707" s="40"/>
      <c r="D707" s="41"/>
      <c r="E707" s="40"/>
      <c r="F707" s="42"/>
      <c r="G707" s="43"/>
      <c r="H707" s="40"/>
      <c r="J707" s="44"/>
      <c r="K707" s="40"/>
      <c r="L707" s="44"/>
      <c r="O707" s="45"/>
      <c r="P707" s="40"/>
      <c r="Q707" s="42"/>
    </row>
    <row r="708" spans="3:17">
      <c r="C708" s="40"/>
      <c r="D708" s="41"/>
      <c r="E708" s="40"/>
      <c r="F708" s="42"/>
      <c r="G708" s="43"/>
      <c r="H708" s="40"/>
      <c r="J708" s="44"/>
      <c r="K708" s="40"/>
      <c r="L708" s="44"/>
      <c r="O708" s="45"/>
      <c r="P708" s="40"/>
      <c r="Q708" s="42"/>
    </row>
    <row r="709" spans="3:17">
      <c r="C709" s="40"/>
      <c r="D709" s="41"/>
      <c r="E709" s="40"/>
      <c r="F709" s="42"/>
      <c r="G709" s="43"/>
      <c r="H709" s="40"/>
      <c r="J709" s="44"/>
      <c r="K709" s="40"/>
      <c r="L709" s="44"/>
      <c r="O709" s="45"/>
      <c r="P709" s="40"/>
      <c r="Q709" s="42"/>
    </row>
    <row r="710" spans="3:17">
      <c r="C710" s="40"/>
      <c r="D710" s="41"/>
      <c r="E710" s="40"/>
      <c r="F710" s="42"/>
      <c r="G710" s="43"/>
      <c r="H710" s="40"/>
      <c r="J710" s="44"/>
      <c r="K710" s="40"/>
      <c r="L710" s="44"/>
      <c r="O710" s="45"/>
      <c r="P710" s="40"/>
      <c r="Q710" s="42"/>
    </row>
    <row r="711" spans="3:17">
      <c r="C711" s="40"/>
      <c r="D711" s="41"/>
      <c r="E711" s="40"/>
      <c r="F711" s="42"/>
      <c r="G711" s="43"/>
      <c r="H711" s="40"/>
      <c r="J711" s="44"/>
      <c r="K711" s="40"/>
      <c r="L711" s="44"/>
      <c r="O711" s="45"/>
      <c r="P711" s="40"/>
      <c r="Q711" s="42"/>
    </row>
    <row r="712" spans="3:17">
      <c r="C712" s="40"/>
      <c r="D712" s="41"/>
      <c r="E712" s="40"/>
      <c r="F712" s="42"/>
      <c r="G712" s="43"/>
      <c r="H712" s="40"/>
      <c r="J712" s="44"/>
      <c r="K712" s="40"/>
      <c r="L712" s="44"/>
      <c r="O712" s="45"/>
      <c r="P712" s="40"/>
      <c r="Q712" s="42"/>
    </row>
    <row r="713" spans="3:17">
      <c r="C713" s="40"/>
      <c r="D713" s="41"/>
      <c r="E713" s="40"/>
      <c r="F713" s="42"/>
      <c r="G713" s="43"/>
      <c r="H713" s="40"/>
      <c r="J713" s="44"/>
      <c r="K713" s="40"/>
      <c r="L713" s="44"/>
      <c r="O713" s="45"/>
      <c r="P713" s="40"/>
      <c r="Q713" s="42"/>
    </row>
    <row r="714" spans="3:17">
      <c r="C714" s="40"/>
      <c r="D714" s="41"/>
      <c r="E714" s="40"/>
      <c r="F714" s="42"/>
      <c r="G714" s="43"/>
      <c r="H714" s="40"/>
      <c r="J714" s="44"/>
      <c r="K714" s="40"/>
      <c r="L714" s="44"/>
      <c r="O714" s="45"/>
      <c r="P714" s="40"/>
      <c r="Q714" s="42"/>
    </row>
    <row r="715" spans="3:17">
      <c r="C715" s="40"/>
      <c r="D715" s="41"/>
      <c r="E715" s="40"/>
      <c r="F715" s="42"/>
      <c r="G715" s="43"/>
      <c r="H715" s="40"/>
      <c r="J715" s="44"/>
      <c r="K715" s="40"/>
      <c r="L715" s="44"/>
      <c r="O715" s="45"/>
      <c r="P715" s="40"/>
      <c r="Q715" s="42"/>
    </row>
    <row r="716" spans="3:17">
      <c r="C716" s="40"/>
      <c r="D716" s="41"/>
      <c r="E716" s="40"/>
      <c r="F716" s="42"/>
      <c r="G716" s="43"/>
      <c r="H716" s="40"/>
      <c r="J716" s="44"/>
      <c r="K716" s="40"/>
      <c r="L716" s="44"/>
      <c r="O716" s="45"/>
      <c r="P716" s="40"/>
      <c r="Q716" s="42"/>
    </row>
    <row r="717" spans="3:17">
      <c r="C717" s="40"/>
      <c r="D717" s="41"/>
      <c r="E717" s="40"/>
      <c r="F717" s="42"/>
      <c r="G717" s="43"/>
      <c r="H717" s="40"/>
      <c r="J717" s="44"/>
      <c r="K717" s="40"/>
      <c r="L717" s="44"/>
      <c r="O717" s="45"/>
      <c r="P717" s="40"/>
      <c r="Q717" s="42"/>
    </row>
    <row r="718" spans="3:17">
      <c r="C718" s="40"/>
      <c r="D718" s="41"/>
      <c r="E718" s="40"/>
      <c r="F718" s="42"/>
      <c r="G718" s="43"/>
      <c r="H718" s="40"/>
      <c r="J718" s="44"/>
      <c r="K718" s="40"/>
      <c r="L718" s="44"/>
      <c r="O718" s="45"/>
      <c r="P718" s="40"/>
      <c r="Q718" s="42"/>
    </row>
    <row r="719" spans="3:17">
      <c r="C719" s="40"/>
      <c r="D719" s="41"/>
      <c r="E719" s="40"/>
      <c r="F719" s="42"/>
      <c r="G719" s="43"/>
      <c r="H719" s="40"/>
      <c r="J719" s="44"/>
      <c r="K719" s="40"/>
      <c r="L719" s="44"/>
      <c r="O719" s="45"/>
      <c r="P719" s="40"/>
      <c r="Q719" s="42"/>
    </row>
    <row r="720" spans="3:17">
      <c r="C720" s="40"/>
      <c r="D720" s="41"/>
      <c r="E720" s="40"/>
      <c r="F720" s="42"/>
      <c r="G720" s="43"/>
      <c r="H720" s="40"/>
      <c r="J720" s="44"/>
      <c r="K720" s="40"/>
      <c r="L720" s="44"/>
      <c r="O720" s="45"/>
      <c r="P720" s="40"/>
      <c r="Q720" s="42"/>
    </row>
    <row r="721" spans="3:17">
      <c r="C721" s="40"/>
      <c r="D721" s="41"/>
      <c r="E721" s="40"/>
      <c r="F721" s="42"/>
      <c r="G721" s="43"/>
      <c r="H721" s="40"/>
      <c r="J721" s="44"/>
      <c r="K721" s="40"/>
      <c r="L721" s="44"/>
      <c r="O721" s="45"/>
      <c r="P721" s="40"/>
      <c r="Q721" s="42"/>
    </row>
    <row r="722" spans="3:17">
      <c r="C722" s="40"/>
      <c r="D722" s="41"/>
      <c r="E722" s="40"/>
      <c r="F722" s="42"/>
      <c r="G722" s="43"/>
      <c r="H722" s="40"/>
      <c r="J722" s="44"/>
      <c r="K722" s="40"/>
      <c r="L722" s="44"/>
      <c r="O722" s="45"/>
      <c r="P722" s="40"/>
      <c r="Q722" s="42"/>
    </row>
    <row r="723" spans="3:17">
      <c r="C723" s="40"/>
      <c r="D723" s="41"/>
      <c r="E723" s="40"/>
      <c r="F723" s="42"/>
      <c r="G723" s="43"/>
      <c r="H723" s="40"/>
      <c r="J723" s="44"/>
      <c r="K723" s="40"/>
      <c r="L723" s="44"/>
      <c r="O723" s="45"/>
      <c r="P723" s="40"/>
      <c r="Q723" s="42"/>
    </row>
    <row r="724" spans="3:17">
      <c r="C724" s="40"/>
      <c r="D724" s="41"/>
      <c r="E724" s="40"/>
      <c r="F724" s="42"/>
      <c r="G724" s="43"/>
      <c r="H724" s="40"/>
      <c r="J724" s="44"/>
      <c r="K724" s="40"/>
      <c r="L724" s="44"/>
      <c r="O724" s="45"/>
      <c r="P724" s="40"/>
      <c r="Q724" s="42"/>
    </row>
    <row r="725" spans="3:17">
      <c r="C725" s="40"/>
      <c r="D725" s="41"/>
      <c r="E725" s="40"/>
      <c r="F725" s="42"/>
      <c r="G725" s="43"/>
      <c r="H725" s="40"/>
      <c r="J725" s="44"/>
      <c r="K725" s="40"/>
      <c r="L725" s="44"/>
      <c r="O725" s="45"/>
      <c r="P725" s="40"/>
      <c r="Q725" s="42"/>
    </row>
    <row r="726" spans="3:17">
      <c r="C726" s="40"/>
      <c r="D726" s="41"/>
      <c r="E726" s="40"/>
      <c r="F726" s="42"/>
      <c r="G726" s="43"/>
      <c r="H726" s="40"/>
      <c r="J726" s="44"/>
      <c r="K726" s="40"/>
      <c r="L726" s="44"/>
      <c r="O726" s="45"/>
      <c r="P726" s="40"/>
      <c r="Q726" s="42"/>
    </row>
    <row r="727" spans="3:17">
      <c r="C727" s="40"/>
      <c r="D727" s="41"/>
      <c r="E727" s="40"/>
      <c r="F727" s="42"/>
      <c r="G727" s="43"/>
      <c r="H727" s="40"/>
      <c r="J727" s="44"/>
      <c r="K727" s="40"/>
      <c r="L727" s="44"/>
      <c r="O727" s="45"/>
      <c r="P727" s="40"/>
      <c r="Q727" s="42"/>
    </row>
    <row r="728" spans="3:17">
      <c r="C728" s="40"/>
      <c r="D728" s="41"/>
      <c r="E728" s="40"/>
      <c r="F728" s="42"/>
      <c r="G728" s="43"/>
      <c r="H728" s="40"/>
      <c r="J728" s="44"/>
      <c r="K728" s="40"/>
      <c r="L728" s="44"/>
      <c r="O728" s="45"/>
      <c r="P728" s="40"/>
      <c r="Q728" s="42"/>
    </row>
    <row r="729" spans="3:17">
      <c r="C729" s="40"/>
      <c r="D729" s="41"/>
      <c r="E729" s="40"/>
      <c r="F729" s="42"/>
      <c r="G729" s="43"/>
      <c r="H729" s="40"/>
      <c r="J729" s="44"/>
      <c r="K729" s="40"/>
      <c r="L729" s="44"/>
      <c r="O729" s="45"/>
      <c r="P729" s="40"/>
      <c r="Q729" s="42"/>
    </row>
    <row r="730" spans="3:17">
      <c r="C730" s="40"/>
      <c r="D730" s="41"/>
      <c r="E730" s="40"/>
      <c r="F730" s="42"/>
      <c r="G730" s="43"/>
      <c r="H730" s="40"/>
      <c r="J730" s="44"/>
      <c r="K730" s="40"/>
      <c r="L730" s="44"/>
      <c r="O730" s="45"/>
      <c r="P730" s="40"/>
      <c r="Q730" s="42"/>
    </row>
    <row r="731" spans="3:17">
      <c r="C731" s="40"/>
      <c r="D731" s="41"/>
      <c r="E731" s="40"/>
      <c r="F731" s="42"/>
      <c r="G731" s="43"/>
      <c r="H731" s="40"/>
      <c r="J731" s="44"/>
      <c r="K731" s="40"/>
      <c r="L731" s="44"/>
      <c r="O731" s="45"/>
      <c r="P731" s="40"/>
      <c r="Q731" s="42"/>
    </row>
    <row r="732" spans="3:17">
      <c r="C732" s="40"/>
      <c r="D732" s="41"/>
      <c r="E732" s="40"/>
      <c r="F732" s="42"/>
      <c r="G732" s="43"/>
      <c r="H732" s="40"/>
      <c r="J732" s="44"/>
      <c r="K732" s="40"/>
      <c r="L732" s="44"/>
      <c r="O732" s="45"/>
      <c r="P732" s="40"/>
      <c r="Q732" s="42"/>
    </row>
    <row r="733" spans="3:17">
      <c r="C733" s="40"/>
      <c r="D733" s="41"/>
      <c r="E733" s="40"/>
      <c r="F733" s="42"/>
      <c r="G733" s="43"/>
      <c r="H733" s="40"/>
      <c r="J733" s="44"/>
      <c r="K733" s="40"/>
      <c r="L733" s="44"/>
      <c r="O733" s="45"/>
      <c r="P733" s="40"/>
      <c r="Q733" s="42"/>
    </row>
    <row r="734" spans="3:17">
      <c r="C734" s="40"/>
      <c r="D734" s="41"/>
      <c r="E734" s="40"/>
      <c r="F734" s="42"/>
      <c r="G734" s="43"/>
      <c r="H734" s="40"/>
      <c r="J734" s="44"/>
      <c r="K734" s="40"/>
      <c r="L734" s="44"/>
      <c r="O734" s="45"/>
      <c r="P734" s="40"/>
      <c r="Q734" s="42"/>
    </row>
    <row r="735" spans="3:17">
      <c r="C735" s="40"/>
      <c r="D735" s="41"/>
      <c r="E735" s="40"/>
      <c r="F735" s="42"/>
      <c r="G735" s="43"/>
      <c r="H735" s="40"/>
      <c r="J735" s="44"/>
      <c r="K735" s="40"/>
      <c r="L735" s="44"/>
      <c r="O735" s="45"/>
      <c r="P735" s="40"/>
      <c r="Q735" s="42"/>
    </row>
    <row r="736" spans="3:17">
      <c r="C736" s="40"/>
      <c r="D736" s="41"/>
      <c r="E736" s="40"/>
      <c r="F736" s="42"/>
      <c r="G736" s="43"/>
      <c r="H736" s="40"/>
      <c r="J736" s="44"/>
      <c r="K736" s="40"/>
      <c r="L736" s="44"/>
      <c r="O736" s="45"/>
      <c r="P736" s="40"/>
      <c r="Q736" s="42"/>
    </row>
    <row r="737" spans="3:17">
      <c r="C737" s="40"/>
      <c r="D737" s="41"/>
      <c r="E737" s="40"/>
      <c r="F737" s="42"/>
      <c r="G737" s="43"/>
      <c r="H737" s="40"/>
      <c r="J737" s="44"/>
      <c r="K737" s="40"/>
      <c r="L737" s="44"/>
      <c r="O737" s="45"/>
      <c r="P737" s="40"/>
      <c r="Q737" s="42"/>
    </row>
    <row r="738" spans="3:17">
      <c r="C738" s="40"/>
      <c r="D738" s="41"/>
      <c r="E738" s="40"/>
      <c r="F738" s="42"/>
      <c r="G738" s="43"/>
      <c r="H738" s="40"/>
      <c r="J738" s="44"/>
      <c r="K738" s="40"/>
      <c r="L738" s="44"/>
      <c r="O738" s="45"/>
      <c r="P738" s="40"/>
      <c r="Q738" s="42"/>
    </row>
    <row r="739" spans="3:17">
      <c r="C739" s="40"/>
      <c r="D739" s="41"/>
      <c r="E739" s="40"/>
      <c r="F739" s="42"/>
      <c r="G739" s="43"/>
      <c r="H739" s="40"/>
      <c r="J739" s="44"/>
      <c r="K739" s="40"/>
      <c r="L739" s="44"/>
      <c r="O739" s="45"/>
      <c r="P739" s="40"/>
      <c r="Q739" s="42"/>
    </row>
    <row r="740" spans="3:17">
      <c r="C740" s="40"/>
      <c r="D740" s="41"/>
      <c r="E740" s="40"/>
      <c r="F740" s="42"/>
      <c r="G740" s="43"/>
      <c r="H740" s="40"/>
      <c r="J740" s="44"/>
      <c r="K740" s="40"/>
      <c r="L740" s="44"/>
      <c r="O740" s="45"/>
      <c r="P740" s="40"/>
      <c r="Q740" s="42"/>
    </row>
    <row r="741" spans="3:17">
      <c r="C741" s="40"/>
      <c r="D741" s="41"/>
      <c r="E741" s="40"/>
      <c r="F741" s="42"/>
      <c r="G741" s="43"/>
      <c r="H741" s="40"/>
      <c r="J741" s="44"/>
      <c r="K741" s="40"/>
      <c r="L741" s="44"/>
      <c r="O741" s="45"/>
      <c r="P741" s="40"/>
      <c r="Q741" s="42"/>
    </row>
    <row r="742" spans="3:17">
      <c r="C742" s="40"/>
      <c r="D742" s="41"/>
      <c r="E742" s="40"/>
      <c r="F742" s="42"/>
      <c r="G742" s="43"/>
      <c r="H742" s="40"/>
      <c r="J742" s="44"/>
      <c r="K742" s="40"/>
      <c r="L742" s="44"/>
      <c r="O742" s="45"/>
      <c r="P742" s="40"/>
      <c r="Q742" s="42"/>
    </row>
    <row r="743" spans="3:17">
      <c r="C743" s="40"/>
      <c r="D743" s="41"/>
      <c r="E743" s="40"/>
      <c r="F743" s="42"/>
      <c r="G743" s="43"/>
      <c r="H743" s="40"/>
      <c r="J743" s="44"/>
      <c r="K743" s="40"/>
      <c r="L743" s="44"/>
      <c r="O743" s="45"/>
      <c r="P743" s="40"/>
      <c r="Q743" s="42"/>
    </row>
    <row r="744" spans="3:17">
      <c r="C744" s="40"/>
      <c r="D744" s="41"/>
      <c r="E744" s="40"/>
      <c r="F744" s="42"/>
      <c r="G744" s="43"/>
      <c r="H744" s="40"/>
      <c r="J744" s="44"/>
      <c r="K744" s="40"/>
      <c r="L744" s="44"/>
      <c r="O744" s="45"/>
      <c r="P744" s="40"/>
      <c r="Q744" s="42"/>
    </row>
    <row r="745" spans="3:17">
      <c r="C745" s="40"/>
      <c r="D745" s="41"/>
      <c r="E745" s="40"/>
      <c r="F745" s="42"/>
      <c r="G745" s="43"/>
      <c r="H745" s="40"/>
      <c r="J745" s="44"/>
      <c r="K745" s="40"/>
      <c r="L745" s="44"/>
      <c r="O745" s="45"/>
      <c r="P745" s="40"/>
      <c r="Q745" s="42"/>
    </row>
    <row r="746" spans="3:17">
      <c r="C746" s="40"/>
      <c r="D746" s="41"/>
      <c r="E746" s="40"/>
      <c r="F746" s="42"/>
      <c r="G746" s="43"/>
      <c r="H746" s="40"/>
      <c r="J746" s="44"/>
      <c r="K746" s="40"/>
      <c r="L746" s="44"/>
      <c r="O746" s="45"/>
      <c r="P746" s="40"/>
      <c r="Q746" s="42"/>
    </row>
    <row r="747" spans="3:17">
      <c r="C747" s="40"/>
      <c r="D747" s="41"/>
      <c r="E747" s="40"/>
      <c r="F747" s="42"/>
      <c r="G747" s="43"/>
      <c r="H747" s="40"/>
      <c r="J747" s="44"/>
      <c r="K747" s="40"/>
      <c r="L747" s="44"/>
      <c r="O747" s="45"/>
      <c r="P747" s="40"/>
      <c r="Q747" s="42"/>
    </row>
    <row r="748" spans="3:17">
      <c r="C748" s="40"/>
      <c r="D748" s="41"/>
      <c r="E748" s="40"/>
      <c r="F748" s="42"/>
      <c r="G748" s="43"/>
      <c r="H748" s="40"/>
      <c r="J748" s="44"/>
      <c r="K748" s="40"/>
      <c r="L748" s="44"/>
      <c r="O748" s="45"/>
      <c r="P748" s="40"/>
      <c r="Q748" s="42"/>
    </row>
    <row r="749" spans="3:17">
      <c r="C749" s="40"/>
      <c r="D749" s="41"/>
      <c r="E749" s="40"/>
      <c r="F749" s="42"/>
      <c r="G749" s="43"/>
      <c r="H749" s="40"/>
      <c r="J749" s="44"/>
      <c r="K749" s="40"/>
      <c r="L749" s="44"/>
      <c r="O749" s="45"/>
      <c r="P749" s="40"/>
      <c r="Q749" s="42"/>
    </row>
    <row r="750" spans="3:17">
      <c r="C750" s="40"/>
      <c r="D750" s="41"/>
      <c r="E750" s="40"/>
      <c r="F750" s="42"/>
      <c r="G750" s="43"/>
      <c r="H750" s="40"/>
      <c r="J750" s="44"/>
      <c r="K750" s="40"/>
      <c r="L750" s="44"/>
      <c r="O750" s="45"/>
      <c r="P750" s="40"/>
      <c r="Q750" s="42"/>
    </row>
    <row r="751" spans="3:17">
      <c r="C751" s="40"/>
      <c r="D751" s="41"/>
      <c r="E751" s="40"/>
      <c r="F751" s="42"/>
      <c r="G751" s="43"/>
      <c r="H751" s="40"/>
      <c r="J751" s="44"/>
      <c r="K751" s="40"/>
      <c r="L751" s="44"/>
      <c r="O751" s="45"/>
      <c r="P751" s="40"/>
      <c r="Q751" s="42"/>
    </row>
    <row r="752" spans="3:17">
      <c r="C752" s="40"/>
      <c r="D752" s="41"/>
      <c r="E752" s="40"/>
      <c r="F752" s="42"/>
      <c r="G752" s="43"/>
      <c r="H752" s="40"/>
      <c r="J752" s="44"/>
      <c r="K752" s="40"/>
      <c r="L752" s="44"/>
      <c r="O752" s="45"/>
      <c r="P752" s="40"/>
      <c r="Q752" s="42"/>
    </row>
    <row r="753" spans="3:17">
      <c r="C753" s="40"/>
      <c r="D753" s="41"/>
      <c r="E753" s="40"/>
      <c r="F753" s="42"/>
      <c r="G753" s="43"/>
      <c r="H753" s="40"/>
      <c r="J753" s="44"/>
      <c r="K753" s="40"/>
      <c r="L753" s="44"/>
      <c r="O753" s="45"/>
      <c r="P753" s="40"/>
      <c r="Q753" s="42"/>
    </row>
    <row r="754" spans="3:17">
      <c r="C754" s="40"/>
      <c r="D754" s="41"/>
      <c r="E754" s="40"/>
      <c r="F754" s="42"/>
      <c r="G754" s="43"/>
      <c r="H754" s="40"/>
      <c r="J754" s="44"/>
      <c r="K754" s="40"/>
      <c r="L754" s="44"/>
      <c r="O754" s="45"/>
      <c r="P754" s="40"/>
      <c r="Q754" s="42"/>
    </row>
    <row r="755" spans="3:17">
      <c r="C755" s="40"/>
      <c r="D755" s="41"/>
      <c r="E755" s="40"/>
      <c r="F755" s="42"/>
      <c r="G755" s="43"/>
      <c r="H755" s="40"/>
      <c r="J755" s="44"/>
      <c r="K755" s="40"/>
      <c r="L755" s="44"/>
      <c r="O755" s="45"/>
      <c r="P755" s="40"/>
      <c r="Q755" s="42"/>
    </row>
    <row r="756" spans="3:17">
      <c r="C756" s="40"/>
      <c r="D756" s="41"/>
      <c r="E756" s="40"/>
      <c r="F756" s="42"/>
      <c r="G756" s="43"/>
      <c r="H756" s="40"/>
      <c r="J756" s="44"/>
      <c r="K756" s="40"/>
      <c r="L756" s="44"/>
      <c r="O756" s="45"/>
      <c r="P756" s="40"/>
      <c r="Q756" s="42"/>
    </row>
    <row r="757" spans="3:17">
      <c r="C757" s="40"/>
      <c r="D757" s="41"/>
      <c r="E757" s="40"/>
      <c r="F757" s="42"/>
      <c r="G757" s="43"/>
      <c r="H757" s="40"/>
      <c r="J757" s="44"/>
      <c r="K757" s="40"/>
      <c r="L757" s="44"/>
      <c r="O757" s="45"/>
      <c r="P757" s="40"/>
      <c r="Q757" s="42"/>
    </row>
    <row r="758" spans="3:17">
      <c r="C758" s="40"/>
      <c r="D758" s="41"/>
      <c r="E758" s="40"/>
      <c r="F758" s="42"/>
      <c r="G758" s="43"/>
      <c r="H758" s="40"/>
      <c r="J758" s="44"/>
      <c r="K758" s="40"/>
      <c r="L758" s="44"/>
      <c r="O758" s="45"/>
      <c r="P758" s="40"/>
      <c r="Q758" s="42"/>
    </row>
    <row r="759" spans="3:17">
      <c r="C759" s="40"/>
      <c r="D759" s="41"/>
      <c r="E759" s="40"/>
      <c r="F759" s="42"/>
      <c r="G759" s="43"/>
      <c r="H759" s="40"/>
      <c r="J759" s="44"/>
      <c r="K759" s="40"/>
      <c r="L759" s="44"/>
      <c r="O759" s="45"/>
      <c r="P759" s="40"/>
      <c r="Q759" s="42"/>
    </row>
    <row r="760" spans="3:17">
      <c r="C760" s="40"/>
      <c r="D760" s="41"/>
      <c r="E760" s="40"/>
      <c r="F760" s="42"/>
      <c r="G760" s="43"/>
      <c r="H760" s="40"/>
      <c r="J760" s="44"/>
      <c r="K760" s="40"/>
      <c r="L760" s="44"/>
      <c r="O760" s="45"/>
      <c r="P760" s="40"/>
      <c r="Q760" s="42"/>
    </row>
    <row r="761" spans="3:17">
      <c r="C761" s="40"/>
      <c r="D761" s="41"/>
      <c r="E761" s="40"/>
      <c r="F761" s="42"/>
      <c r="G761" s="43"/>
      <c r="H761" s="40"/>
      <c r="J761" s="44"/>
      <c r="K761" s="40"/>
      <c r="L761" s="44"/>
      <c r="O761" s="45"/>
      <c r="P761" s="40"/>
      <c r="Q761" s="42"/>
    </row>
    <row r="762" spans="3:17">
      <c r="C762" s="40"/>
      <c r="D762" s="41"/>
      <c r="E762" s="40"/>
      <c r="F762" s="42"/>
      <c r="G762" s="43"/>
      <c r="H762" s="40"/>
      <c r="J762" s="44"/>
      <c r="K762" s="40"/>
      <c r="L762" s="44"/>
      <c r="O762" s="45"/>
      <c r="P762" s="40"/>
      <c r="Q762" s="42"/>
    </row>
    <row r="763" spans="3:17">
      <c r="C763" s="40"/>
      <c r="D763" s="41"/>
      <c r="E763" s="40"/>
      <c r="F763" s="42"/>
      <c r="G763" s="43"/>
      <c r="H763" s="40"/>
      <c r="J763" s="44"/>
      <c r="K763" s="40"/>
      <c r="L763" s="44"/>
      <c r="O763" s="45"/>
      <c r="P763" s="40"/>
      <c r="Q763" s="42"/>
    </row>
    <row r="764" spans="3:17">
      <c r="C764" s="40"/>
      <c r="D764" s="41"/>
      <c r="E764" s="40"/>
      <c r="F764" s="42"/>
      <c r="G764" s="43"/>
      <c r="H764" s="40"/>
      <c r="J764" s="44"/>
      <c r="K764" s="40"/>
      <c r="L764" s="44"/>
      <c r="O764" s="45"/>
      <c r="P764" s="40"/>
      <c r="Q764" s="42"/>
    </row>
    <row r="765" spans="3:17">
      <c r="C765" s="40"/>
      <c r="D765" s="41"/>
      <c r="E765" s="40"/>
      <c r="F765" s="42"/>
      <c r="G765" s="43"/>
      <c r="H765" s="40"/>
      <c r="J765" s="44"/>
      <c r="K765" s="40"/>
      <c r="L765" s="44"/>
      <c r="O765" s="45"/>
      <c r="P765" s="40"/>
      <c r="Q765" s="42"/>
    </row>
    <row r="766" spans="3:17">
      <c r="C766" s="40"/>
      <c r="D766" s="41"/>
      <c r="E766" s="40"/>
      <c r="F766" s="42"/>
      <c r="G766" s="43"/>
      <c r="H766" s="40"/>
      <c r="J766" s="44"/>
      <c r="K766" s="40"/>
      <c r="L766" s="44"/>
      <c r="O766" s="45"/>
      <c r="P766" s="40"/>
      <c r="Q766" s="42"/>
    </row>
    <row r="767" spans="3:17">
      <c r="C767" s="40"/>
      <c r="D767" s="41"/>
      <c r="E767" s="40"/>
      <c r="F767" s="42"/>
      <c r="G767" s="43"/>
      <c r="H767" s="40"/>
      <c r="J767" s="44"/>
      <c r="K767" s="40"/>
      <c r="L767" s="44"/>
      <c r="O767" s="45"/>
      <c r="P767" s="40"/>
      <c r="Q767" s="42"/>
    </row>
    <row r="768" spans="3:17">
      <c r="C768" s="40"/>
      <c r="D768" s="41"/>
      <c r="E768" s="40"/>
      <c r="F768" s="42"/>
      <c r="G768" s="43"/>
      <c r="H768" s="40"/>
      <c r="J768" s="44"/>
      <c r="K768" s="40"/>
      <c r="L768" s="44"/>
      <c r="O768" s="45"/>
      <c r="P768" s="40"/>
      <c r="Q768" s="42"/>
    </row>
    <row r="769" spans="3:17">
      <c r="C769" s="40"/>
      <c r="D769" s="41"/>
      <c r="E769" s="40"/>
      <c r="F769" s="42"/>
      <c r="G769" s="43"/>
      <c r="H769" s="40"/>
      <c r="J769" s="44"/>
      <c r="K769" s="40"/>
      <c r="L769" s="44"/>
      <c r="O769" s="45"/>
      <c r="P769" s="40"/>
      <c r="Q769" s="42"/>
    </row>
    <row r="770" spans="3:17">
      <c r="C770" s="40"/>
      <c r="D770" s="41"/>
      <c r="E770" s="40"/>
      <c r="F770" s="42"/>
      <c r="G770" s="43"/>
      <c r="H770" s="40"/>
      <c r="J770" s="44"/>
      <c r="K770" s="40"/>
      <c r="L770" s="44"/>
      <c r="O770" s="45"/>
      <c r="P770" s="40"/>
      <c r="Q770" s="42"/>
    </row>
    <row r="771" spans="3:17">
      <c r="C771" s="40"/>
      <c r="D771" s="41"/>
      <c r="E771" s="40"/>
      <c r="F771" s="42"/>
      <c r="G771" s="43"/>
      <c r="H771" s="40"/>
      <c r="J771" s="44"/>
      <c r="K771" s="40"/>
      <c r="L771" s="44"/>
      <c r="O771" s="45"/>
      <c r="P771" s="40"/>
      <c r="Q771" s="42"/>
    </row>
    <row r="772" spans="3:17">
      <c r="C772" s="40"/>
      <c r="D772" s="41"/>
      <c r="E772" s="40"/>
      <c r="F772" s="42"/>
      <c r="G772" s="43"/>
      <c r="H772" s="40"/>
      <c r="J772" s="44"/>
      <c r="K772" s="40"/>
      <c r="L772" s="44"/>
      <c r="O772" s="45"/>
      <c r="P772" s="40"/>
      <c r="Q772" s="42"/>
    </row>
    <row r="773" spans="3:17">
      <c r="C773" s="40"/>
      <c r="D773" s="41"/>
      <c r="E773" s="40"/>
      <c r="F773" s="42"/>
      <c r="G773" s="43"/>
      <c r="H773" s="40"/>
      <c r="J773" s="44"/>
      <c r="K773" s="40"/>
      <c r="L773" s="44"/>
      <c r="O773" s="45"/>
      <c r="P773" s="40"/>
      <c r="Q773" s="42"/>
    </row>
    <row r="774" spans="3:17">
      <c r="C774" s="40"/>
      <c r="D774" s="41"/>
      <c r="E774" s="40"/>
      <c r="F774" s="42"/>
      <c r="G774" s="43"/>
      <c r="H774" s="40"/>
      <c r="J774" s="44"/>
      <c r="K774" s="40"/>
      <c r="L774" s="44"/>
      <c r="O774" s="45"/>
      <c r="P774" s="40"/>
      <c r="Q774" s="42"/>
    </row>
    <row r="775" spans="3:17">
      <c r="C775" s="40"/>
      <c r="D775" s="41"/>
      <c r="E775" s="40"/>
      <c r="F775" s="42"/>
      <c r="G775" s="43"/>
      <c r="H775" s="40"/>
      <c r="J775" s="44"/>
      <c r="K775" s="40"/>
      <c r="L775" s="44"/>
      <c r="O775" s="45"/>
      <c r="P775" s="40"/>
      <c r="Q775" s="42"/>
    </row>
    <row r="776" spans="3:17">
      <c r="C776" s="40"/>
      <c r="D776" s="41"/>
      <c r="E776" s="40"/>
      <c r="F776" s="42"/>
      <c r="G776" s="43"/>
      <c r="H776" s="40"/>
      <c r="J776" s="44"/>
      <c r="K776" s="40"/>
      <c r="L776" s="44"/>
      <c r="O776" s="45"/>
      <c r="P776" s="40"/>
      <c r="Q776" s="42"/>
    </row>
    <row r="777" spans="3:17">
      <c r="C777" s="40"/>
      <c r="D777" s="41"/>
      <c r="E777" s="40"/>
      <c r="F777" s="42"/>
      <c r="G777" s="43"/>
      <c r="H777" s="40"/>
      <c r="J777" s="44"/>
      <c r="K777" s="40"/>
      <c r="L777" s="44"/>
      <c r="O777" s="45"/>
      <c r="P777" s="40"/>
      <c r="Q777" s="42"/>
    </row>
    <row r="778" spans="3:17">
      <c r="C778" s="40"/>
      <c r="D778" s="41"/>
      <c r="E778" s="40"/>
      <c r="F778" s="42"/>
      <c r="G778" s="43"/>
      <c r="H778" s="40"/>
      <c r="J778" s="44"/>
      <c r="K778" s="40"/>
      <c r="L778" s="44"/>
      <c r="O778" s="45"/>
      <c r="P778" s="40"/>
      <c r="Q778" s="42"/>
    </row>
    <row r="779" spans="3:17">
      <c r="C779" s="40"/>
      <c r="D779" s="41"/>
      <c r="E779" s="40"/>
      <c r="F779" s="42"/>
      <c r="G779" s="43"/>
      <c r="H779" s="40"/>
      <c r="J779" s="44"/>
      <c r="K779" s="40"/>
      <c r="L779" s="44"/>
      <c r="O779" s="45"/>
      <c r="P779" s="40"/>
      <c r="Q779" s="42"/>
    </row>
    <row r="780" spans="3:17">
      <c r="C780" s="40"/>
      <c r="D780" s="41"/>
      <c r="E780" s="40"/>
      <c r="F780" s="42"/>
      <c r="G780" s="43"/>
      <c r="H780" s="40"/>
      <c r="J780" s="44"/>
      <c r="K780" s="40"/>
      <c r="L780" s="44"/>
      <c r="O780" s="45"/>
      <c r="P780" s="40"/>
      <c r="Q780" s="42"/>
    </row>
    <row r="781" spans="3:17">
      <c r="C781" s="40"/>
      <c r="D781" s="41"/>
      <c r="E781" s="40"/>
      <c r="F781" s="42"/>
      <c r="G781" s="43"/>
      <c r="H781" s="40"/>
      <c r="J781" s="44"/>
      <c r="K781" s="40"/>
      <c r="L781" s="44"/>
      <c r="O781" s="45"/>
      <c r="P781" s="40"/>
      <c r="Q781" s="42"/>
    </row>
    <row r="782" spans="3:17">
      <c r="C782" s="40"/>
      <c r="D782" s="41"/>
      <c r="E782" s="40"/>
      <c r="F782" s="42"/>
      <c r="G782" s="43"/>
      <c r="H782" s="40"/>
      <c r="J782" s="44"/>
      <c r="K782" s="40"/>
      <c r="L782" s="44"/>
      <c r="O782" s="45"/>
      <c r="P782" s="40"/>
      <c r="Q782" s="42"/>
    </row>
    <row r="783" spans="3:17">
      <c r="C783" s="40"/>
      <c r="D783" s="41"/>
      <c r="E783" s="40"/>
      <c r="F783" s="42"/>
      <c r="G783" s="43"/>
      <c r="H783" s="40"/>
      <c r="J783" s="44"/>
      <c r="K783" s="40"/>
      <c r="L783" s="44"/>
      <c r="O783" s="45"/>
      <c r="P783" s="40"/>
      <c r="Q783" s="42"/>
    </row>
    <row r="784" spans="3:17">
      <c r="C784" s="40"/>
      <c r="D784" s="41"/>
      <c r="E784" s="40"/>
      <c r="F784" s="42"/>
      <c r="G784" s="43"/>
      <c r="H784" s="40"/>
      <c r="J784" s="44"/>
      <c r="K784" s="40"/>
      <c r="L784" s="44"/>
      <c r="O784" s="45"/>
      <c r="P784" s="40"/>
      <c r="Q784" s="42"/>
    </row>
    <row r="785" spans="3:17">
      <c r="C785" s="40"/>
      <c r="D785" s="41"/>
      <c r="E785" s="40"/>
      <c r="F785" s="42"/>
      <c r="G785" s="43"/>
      <c r="H785" s="40"/>
      <c r="J785" s="44"/>
      <c r="K785" s="40"/>
      <c r="L785" s="44"/>
      <c r="O785" s="45"/>
      <c r="P785" s="40"/>
      <c r="Q785" s="42"/>
    </row>
    <row r="786" spans="3:17">
      <c r="C786" s="40"/>
      <c r="D786" s="41"/>
      <c r="E786" s="40"/>
      <c r="F786" s="42"/>
      <c r="G786" s="43"/>
      <c r="H786" s="40"/>
      <c r="J786" s="44"/>
      <c r="K786" s="40"/>
      <c r="L786" s="44"/>
      <c r="O786" s="45"/>
      <c r="P786" s="40"/>
      <c r="Q786" s="42"/>
    </row>
    <row r="787" spans="3:17">
      <c r="C787" s="40"/>
      <c r="D787" s="41"/>
      <c r="E787" s="40"/>
      <c r="F787" s="42"/>
      <c r="G787" s="43"/>
      <c r="H787" s="40"/>
      <c r="J787" s="44"/>
      <c r="K787" s="40"/>
      <c r="L787" s="44"/>
      <c r="O787" s="45"/>
      <c r="P787" s="40"/>
      <c r="Q787" s="42"/>
    </row>
    <row r="788" spans="3:17">
      <c r="C788" s="40"/>
      <c r="D788" s="41"/>
      <c r="E788" s="40"/>
      <c r="F788" s="42"/>
      <c r="G788" s="43"/>
      <c r="H788" s="40"/>
      <c r="J788" s="44"/>
      <c r="K788" s="40"/>
      <c r="L788" s="44"/>
      <c r="O788" s="45"/>
      <c r="P788" s="40"/>
      <c r="Q788" s="42"/>
    </row>
    <row r="789" spans="3:17">
      <c r="C789" s="40"/>
      <c r="D789" s="41"/>
      <c r="E789" s="40"/>
      <c r="F789" s="42"/>
      <c r="G789" s="43"/>
      <c r="H789" s="40"/>
      <c r="J789" s="44"/>
      <c r="K789" s="40"/>
      <c r="L789" s="44"/>
      <c r="O789" s="45"/>
      <c r="P789" s="40"/>
      <c r="Q789" s="42"/>
    </row>
    <row r="790" spans="3:17">
      <c r="C790" s="40"/>
      <c r="D790" s="41"/>
      <c r="E790" s="40"/>
      <c r="F790" s="42"/>
      <c r="G790" s="43"/>
      <c r="H790" s="40"/>
      <c r="J790" s="44"/>
      <c r="K790" s="40"/>
      <c r="L790" s="44"/>
      <c r="O790" s="45"/>
      <c r="P790" s="40"/>
      <c r="Q790" s="42"/>
    </row>
    <row r="791" spans="3:17">
      <c r="C791" s="40"/>
      <c r="D791" s="41"/>
      <c r="E791" s="40"/>
      <c r="F791" s="42"/>
      <c r="G791" s="43"/>
      <c r="H791" s="40"/>
      <c r="J791" s="44"/>
      <c r="K791" s="40"/>
      <c r="L791" s="44"/>
      <c r="O791" s="45"/>
      <c r="P791" s="40"/>
      <c r="Q791" s="42"/>
    </row>
    <row r="792" spans="3:17">
      <c r="C792" s="40"/>
      <c r="D792" s="41"/>
      <c r="E792" s="40"/>
      <c r="F792" s="42"/>
      <c r="G792" s="43"/>
      <c r="H792" s="40"/>
      <c r="J792" s="44"/>
      <c r="K792" s="40"/>
      <c r="L792" s="44"/>
      <c r="O792" s="45"/>
      <c r="P792" s="40"/>
      <c r="Q792" s="42"/>
    </row>
    <row r="793" spans="3:17">
      <c r="C793" s="40"/>
      <c r="D793" s="41"/>
      <c r="E793" s="40"/>
      <c r="F793" s="42"/>
      <c r="G793" s="43"/>
      <c r="H793" s="40"/>
      <c r="J793" s="44"/>
      <c r="K793" s="40"/>
      <c r="L793" s="44"/>
      <c r="O793" s="45"/>
      <c r="P793" s="40"/>
      <c r="Q793" s="42"/>
    </row>
    <row r="794" spans="3:17">
      <c r="C794" s="40"/>
      <c r="D794" s="41"/>
      <c r="E794" s="40"/>
      <c r="F794" s="42"/>
      <c r="G794" s="43"/>
      <c r="H794" s="40"/>
      <c r="J794" s="44"/>
      <c r="K794" s="40"/>
      <c r="L794" s="44"/>
      <c r="O794" s="45"/>
      <c r="P794" s="40"/>
      <c r="Q794" s="42"/>
    </row>
    <row r="795" spans="3:17">
      <c r="C795" s="40"/>
      <c r="D795" s="41"/>
      <c r="E795" s="40"/>
      <c r="F795" s="42"/>
      <c r="G795" s="43"/>
      <c r="H795" s="40"/>
      <c r="J795" s="44"/>
      <c r="K795" s="40"/>
      <c r="L795" s="44"/>
      <c r="O795" s="45"/>
      <c r="P795" s="40"/>
      <c r="Q795" s="42"/>
    </row>
    <row r="796" spans="3:17">
      <c r="C796" s="40"/>
      <c r="D796" s="41"/>
      <c r="E796" s="40"/>
      <c r="F796" s="42"/>
      <c r="G796" s="43"/>
      <c r="H796" s="40"/>
      <c r="J796" s="44"/>
      <c r="K796" s="40"/>
      <c r="L796" s="44"/>
      <c r="O796" s="45"/>
      <c r="P796" s="40"/>
      <c r="Q796" s="42"/>
    </row>
    <row r="797" spans="3:17">
      <c r="C797" s="40"/>
      <c r="D797" s="41"/>
      <c r="E797" s="40"/>
      <c r="F797" s="42"/>
      <c r="G797" s="43"/>
      <c r="H797" s="40"/>
      <c r="J797" s="44"/>
      <c r="K797" s="40"/>
      <c r="L797" s="44"/>
      <c r="O797" s="45"/>
      <c r="P797" s="40"/>
      <c r="Q797" s="42"/>
    </row>
    <row r="798" spans="3:17">
      <c r="C798" s="40"/>
      <c r="D798" s="41"/>
      <c r="E798" s="40"/>
      <c r="F798" s="42"/>
      <c r="G798" s="43"/>
      <c r="H798" s="40"/>
      <c r="J798" s="44"/>
      <c r="K798" s="40"/>
      <c r="L798" s="44"/>
      <c r="O798" s="45"/>
      <c r="P798" s="40"/>
      <c r="Q798" s="42"/>
    </row>
    <row r="799" spans="3:17">
      <c r="C799" s="40"/>
      <c r="D799" s="41"/>
      <c r="E799" s="40"/>
      <c r="F799" s="42"/>
      <c r="G799" s="43"/>
      <c r="H799" s="40"/>
      <c r="J799" s="44"/>
      <c r="K799" s="40"/>
      <c r="L799" s="44"/>
      <c r="O799" s="45"/>
      <c r="P799" s="40"/>
      <c r="Q799" s="42"/>
    </row>
    <row r="800" spans="3:17">
      <c r="C800" s="40"/>
      <c r="D800" s="41"/>
      <c r="E800" s="40"/>
      <c r="F800" s="42"/>
      <c r="G800" s="43"/>
      <c r="H800" s="40"/>
      <c r="J800" s="44"/>
      <c r="K800" s="40"/>
      <c r="L800" s="44"/>
      <c r="O800" s="45"/>
      <c r="P800" s="40"/>
      <c r="Q800" s="42"/>
    </row>
    <row r="801" spans="3:17">
      <c r="C801" s="40"/>
      <c r="D801" s="41"/>
      <c r="E801" s="40"/>
      <c r="F801" s="42"/>
      <c r="G801" s="43"/>
      <c r="H801" s="40"/>
      <c r="J801" s="44"/>
      <c r="K801" s="40"/>
      <c r="L801" s="44"/>
      <c r="O801" s="45"/>
      <c r="P801" s="40"/>
      <c r="Q801" s="42"/>
    </row>
    <row r="802" spans="3:17">
      <c r="C802" s="40"/>
      <c r="D802" s="41"/>
      <c r="E802" s="40"/>
      <c r="F802" s="42"/>
      <c r="G802" s="43"/>
      <c r="H802" s="40"/>
      <c r="J802" s="44"/>
      <c r="K802" s="40"/>
      <c r="L802" s="44"/>
      <c r="O802" s="45"/>
      <c r="P802" s="40"/>
      <c r="Q802" s="42"/>
    </row>
    <row r="803" spans="3:17">
      <c r="C803" s="40"/>
      <c r="D803" s="41"/>
      <c r="E803" s="40"/>
      <c r="F803" s="42"/>
      <c r="G803" s="43"/>
      <c r="H803" s="40"/>
      <c r="J803" s="44"/>
      <c r="K803" s="40"/>
      <c r="L803" s="44"/>
      <c r="O803" s="45"/>
      <c r="P803" s="40"/>
      <c r="Q803" s="42"/>
    </row>
    <row r="804" spans="3:17">
      <c r="C804" s="40"/>
      <c r="D804" s="41"/>
      <c r="E804" s="40"/>
      <c r="F804" s="42"/>
      <c r="G804" s="43"/>
      <c r="H804" s="40"/>
      <c r="J804" s="44"/>
      <c r="K804" s="40"/>
      <c r="L804" s="44"/>
      <c r="O804" s="45"/>
      <c r="P804" s="40"/>
      <c r="Q804" s="42"/>
    </row>
    <row r="805" spans="3:17">
      <c r="C805" s="40"/>
      <c r="D805" s="41"/>
      <c r="E805" s="40"/>
      <c r="F805" s="42"/>
      <c r="G805" s="43"/>
      <c r="H805" s="40"/>
      <c r="J805" s="44"/>
      <c r="K805" s="40"/>
      <c r="L805" s="44"/>
      <c r="O805" s="45"/>
      <c r="P805" s="40"/>
      <c r="Q805" s="42"/>
    </row>
    <row r="806" spans="3:17">
      <c r="C806" s="40"/>
      <c r="D806" s="41"/>
      <c r="E806" s="40"/>
      <c r="F806" s="42"/>
      <c r="G806" s="43"/>
      <c r="H806" s="40"/>
      <c r="J806" s="44"/>
      <c r="K806" s="40"/>
      <c r="L806" s="44"/>
      <c r="O806" s="45"/>
      <c r="P806" s="40"/>
      <c r="Q806" s="42"/>
    </row>
    <row r="807" spans="3:17">
      <c r="C807" s="40"/>
      <c r="D807" s="41"/>
      <c r="E807" s="40"/>
      <c r="F807" s="42"/>
      <c r="G807" s="43"/>
      <c r="H807" s="40"/>
      <c r="J807" s="44"/>
      <c r="K807" s="40"/>
      <c r="L807" s="44"/>
      <c r="O807" s="45"/>
      <c r="P807" s="40"/>
      <c r="Q807" s="42"/>
    </row>
    <row r="808" spans="3:17">
      <c r="C808" s="40"/>
      <c r="D808" s="41"/>
      <c r="E808" s="40"/>
      <c r="F808" s="42"/>
      <c r="G808" s="43"/>
      <c r="H808" s="40"/>
      <c r="J808" s="44"/>
      <c r="K808" s="40"/>
      <c r="L808" s="44"/>
      <c r="O808" s="45"/>
      <c r="P808" s="40"/>
      <c r="Q808" s="42"/>
    </row>
    <row r="809" spans="3:17">
      <c r="C809" s="40"/>
      <c r="D809" s="41"/>
      <c r="E809" s="40"/>
      <c r="F809" s="42"/>
      <c r="G809" s="43"/>
      <c r="H809" s="40"/>
      <c r="J809" s="44"/>
      <c r="K809" s="40"/>
      <c r="L809" s="44"/>
      <c r="O809" s="45"/>
      <c r="P809" s="40"/>
      <c r="Q809" s="42"/>
    </row>
    <row r="810" spans="3:17">
      <c r="C810" s="40"/>
      <c r="D810" s="41"/>
      <c r="E810" s="40"/>
      <c r="F810" s="42"/>
      <c r="G810" s="43"/>
      <c r="H810" s="40"/>
      <c r="J810" s="44"/>
      <c r="K810" s="40"/>
      <c r="L810" s="44"/>
      <c r="O810" s="45"/>
      <c r="P810" s="40"/>
      <c r="Q810" s="42"/>
    </row>
    <row r="811" spans="3:17">
      <c r="C811" s="40"/>
      <c r="D811" s="41"/>
      <c r="E811" s="40"/>
      <c r="F811" s="42"/>
      <c r="G811" s="43"/>
      <c r="H811" s="40"/>
      <c r="J811" s="44"/>
      <c r="K811" s="40"/>
      <c r="L811" s="44"/>
      <c r="O811" s="45"/>
      <c r="P811" s="40"/>
      <c r="Q811" s="42"/>
    </row>
    <row r="812" spans="3:17">
      <c r="C812" s="40"/>
      <c r="D812" s="41"/>
      <c r="E812" s="40"/>
      <c r="F812" s="42"/>
      <c r="G812" s="43"/>
      <c r="H812" s="40"/>
      <c r="J812" s="44"/>
      <c r="K812" s="40"/>
      <c r="L812" s="44"/>
      <c r="O812" s="45"/>
      <c r="P812" s="40"/>
      <c r="Q812" s="42"/>
    </row>
    <row r="813" spans="3:17">
      <c r="C813" s="40"/>
      <c r="D813" s="41"/>
      <c r="E813" s="40"/>
      <c r="F813" s="42"/>
      <c r="G813" s="43"/>
      <c r="H813" s="40"/>
      <c r="J813" s="44"/>
      <c r="K813" s="40"/>
      <c r="L813" s="44"/>
      <c r="O813" s="45"/>
      <c r="P813" s="40"/>
      <c r="Q813" s="42"/>
    </row>
    <row r="814" spans="3:17">
      <c r="C814" s="40"/>
      <c r="D814" s="41"/>
      <c r="E814" s="40"/>
      <c r="F814" s="42"/>
      <c r="G814" s="43"/>
      <c r="H814" s="40"/>
      <c r="J814" s="44"/>
      <c r="K814" s="40"/>
      <c r="L814" s="44"/>
      <c r="O814" s="45"/>
      <c r="P814" s="40"/>
      <c r="Q814" s="42"/>
    </row>
    <row r="815" spans="3:17">
      <c r="C815" s="40"/>
      <c r="D815" s="41"/>
      <c r="E815" s="40"/>
      <c r="F815" s="42"/>
      <c r="G815" s="43"/>
      <c r="H815" s="40"/>
      <c r="J815" s="44"/>
      <c r="K815" s="40"/>
      <c r="L815" s="44"/>
      <c r="O815" s="45"/>
      <c r="P815" s="40"/>
      <c r="Q815" s="42"/>
    </row>
    <row r="816" spans="3:17">
      <c r="C816" s="40"/>
      <c r="D816" s="41"/>
      <c r="E816" s="40"/>
      <c r="F816" s="42"/>
      <c r="G816" s="43"/>
      <c r="H816" s="40"/>
      <c r="J816" s="44"/>
      <c r="K816" s="40"/>
      <c r="L816" s="44"/>
      <c r="O816" s="45"/>
      <c r="P816" s="40"/>
      <c r="Q816" s="42"/>
    </row>
    <row r="817" spans="3:17">
      <c r="C817" s="40"/>
      <c r="D817" s="41"/>
      <c r="E817" s="40"/>
      <c r="F817" s="42"/>
      <c r="G817" s="43"/>
      <c r="H817" s="40"/>
      <c r="J817" s="44"/>
      <c r="K817" s="40"/>
      <c r="L817" s="44"/>
      <c r="O817" s="45"/>
      <c r="P817" s="40"/>
      <c r="Q817" s="42"/>
    </row>
    <row r="818" spans="3:17">
      <c r="C818" s="40"/>
      <c r="D818" s="41"/>
      <c r="E818" s="40"/>
      <c r="F818" s="42"/>
      <c r="G818" s="43"/>
      <c r="H818" s="40"/>
      <c r="J818" s="44"/>
      <c r="K818" s="40"/>
      <c r="L818" s="44"/>
      <c r="O818" s="45"/>
      <c r="P818" s="40"/>
      <c r="Q818" s="42"/>
    </row>
    <row r="819" spans="3:17">
      <c r="C819" s="40"/>
      <c r="D819" s="41"/>
      <c r="E819" s="40"/>
      <c r="F819" s="42"/>
      <c r="G819" s="43"/>
      <c r="H819" s="40"/>
      <c r="J819" s="44"/>
      <c r="K819" s="40"/>
      <c r="L819" s="44"/>
      <c r="O819" s="45"/>
      <c r="P819" s="40"/>
      <c r="Q819" s="42"/>
    </row>
    <row r="820" spans="3:17">
      <c r="C820" s="40"/>
      <c r="D820" s="41"/>
      <c r="E820" s="40"/>
      <c r="F820" s="42"/>
      <c r="G820" s="43"/>
      <c r="H820" s="40"/>
      <c r="J820" s="44"/>
      <c r="K820" s="40"/>
      <c r="L820" s="44"/>
      <c r="O820" s="45"/>
      <c r="P820" s="40"/>
      <c r="Q820" s="42"/>
    </row>
    <row r="821" spans="3:17">
      <c r="C821" s="40"/>
      <c r="D821" s="41"/>
      <c r="E821" s="40"/>
      <c r="F821" s="42"/>
      <c r="G821" s="43"/>
      <c r="H821" s="40"/>
      <c r="J821" s="44"/>
      <c r="K821" s="40"/>
      <c r="L821" s="44"/>
      <c r="O821" s="45"/>
      <c r="P821" s="40"/>
      <c r="Q821" s="42"/>
    </row>
    <row r="822" spans="3:17">
      <c r="C822" s="40"/>
      <c r="D822" s="41"/>
      <c r="E822" s="40"/>
      <c r="F822" s="42"/>
      <c r="G822" s="43"/>
      <c r="H822" s="40"/>
      <c r="J822" s="44"/>
      <c r="K822" s="40"/>
      <c r="L822" s="44"/>
      <c r="O822" s="45"/>
      <c r="P822" s="40"/>
      <c r="Q822" s="42"/>
    </row>
    <row r="823" spans="3:17">
      <c r="C823" s="40"/>
      <c r="D823" s="41"/>
      <c r="E823" s="40"/>
      <c r="F823" s="42"/>
      <c r="G823" s="43"/>
      <c r="H823" s="40"/>
      <c r="J823" s="44"/>
      <c r="K823" s="40"/>
      <c r="L823" s="44"/>
      <c r="O823" s="45"/>
      <c r="P823" s="40"/>
      <c r="Q823" s="42"/>
    </row>
    <row r="824" spans="3:17">
      <c r="C824" s="40"/>
      <c r="D824" s="41"/>
      <c r="E824" s="40"/>
      <c r="F824" s="42"/>
      <c r="G824" s="43"/>
      <c r="H824" s="40"/>
      <c r="J824" s="44"/>
      <c r="K824" s="40"/>
      <c r="L824" s="44"/>
      <c r="O824" s="45"/>
      <c r="P824" s="40"/>
      <c r="Q824" s="42"/>
    </row>
    <row r="825" spans="3:17">
      <c r="C825" s="40"/>
      <c r="D825" s="41"/>
      <c r="E825" s="40"/>
      <c r="F825" s="42"/>
      <c r="G825" s="43"/>
      <c r="H825" s="40"/>
      <c r="J825" s="44"/>
      <c r="K825" s="40"/>
      <c r="L825" s="44"/>
      <c r="O825" s="45"/>
      <c r="P825" s="40"/>
      <c r="Q825" s="42"/>
    </row>
    <row r="826" spans="3:17">
      <c r="C826" s="40"/>
      <c r="D826" s="41"/>
      <c r="E826" s="40"/>
      <c r="F826" s="42"/>
      <c r="G826" s="43"/>
      <c r="H826" s="40"/>
      <c r="J826" s="44"/>
      <c r="K826" s="40"/>
      <c r="L826" s="44"/>
      <c r="O826" s="45"/>
      <c r="P826" s="40"/>
      <c r="Q826" s="42"/>
    </row>
    <row r="827" spans="3:17">
      <c r="C827" s="40"/>
      <c r="D827" s="41"/>
      <c r="E827" s="40"/>
      <c r="F827" s="42"/>
      <c r="G827" s="43"/>
      <c r="H827" s="40"/>
      <c r="J827" s="44"/>
      <c r="K827" s="40"/>
      <c r="L827" s="44"/>
      <c r="O827" s="45"/>
      <c r="P827" s="40"/>
      <c r="Q827" s="42"/>
    </row>
    <row r="828" spans="3:17">
      <c r="C828" s="40"/>
      <c r="D828" s="41"/>
      <c r="E828" s="40"/>
      <c r="F828" s="42"/>
      <c r="G828" s="43"/>
      <c r="H828" s="40"/>
      <c r="J828" s="44"/>
      <c r="K828" s="40"/>
      <c r="L828" s="44"/>
      <c r="O828" s="45"/>
      <c r="P828" s="40"/>
      <c r="Q828" s="42"/>
    </row>
    <row r="829" spans="3:17">
      <c r="C829" s="40"/>
      <c r="D829" s="41"/>
      <c r="E829" s="40"/>
      <c r="F829" s="42"/>
      <c r="G829" s="43"/>
      <c r="H829" s="40"/>
      <c r="J829" s="44"/>
      <c r="K829" s="40"/>
      <c r="L829" s="44"/>
      <c r="O829" s="45"/>
      <c r="P829" s="40"/>
      <c r="Q829" s="42"/>
    </row>
    <row r="830" spans="3:17">
      <c r="C830" s="40"/>
      <c r="D830" s="41"/>
      <c r="E830" s="40"/>
      <c r="F830" s="42"/>
      <c r="G830" s="43"/>
      <c r="H830" s="40"/>
      <c r="J830" s="44"/>
      <c r="K830" s="40"/>
      <c r="L830" s="44"/>
      <c r="O830" s="45"/>
      <c r="P830" s="40"/>
      <c r="Q830" s="42"/>
    </row>
    <row r="831" spans="3:17">
      <c r="C831" s="40"/>
      <c r="D831" s="41"/>
      <c r="E831" s="40"/>
      <c r="F831" s="42"/>
      <c r="G831" s="43"/>
      <c r="H831" s="40"/>
      <c r="J831" s="44"/>
      <c r="K831" s="40"/>
      <c r="L831" s="44"/>
      <c r="O831" s="45"/>
      <c r="P831" s="40"/>
      <c r="Q831" s="42"/>
    </row>
    <row r="832" spans="3:17">
      <c r="C832" s="40"/>
      <c r="D832" s="41"/>
      <c r="E832" s="40"/>
      <c r="F832" s="42"/>
      <c r="G832" s="43"/>
      <c r="H832" s="40"/>
      <c r="J832" s="44"/>
      <c r="K832" s="40"/>
      <c r="L832" s="44"/>
      <c r="O832" s="45"/>
      <c r="P832" s="40"/>
      <c r="Q832" s="42"/>
    </row>
    <row r="833" spans="3:17">
      <c r="C833" s="40"/>
      <c r="D833" s="41"/>
      <c r="E833" s="40"/>
      <c r="F833" s="42"/>
      <c r="G833" s="43"/>
      <c r="H833" s="40"/>
      <c r="J833" s="44"/>
      <c r="K833" s="40"/>
      <c r="L833" s="44"/>
      <c r="O833" s="45"/>
      <c r="P833" s="40"/>
      <c r="Q833" s="42"/>
    </row>
    <row r="834" spans="3:17">
      <c r="C834" s="40"/>
      <c r="D834" s="41"/>
      <c r="E834" s="40"/>
      <c r="F834" s="42"/>
      <c r="G834" s="43"/>
      <c r="H834" s="40"/>
      <c r="J834" s="44"/>
      <c r="K834" s="40"/>
      <c r="L834" s="44"/>
      <c r="O834" s="45"/>
      <c r="P834" s="40"/>
      <c r="Q834" s="42"/>
    </row>
    <row r="835" spans="3:17">
      <c r="C835" s="40"/>
      <c r="D835" s="41"/>
      <c r="E835" s="40"/>
      <c r="F835" s="42"/>
      <c r="G835" s="43"/>
      <c r="H835" s="40"/>
      <c r="J835" s="44"/>
      <c r="K835" s="40"/>
      <c r="L835" s="44"/>
      <c r="O835" s="45"/>
      <c r="P835" s="40"/>
      <c r="Q835" s="42"/>
    </row>
    <row r="836" spans="3:17">
      <c r="C836" s="40"/>
      <c r="D836" s="41"/>
      <c r="E836" s="40"/>
      <c r="F836" s="42"/>
      <c r="G836" s="43"/>
      <c r="H836" s="40"/>
      <c r="J836" s="44"/>
      <c r="K836" s="40"/>
      <c r="L836" s="44"/>
      <c r="O836" s="45"/>
      <c r="P836" s="40"/>
      <c r="Q836" s="42"/>
    </row>
    <row r="837" spans="3:17">
      <c r="C837" s="40"/>
      <c r="D837" s="41"/>
      <c r="E837" s="40"/>
      <c r="F837" s="42"/>
      <c r="G837" s="43"/>
      <c r="H837" s="40"/>
      <c r="J837" s="44"/>
      <c r="K837" s="40"/>
      <c r="L837" s="44"/>
      <c r="O837" s="45"/>
      <c r="P837" s="40"/>
      <c r="Q837" s="42"/>
    </row>
    <row r="838" spans="3:17">
      <c r="C838" s="40"/>
      <c r="D838" s="41"/>
      <c r="E838" s="40"/>
      <c r="F838" s="42"/>
      <c r="G838" s="43"/>
      <c r="H838" s="40"/>
      <c r="J838" s="44"/>
      <c r="K838" s="40"/>
      <c r="L838" s="44"/>
      <c r="O838" s="45"/>
      <c r="P838" s="40"/>
      <c r="Q838" s="42"/>
    </row>
    <row r="839" spans="3:17">
      <c r="C839" s="40"/>
      <c r="D839" s="41"/>
      <c r="E839" s="40"/>
      <c r="F839" s="42"/>
      <c r="G839" s="43"/>
      <c r="H839" s="40"/>
      <c r="J839" s="44"/>
      <c r="K839" s="40"/>
      <c r="L839" s="44"/>
      <c r="O839" s="45"/>
      <c r="P839" s="40"/>
      <c r="Q839" s="42"/>
    </row>
    <row r="840" spans="3:17">
      <c r="C840" s="40"/>
      <c r="D840" s="41"/>
      <c r="E840" s="40"/>
      <c r="F840" s="42"/>
      <c r="G840" s="43"/>
      <c r="H840" s="40"/>
      <c r="J840" s="44"/>
      <c r="K840" s="40"/>
      <c r="L840" s="44"/>
      <c r="O840" s="45"/>
      <c r="P840" s="40"/>
      <c r="Q840" s="42"/>
    </row>
    <row r="841" spans="3:17">
      <c r="C841" s="40"/>
      <c r="D841" s="41"/>
      <c r="E841" s="40"/>
      <c r="F841" s="42"/>
      <c r="G841" s="43"/>
      <c r="H841" s="40"/>
      <c r="J841" s="44"/>
      <c r="K841" s="40"/>
      <c r="L841" s="44"/>
      <c r="O841" s="45"/>
      <c r="P841" s="40"/>
      <c r="Q841" s="42"/>
    </row>
    <row r="842" spans="3:17">
      <c r="C842" s="40"/>
      <c r="D842" s="41"/>
      <c r="E842" s="40"/>
      <c r="F842" s="42"/>
      <c r="G842" s="43"/>
      <c r="H842" s="40"/>
      <c r="J842" s="44"/>
      <c r="K842" s="40"/>
      <c r="L842" s="44"/>
      <c r="O842" s="45"/>
      <c r="P842" s="40"/>
      <c r="Q842" s="42"/>
    </row>
    <row r="843" spans="3:17">
      <c r="C843" s="40"/>
      <c r="D843" s="41"/>
      <c r="E843" s="40"/>
      <c r="F843" s="42"/>
      <c r="G843" s="43"/>
      <c r="H843" s="40"/>
      <c r="J843" s="44"/>
      <c r="K843" s="40"/>
      <c r="L843" s="44"/>
      <c r="O843" s="45"/>
      <c r="P843" s="40"/>
      <c r="Q843" s="42"/>
    </row>
    <row r="844" spans="3:17">
      <c r="C844" s="40"/>
      <c r="D844" s="41"/>
      <c r="E844" s="40"/>
      <c r="F844" s="42"/>
      <c r="G844" s="43"/>
      <c r="H844" s="40"/>
      <c r="J844" s="44"/>
      <c r="K844" s="40"/>
      <c r="L844" s="44"/>
      <c r="O844" s="45"/>
      <c r="P844" s="40"/>
      <c r="Q844" s="42"/>
    </row>
    <row r="845" spans="3:17">
      <c r="C845" s="40"/>
      <c r="D845" s="41"/>
      <c r="E845" s="40"/>
      <c r="F845" s="42"/>
      <c r="G845" s="43"/>
      <c r="H845" s="40"/>
      <c r="J845" s="44"/>
      <c r="K845" s="40"/>
      <c r="L845" s="44"/>
      <c r="O845" s="45"/>
      <c r="P845" s="40"/>
      <c r="Q845" s="42"/>
    </row>
    <row r="846" spans="3:17">
      <c r="C846" s="40"/>
      <c r="D846" s="41"/>
      <c r="E846" s="40"/>
      <c r="F846" s="42"/>
      <c r="G846" s="43"/>
      <c r="H846" s="40"/>
      <c r="J846" s="44"/>
      <c r="K846" s="40"/>
      <c r="L846" s="44"/>
      <c r="O846" s="45"/>
      <c r="P846" s="40"/>
      <c r="Q846" s="42"/>
    </row>
    <row r="847" spans="3:17">
      <c r="C847" s="40"/>
      <c r="D847" s="41"/>
      <c r="E847" s="40"/>
      <c r="F847" s="42"/>
      <c r="G847" s="43"/>
      <c r="H847" s="40"/>
      <c r="J847" s="44"/>
      <c r="K847" s="40"/>
      <c r="L847" s="44"/>
      <c r="O847" s="45"/>
      <c r="P847" s="40"/>
      <c r="Q847" s="42"/>
    </row>
    <row r="848" spans="3:17">
      <c r="C848" s="40"/>
      <c r="D848" s="41"/>
      <c r="E848" s="40"/>
      <c r="F848" s="42"/>
      <c r="G848" s="43"/>
      <c r="H848" s="40"/>
      <c r="J848" s="44"/>
      <c r="K848" s="40"/>
      <c r="L848" s="44"/>
      <c r="O848" s="45"/>
      <c r="P848" s="40"/>
      <c r="Q848" s="42"/>
    </row>
    <row r="849" spans="3:17">
      <c r="C849" s="40"/>
      <c r="D849" s="41"/>
      <c r="E849" s="40"/>
      <c r="F849" s="42"/>
      <c r="G849" s="43"/>
      <c r="H849" s="40"/>
      <c r="J849" s="44"/>
      <c r="K849" s="40"/>
      <c r="L849" s="44"/>
      <c r="O849" s="45"/>
      <c r="P849" s="40"/>
      <c r="Q849" s="42"/>
    </row>
    <row r="850" spans="3:17">
      <c r="C850" s="40"/>
      <c r="D850" s="41"/>
      <c r="E850" s="40"/>
      <c r="F850" s="42"/>
      <c r="G850" s="43"/>
      <c r="H850" s="40"/>
      <c r="J850" s="44"/>
      <c r="K850" s="40"/>
      <c r="L850" s="44"/>
      <c r="O850" s="45"/>
      <c r="P850" s="40"/>
      <c r="Q850" s="42"/>
    </row>
    <row r="851" spans="3:17">
      <c r="C851" s="40"/>
      <c r="D851" s="41"/>
      <c r="E851" s="40"/>
      <c r="F851" s="42"/>
      <c r="G851" s="43"/>
      <c r="H851" s="40"/>
      <c r="J851" s="44"/>
      <c r="K851" s="40"/>
      <c r="L851" s="44"/>
      <c r="O851" s="45"/>
      <c r="P851" s="40"/>
      <c r="Q851" s="42"/>
    </row>
    <row r="852" spans="3:17">
      <c r="C852" s="40"/>
      <c r="D852" s="41"/>
      <c r="E852" s="40"/>
      <c r="F852" s="42"/>
      <c r="G852" s="43"/>
      <c r="H852" s="40"/>
      <c r="J852" s="44"/>
      <c r="K852" s="40"/>
      <c r="L852" s="44"/>
      <c r="O852" s="45"/>
      <c r="P852" s="40"/>
      <c r="Q852" s="42"/>
    </row>
    <row r="853" spans="3:17">
      <c r="C853" s="40"/>
      <c r="D853" s="41"/>
      <c r="E853" s="40"/>
      <c r="F853" s="42"/>
      <c r="G853" s="43"/>
      <c r="H853" s="40"/>
      <c r="J853" s="44"/>
      <c r="K853" s="40"/>
      <c r="L853" s="44"/>
      <c r="O853" s="45"/>
      <c r="P853" s="40"/>
      <c r="Q853" s="42"/>
    </row>
    <row r="854" spans="3:17">
      <c r="C854" s="40"/>
      <c r="D854" s="41"/>
      <c r="E854" s="40"/>
      <c r="F854" s="42"/>
      <c r="G854" s="43"/>
      <c r="H854" s="40"/>
      <c r="J854" s="44"/>
      <c r="K854" s="40"/>
      <c r="L854" s="44"/>
      <c r="O854" s="45"/>
      <c r="P854" s="40"/>
      <c r="Q854" s="42"/>
    </row>
    <row r="855" spans="3:17">
      <c r="C855" s="40"/>
      <c r="D855" s="41"/>
      <c r="E855" s="40"/>
      <c r="F855" s="42"/>
      <c r="G855" s="43"/>
      <c r="H855" s="40"/>
      <c r="J855" s="44"/>
      <c r="K855" s="40"/>
      <c r="L855" s="44"/>
      <c r="O855" s="45"/>
      <c r="P855" s="40"/>
      <c r="Q855" s="42"/>
    </row>
    <row r="856" spans="3:17">
      <c r="C856" s="40"/>
      <c r="D856" s="41"/>
      <c r="E856" s="40"/>
      <c r="F856" s="42"/>
      <c r="G856" s="43"/>
      <c r="H856" s="40"/>
      <c r="J856" s="44"/>
      <c r="K856" s="40"/>
      <c r="L856" s="44"/>
      <c r="O856" s="45"/>
      <c r="P856" s="40"/>
      <c r="Q856" s="42"/>
    </row>
    <row r="857" spans="3:17">
      <c r="C857" s="40"/>
      <c r="D857" s="41"/>
      <c r="E857" s="40"/>
      <c r="F857" s="42"/>
      <c r="G857" s="43"/>
      <c r="H857" s="40"/>
      <c r="J857" s="44"/>
      <c r="K857" s="40"/>
      <c r="L857" s="44"/>
      <c r="O857" s="45"/>
      <c r="P857" s="40"/>
      <c r="Q857" s="42"/>
    </row>
    <row r="858" spans="3:17">
      <c r="C858" s="40"/>
      <c r="D858" s="41"/>
      <c r="E858" s="40"/>
      <c r="F858" s="42"/>
      <c r="G858" s="43"/>
      <c r="H858" s="40"/>
      <c r="J858" s="44"/>
      <c r="K858" s="40"/>
      <c r="L858" s="44"/>
      <c r="O858" s="45"/>
      <c r="P858" s="40"/>
      <c r="Q858" s="42"/>
    </row>
    <row r="859" spans="3:17">
      <c r="C859" s="40"/>
      <c r="D859" s="41"/>
      <c r="E859" s="40"/>
      <c r="F859" s="42"/>
      <c r="G859" s="43"/>
      <c r="H859" s="40"/>
      <c r="J859" s="44"/>
      <c r="K859" s="40"/>
      <c r="L859" s="44"/>
      <c r="O859" s="45"/>
      <c r="P859" s="40"/>
      <c r="Q859" s="42"/>
    </row>
    <row r="860" spans="3:17">
      <c r="C860" s="40"/>
      <c r="D860" s="41"/>
      <c r="E860" s="40"/>
      <c r="F860" s="42"/>
      <c r="G860" s="43"/>
      <c r="H860" s="40"/>
      <c r="J860" s="44"/>
      <c r="K860" s="40"/>
      <c r="L860" s="44"/>
      <c r="O860" s="45"/>
      <c r="P860" s="40"/>
      <c r="Q860" s="42"/>
    </row>
    <row r="861" spans="3:17">
      <c r="C861" s="40"/>
      <c r="D861" s="41"/>
      <c r="E861" s="40"/>
      <c r="F861" s="42"/>
      <c r="G861" s="43"/>
      <c r="H861" s="40"/>
      <c r="J861" s="44"/>
      <c r="K861" s="40"/>
      <c r="L861" s="44"/>
      <c r="O861" s="45"/>
      <c r="P861" s="40"/>
      <c r="Q861" s="42"/>
    </row>
    <row r="862" spans="3:17">
      <c r="C862" s="40"/>
      <c r="D862" s="41"/>
      <c r="E862" s="40"/>
      <c r="F862" s="42"/>
      <c r="G862" s="43"/>
      <c r="H862" s="40"/>
      <c r="J862" s="44"/>
      <c r="K862" s="40"/>
      <c r="L862" s="44"/>
      <c r="O862" s="45"/>
      <c r="P862" s="40"/>
      <c r="Q862" s="42"/>
    </row>
    <row r="863" spans="3:17">
      <c r="C863" s="40"/>
      <c r="D863" s="41"/>
      <c r="E863" s="40"/>
      <c r="F863" s="42"/>
      <c r="G863" s="43"/>
      <c r="H863" s="40"/>
      <c r="J863" s="44"/>
      <c r="K863" s="40"/>
      <c r="L863" s="44"/>
      <c r="O863" s="45"/>
      <c r="P863" s="40"/>
      <c r="Q863" s="42"/>
    </row>
    <row r="864" spans="3:17">
      <c r="C864" s="40"/>
      <c r="D864" s="41"/>
      <c r="E864" s="40"/>
      <c r="F864" s="42"/>
      <c r="G864" s="43"/>
      <c r="H864" s="40"/>
      <c r="J864" s="44"/>
      <c r="K864" s="40"/>
      <c r="L864" s="44"/>
      <c r="O864" s="45"/>
      <c r="P864" s="40"/>
      <c r="Q864" s="42"/>
    </row>
    <row r="865" spans="3:17">
      <c r="C865" s="40"/>
      <c r="D865" s="41"/>
      <c r="E865" s="40"/>
      <c r="F865" s="42"/>
      <c r="G865" s="43"/>
      <c r="H865" s="40"/>
      <c r="J865" s="44"/>
      <c r="K865" s="40"/>
      <c r="L865" s="44"/>
      <c r="O865" s="45"/>
      <c r="P865" s="40"/>
      <c r="Q865" s="42"/>
    </row>
    <row r="866" spans="3:17">
      <c r="C866" s="40"/>
      <c r="D866" s="41"/>
      <c r="E866" s="40"/>
      <c r="F866" s="42"/>
      <c r="G866" s="43"/>
      <c r="H866" s="40"/>
      <c r="J866" s="44"/>
      <c r="K866" s="40"/>
      <c r="L866" s="44"/>
      <c r="O866" s="45"/>
      <c r="P866" s="40"/>
      <c r="Q866" s="42"/>
    </row>
    <row r="867" spans="3:17">
      <c r="C867" s="40"/>
      <c r="D867" s="41"/>
      <c r="E867" s="40"/>
      <c r="F867" s="42"/>
      <c r="G867" s="43"/>
      <c r="H867" s="40"/>
      <c r="J867" s="44"/>
      <c r="K867" s="40"/>
      <c r="L867" s="44"/>
      <c r="O867" s="45"/>
      <c r="P867" s="40"/>
      <c r="Q867" s="42"/>
    </row>
    <row r="868" spans="3:17">
      <c r="C868" s="40"/>
      <c r="D868" s="41"/>
      <c r="E868" s="40"/>
      <c r="F868" s="42"/>
      <c r="G868" s="43"/>
      <c r="H868" s="40"/>
      <c r="J868" s="44"/>
      <c r="K868" s="40"/>
      <c r="L868" s="44"/>
      <c r="O868" s="45"/>
      <c r="P868" s="40"/>
      <c r="Q868" s="42"/>
    </row>
    <row r="869" spans="3:17">
      <c r="C869" s="40"/>
      <c r="D869" s="41"/>
      <c r="E869" s="40"/>
      <c r="F869" s="42"/>
      <c r="G869" s="43"/>
      <c r="H869" s="40"/>
      <c r="J869" s="44"/>
      <c r="K869" s="40"/>
      <c r="L869" s="44"/>
      <c r="O869" s="45"/>
      <c r="P869" s="40"/>
      <c r="Q869" s="42"/>
    </row>
    <row r="870" spans="3:17">
      <c r="C870" s="40"/>
      <c r="D870" s="41"/>
      <c r="E870" s="40"/>
      <c r="F870" s="42"/>
      <c r="G870" s="43"/>
      <c r="H870" s="40"/>
      <c r="J870" s="44"/>
      <c r="K870" s="40"/>
      <c r="L870" s="44"/>
      <c r="O870" s="45"/>
      <c r="P870" s="40"/>
      <c r="Q870" s="42"/>
    </row>
    <row r="871" spans="3:17">
      <c r="C871" s="40"/>
      <c r="D871" s="41"/>
      <c r="E871" s="40"/>
      <c r="F871" s="42"/>
      <c r="G871" s="43"/>
      <c r="H871" s="40"/>
      <c r="J871" s="44"/>
      <c r="K871" s="40"/>
      <c r="L871" s="44"/>
      <c r="O871" s="45"/>
      <c r="P871" s="40"/>
      <c r="Q871" s="42"/>
    </row>
    <row r="872" spans="3:17">
      <c r="C872" s="40"/>
      <c r="D872" s="41"/>
      <c r="E872" s="40"/>
      <c r="F872" s="42"/>
      <c r="G872" s="43"/>
      <c r="H872" s="40"/>
      <c r="J872" s="44"/>
      <c r="K872" s="40"/>
      <c r="L872" s="44"/>
      <c r="O872" s="45"/>
      <c r="P872" s="40"/>
      <c r="Q872" s="42"/>
    </row>
    <row r="873" spans="3:17">
      <c r="C873" s="40"/>
      <c r="D873" s="41"/>
      <c r="E873" s="40"/>
      <c r="F873" s="42"/>
      <c r="G873" s="43"/>
      <c r="H873" s="40"/>
      <c r="J873" s="44"/>
      <c r="K873" s="40"/>
      <c r="L873" s="44"/>
      <c r="O873" s="45"/>
      <c r="P873" s="40"/>
      <c r="Q873" s="42"/>
    </row>
    <row r="874" spans="3:17">
      <c r="C874" s="40"/>
      <c r="D874" s="41"/>
      <c r="E874" s="40"/>
      <c r="F874" s="42"/>
      <c r="G874" s="43"/>
      <c r="H874" s="40"/>
      <c r="J874" s="44"/>
      <c r="K874" s="40"/>
      <c r="L874" s="44"/>
      <c r="O874" s="45"/>
      <c r="P874" s="40"/>
      <c r="Q874" s="42"/>
    </row>
    <row r="875" spans="3:17">
      <c r="C875" s="40"/>
      <c r="D875" s="41"/>
      <c r="E875" s="40"/>
      <c r="F875" s="42"/>
      <c r="G875" s="43"/>
      <c r="H875" s="40"/>
      <c r="J875" s="44"/>
      <c r="K875" s="40"/>
      <c r="L875" s="44"/>
      <c r="O875" s="45"/>
      <c r="P875" s="40"/>
      <c r="Q875" s="42"/>
    </row>
    <row r="876" spans="3:17">
      <c r="C876" s="40"/>
      <c r="D876" s="41"/>
      <c r="E876" s="40"/>
      <c r="F876" s="42"/>
      <c r="G876" s="43"/>
      <c r="H876" s="40"/>
      <c r="J876" s="44"/>
      <c r="K876" s="40"/>
      <c r="L876" s="44"/>
      <c r="O876" s="45"/>
      <c r="P876" s="40"/>
      <c r="Q876" s="42"/>
    </row>
    <row r="877" spans="3:17">
      <c r="C877" s="40"/>
      <c r="D877" s="41"/>
      <c r="E877" s="40"/>
      <c r="F877" s="42"/>
      <c r="G877" s="43"/>
      <c r="H877" s="40"/>
      <c r="J877" s="44"/>
      <c r="K877" s="40"/>
      <c r="L877" s="44"/>
      <c r="O877" s="45"/>
      <c r="P877" s="40"/>
      <c r="Q877" s="42"/>
    </row>
    <row r="878" spans="3:17">
      <c r="C878" s="40"/>
      <c r="D878" s="41"/>
      <c r="E878" s="40"/>
      <c r="F878" s="42"/>
      <c r="G878" s="43"/>
      <c r="H878" s="40"/>
      <c r="J878" s="44"/>
      <c r="K878" s="40"/>
      <c r="L878" s="44"/>
      <c r="O878" s="45"/>
      <c r="P878" s="40"/>
      <c r="Q878" s="42"/>
    </row>
    <row r="879" spans="3:17">
      <c r="C879" s="40"/>
      <c r="D879" s="41"/>
      <c r="E879" s="40"/>
      <c r="F879" s="42"/>
      <c r="G879" s="43"/>
      <c r="H879" s="40"/>
      <c r="J879" s="44"/>
      <c r="K879" s="40"/>
      <c r="L879" s="44"/>
      <c r="O879" s="45"/>
      <c r="P879" s="40"/>
      <c r="Q879" s="42"/>
    </row>
    <row r="880" spans="3:17">
      <c r="C880" s="40"/>
      <c r="D880" s="41"/>
      <c r="E880" s="40"/>
      <c r="F880" s="42"/>
      <c r="G880" s="43"/>
      <c r="H880" s="40"/>
      <c r="J880" s="44"/>
      <c r="K880" s="40"/>
      <c r="L880" s="44"/>
      <c r="O880" s="45"/>
      <c r="P880" s="40"/>
      <c r="Q880" s="42"/>
    </row>
    <row r="881" spans="3:17">
      <c r="C881" s="40"/>
      <c r="D881" s="41"/>
      <c r="E881" s="40"/>
      <c r="F881" s="42"/>
      <c r="G881" s="43"/>
      <c r="H881" s="40"/>
      <c r="J881" s="44"/>
      <c r="K881" s="40"/>
      <c r="L881" s="44"/>
      <c r="O881" s="45"/>
      <c r="P881" s="40"/>
      <c r="Q881" s="42"/>
    </row>
    <row r="882" spans="3:17">
      <c r="C882" s="40"/>
      <c r="D882" s="41"/>
      <c r="E882" s="40"/>
      <c r="F882" s="42"/>
      <c r="G882" s="43"/>
      <c r="H882" s="40"/>
      <c r="J882" s="44"/>
      <c r="K882" s="40"/>
      <c r="L882" s="44"/>
      <c r="O882" s="45"/>
      <c r="P882" s="40"/>
      <c r="Q882" s="42"/>
    </row>
    <row r="883" spans="3:17">
      <c r="C883" s="40"/>
      <c r="D883" s="41"/>
      <c r="E883" s="40"/>
      <c r="F883" s="42"/>
      <c r="G883" s="43"/>
      <c r="H883" s="40"/>
      <c r="J883" s="44"/>
      <c r="K883" s="40"/>
      <c r="L883" s="44"/>
      <c r="O883" s="45"/>
      <c r="P883" s="40"/>
      <c r="Q883" s="42"/>
    </row>
    <row r="884" spans="3:17">
      <c r="C884" s="40"/>
      <c r="D884" s="41"/>
      <c r="E884" s="40"/>
      <c r="F884" s="42"/>
      <c r="G884" s="43"/>
      <c r="H884" s="40"/>
      <c r="J884" s="44"/>
      <c r="K884" s="40"/>
      <c r="L884" s="44"/>
      <c r="O884" s="45"/>
      <c r="P884" s="40"/>
      <c r="Q884" s="42"/>
    </row>
    <row r="885" spans="3:17">
      <c r="C885" s="40"/>
      <c r="D885" s="41"/>
      <c r="E885" s="40"/>
      <c r="F885" s="42"/>
      <c r="G885" s="43"/>
      <c r="H885" s="40"/>
      <c r="J885" s="44"/>
      <c r="K885" s="40"/>
      <c r="L885" s="44"/>
      <c r="O885" s="45"/>
      <c r="P885" s="40"/>
      <c r="Q885" s="42"/>
    </row>
    <row r="886" spans="3:17">
      <c r="C886" s="40"/>
      <c r="D886" s="41"/>
      <c r="E886" s="40"/>
      <c r="F886" s="42"/>
      <c r="G886" s="43"/>
      <c r="H886" s="40"/>
      <c r="J886" s="44"/>
      <c r="K886" s="40"/>
      <c r="L886" s="44"/>
      <c r="O886" s="45"/>
      <c r="P886" s="40"/>
      <c r="Q886" s="42"/>
    </row>
    <row r="887" spans="3:17">
      <c r="C887" s="40"/>
      <c r="D887" s="41"/>
      <c r="E887" s="40"/>
      <c r="F887" s="42"/>
      <c r="G887" s="43"/>
      <c r="H887" s="40"/>
      <c r="J887" s="44"/>
      <c r="K887" s="40"/>
      <c r="L887" s="44"/>
      <c r="O887" s="45"/>
      <c r="P887" s="40"/>
      <c r="Q887" s="42"/>
    </row>
    <row r="888" spans="3:17">
      <c r="C888" s="40"/>
      <c r="D888" s="41"/>
      <c r="E888" s="40"/>
      <c r="F888" s="42"/>
      <c r="G888" s="43"/>
      <c r="H888" s="40"/>
      <c r="J888" s="44"/>
      <c r="K888" s="40"/>
      <c r="L888" s="44"/>
      <c r="O888" s="45"/>
      <c r="P888" s="40"/>
      <c r="Q888" s="42"/>
    </row>
    <row r="889" spans="3:17">
      <c r="C889" s="40"/>
      <c r="D889" s="41"/>
      <c r="E889" s="40"/>
      <c r="F889" s="42"/>
      <c r="G889" s="43"/>
      <c r="H889" s="40"/>
      <c r="J889" s="44"/>
      <c r="K889" s="40"/>
      <c r="L889" s="44"/>
      <c r="O889" s="45"/>
      <c r="P889" s="40"/>
      <c r="Q889" s="42"/>
    </row>
    <row r="890" spans="3:17">
      <c r="C890" s="40"/>
      <c r="D890" s="41"/>
      <c r="E890" s="40"/>
      <c r="F890" s="42"/>
      <c r="G890" s="43"/>
      <c r="H890" s="40"/>
      <c r="J890" s="44"/>
      <c r="K890" s="40"/>
      <c r="L890" s="44"/>
      <c r="O890" s="45"/>
      <c r="P890" s="40"/>
      <c r="Q890" s="42"/>
    </row>
    <row r="891" spans="3:17">
      <c r="C891" s="40"/>
      <c r="D891" s="41"/>
      <c r="E891" s="40"/>
      <c r="F891" s="42"/>
      <c r="G891" s="43"/>
      <c r="H891" s="40"/>
      <c r="J891" s="44"/>
      <c r="K891" s="40"/>
      <c r="L891" s="44"/>
      <c r="O891" s="45"/>
      <c r="P891" s="40"/>
      <c r="Q891" s="42"/>
    </row>
    <row r="892" spans="3:17">
      <c r="C892" s="40"/>
      <c r="D892" s="41"/>
      <c r="E892" s="40"/>
      <c r="F892" s="42"/>
      <c r="G892" s="43"/>
      <c r="H892" s="40"/>
      <c r="J892" s="44"/>
      <c r="K892" s="40"/>
      <c r="L892" s="44"/>
      <c r="O892" s="45"/>
      <c r="P892" s="40"/>
      <c r="Q892" s="42"/>
    </row>
    <row r="893" spans="3:17">
      <c r="C893" s="40"/>
      <c r="D893" s="41"/>
      <c r="E893" s="40"/>
      <c r="F893" s="42"/>
      <c r="G893" s="43"/>
      <c r="H893" s="40"/>
      <c r="J893" s="44"/>
      <c r="K893" s="40"/>
      <c r="L893" s="44"/>
      <c r="O893" s="45"/>
      <c r="P893" s="40"/>
      <c r="Q893" s="42"/>
    </row>
    <row r="894" spans="3:17">
      <c r="C894" s="40"/>
      <c r="D894" s="41"/>
      <c r="E894" s="40"/>
      <c r="F894" s="42"/>
      <c r="G894" s="43"/>
      <c r="H894" s="40"/>
      <c r="J894" s="44"/>
      <c r="K894" s="40"/>
      <c r="L894" s="44"/>
      <c r="O894" s="45"/>
      <c r="P894" s="40"/>
      <c r="Q894" s="42"/>
    </row>
    <row r="895" spans="3:17">
      <c r="C895" s="40"/>
      <c r="D895" s="41"/>
      <c r="E895" s="40"/>
      <c r="F895" s="42"/>
      <c r="G895" s="43"/>
      <c r="H895" s="40"/>
      <c r="J895" s="44"/>
      <c r="K895" s="40"/>
      <c r="L895" s="44"/>
      <c r="O895" s="45"/>
      <c r="P895" s="40"/>
      <c r="Q895" s="42"/>
    </row>
    <row r="896" spans="3:17">
      <c r="C896" s="40"/>
      <c r="D896" s="41"/>
      <c r="E896" s="40"/>
      <c r="F896" s="42"/>
      <c r="G896" s="43"/>
      <c r="H896" s="40"/>
      <c r="J896" s="44"/>
      <c r="K896" s="40"/>
      <c r="L896" s="44"/>
      <c r="O896" s="45"/>
      <c r="P896" s="40"/>
      <c r="Q896" s="42"/>
    </row>
    <row r="897" spans="3:17">
      <c r="C897" s="40"/>
      <c r="D897" s="41"/>
      <c r="E897" s="40"/>
      <c r="F897" s="42"/>
      <c r="G897" s="43"/>
      <c r="H897" s="40"/>
      <c r="J897" s="44"/>
      <c r="K897" s="40"/>
      <c r="L897" s="44"/>
      <c r="O897" s="45"/>
      <c r="P897" s="40"/>
      <c r="Q897" s="42"/>
    </row>
    <row r="898" spans="3:17">
      <c r="C898" s="40"/>
      <c r="D898" s="41"/>
      <c r="E898" s="40"/>
      <c r="F898" s="42"/>
      <c r="G898" s="43"/>
      <c r="H898" s="40"/>
      <c r="J898" s="44"/>
      <c r="K898" s="40"/>
      <c r="L898" s="44"/>
      <c r="O898" s="45"/>
      <c r="P898" s="40"/>
      <c r="Q898" s="42"/>
    </row>
    <row r="899" spans="3:17">
      <c r="C899" s="40"/>
      <c r="D899" s="41"/>
      <c r="E899" s="40"/>
      <c r="F899" s="42"/>
      <c r="G899" s="43"/>
      <c r="H899" s="40"/>
      <c r="J899" s="44"/>
      <c r="K899" s="40"/>
      <c r="L899" s="44"/>
      <c r="O899" s="45"/>
      <c r="P899" s="40"/>
      <c r="Q899" s="42"/>
    </row>
    <row r="900" spans="3:17">
      <c r="C900" s="40"/>
      <c r="D900" s="41"/>
      <c r="E900" s="40"/>
      <c r="F900" s="42"/>
      <c r="G900" s="43"/>
      <c r="H900" s="40"/>
      <c r="J900" s="44"/>
      <c r="K900" s="40"/>
      <c r="L900" s="44"/>
      <c r="O900" s="45"/>
      <c r="P900" s="40"/>
      <c r="Q900" s="42"/>
    </row>
    <row r="901" spans="3:17">
      <c r="C901" s="40"/>
      <c r="D901" s="41"/>
      <c r="E901" s="40"/>
      <c r="F901" s="42"/>
      <c r="G901" s="43"/>
      <c r="H901" s="40"/>
      <c r="J901" s="44"/>
      <c r="K901" s="40"/>
      <c r="L901" s="44"/>
      <c r="O901" s="45"/>
      <c r="P901" s="40"/>
      <c r="Q901" s="42"/>
    </row>
    <row r="902" spans="3:17">
      <c r="C902" s="40"/>
      <c r="D902" s="41"/>
      <c r="E902" s="40"/>
      <c r="F902" s="42"/>
      <c r="G902" s="43"/>
      <c r="H902" s="40"/>
      <c r="J902" s="44"/>
      <c r="K902" s="40"/>
      <c r="L902" s="44"/>
      <c r="O902" s="45"/>
      <c r="P902" s="40"/>
      <c r="Q902" s="42"/>
    </row>
    <row r="903" spans="3:17">
      <c r="C903" s="40"/>
      <c r="D903" s="41"/>
      <c r="E903" s="40"/>
      <c r="F903" s="42"/>
      <c r="G903" s="43"/>
      <c r="H903" s="40"/>
      <c r="J903" s="44"/>
      <c r="K903" s="40"/>
      <c r="L903" s="44"/>
      <c r="O903" s="45"/>
      <c r="P903" s="40"/>
      <c r="Q903" s="42"/>
    </row>
    <row r="904" spans="3:17">
      <c r="C904" s="40"/>
      <c r="D904" s="41"/>
      <c r="E904" s="40"/>
      <c r="F904" s="42"/>
      <c r="G904" s="43"/>
      <c r="H904" s="40"/>
      <c r="J904" s="44"/>
      <c r="K904" s="40"/>
      <c r="L904" s="44"/>
      <c r="O904" s="45"/>
      <c r="P904" s="40"/>
      <c r="Q904" s="42"/>
    </row>
    <row r="905" spans="3:17">
      <c r="C905" s="40"/>
      <c r="D905" s="41"/>
      <c r="E905" s="40"/>
      <c r="F905" s="42"/>
      <c r="G905" s="43"/>
      <c r="H905" s="40"/>
      <c r="J905" s="44"/>
      <c r="K905" s="40"/>
      <c r="L905" s="44"/>
      <c r="O905" s="45"/>
      <c r="P905" s="40"/>
      <c r="Q905" s="42"/>
    </row>
    <row r="906" spans="3:17">
      <c r="C906" s="40"/>
      <c r="D906" s="41"/>
      <c r="E906" s="40"/>
      <c r="F906" s="42"/>
      <c r="G906" s="43"/>
      <c r="H906" s="40"/>
      <c r="J906" s="44"/>
      <c r="K906" s="40"/>
      <c r="L906" s="44"/>
      <c r="O906" s="45"/>
      <c r="P906" s="40"/>
      <c r="Q906" s="42"/>
    </row>
    <row r="907" spans="3:17">
      <c r="C907" s="40"/>
      <c r="D907" s="41"/>
      <c r="E907" s="40"/>
      <c r="F907" s="42"/>
      <c r="G907" s="43"/>
      <c r="H907" s="40"/>
      <c r="J907" s="44"/>
      <c r="K907" s="40"/>
      <c r="L907" s="44"/>
      <c r="O907" s="45"/>
      <c r="P907" s="40"/>
      <c r="Q907" s="42"/>
    </row>
    <row r="908" spans="3:17">
      <c r="C908" s="40"/>
      <c r="D908" s="41"/>
      <c r="E908" s="40"/>
      <c r="F908" s="42"/>
      <c r="G908" s="43"/>
      <c r="H908" s="40"/>
      <c r="J908" s="44"/>
      <c r="K908" s="40"/>
      <c r="L908" s="44"/>
      <c r="O908" s="45"/>
      <c r="P908" s="40"/>
      <c r="Q908" s="42"/>
    </row>
    <row r="909" spans="3:17">
      <c r="C909" s="40"/>
      <c r="D909" s="41"/>
      <c r="E909" s="40"/>
      <c r="F909" s="42"/>
      <c r="G909" s="43"/>
      <c r="H909" s="40"/>
      <c r="J909" s="44"/>
      <c r="K909" s="40"/>
      <c r="L909" s="44"/>
      <c r="O909" s="45"/>
      <c r="P909" s="40"/>
      <c r="Q909" s="42"/>
    </row>
    <row r="910" spans="3:17">
      <c r="C910" s="40"/>
      <c r="D910" s="41"/>
      <c r="E910" s="40"/>
      <c r="F910" s="42"/>
      <c r="G910" s="43"/>
      <c r="H910" s="40"/>
      <c r="J910" s="44"/>
      <c r="K910" s="40"/>
      <c r="L910" s="44"/>
      <c r="O910" s="45"/>
      <c r="P910" s="40"/>
      <c r="Q910" s="42"/>
    </row>
    <row r="911" spans="3:17">
      <c r="C911" s="40"/>
      <c r="D911" s="41"/>
      <c r="E911" s="40"/>
      <c r="F911" s="42"/>
      <c r="G911" s="43"/>
      <c r="H911" s="40"/>
      <c r="J911" s="44"/>
      <c r="K911" s="40"/>
      <c r="L911" s="44"/>
      <c r="O911" s="45"/>
      <c r="P911" s="40"/>
      <c r="Q911" s="42"/>
    </row>
    <row r="912" spans="3:17">
      <c r="C912" s="40"/>
      <c r="D912" s="41"/>
      <c r="E912" s="40"/>
      <c r="F912" s="42"/>
      <c r="G912" s="43"/>
      <c r="H912" s="40"/>
      <c r="J912" s="44"/>
      <c r="K912" s="40"/>
      <c r="L912" s="44"/>
      <c r="O912" s="45"/>
      <c r="P912" s="40"/>
      <c r="Q912" s="42"/>
    </row>
    <row r="913" spans="3:17">
      <c r="C913" s="40"/>
      <c r="D913" s="41"/>
      <c r="E913" s="40"/>
      <c r="F913" s="42"/>
      <c r="G913" s="43"/>
      <c r="H913" s="40"/>
      <c r="J913" s="44"/>
      <c r="K913" s="40"/>
      <c r="L913" s="44"/>
      <c r="O913" s="45"/>
      <c r="P913" s="40"/>
      <c r="Q913" s="42"/>
    </row>
    <row r="914" spans="3:17">
      <c r="C914" s="40"/>
      <c r="D914" s="41"/>
      <c r="E914" s="40"/>
      <c r="F914" s="42"/>
      <c r="G914" s="43"/>
      <c r="H914" s="40"/>
      <c r="J914" s="44"/>
      <c r="K914" s="40"/>
      <c r="L914" s="44"/>
      <c r="O914" s="45"/>
      <c r="P914" s="40"/>
      <c r="Q914" s="42"/>
    </row>
    <row r="915" spans="3:17">
      <c r="C915" s="40"/>
      <c r="D915" s="41"/>
      <c r="E915" s="40"/>
      <c r="F915" s="42"/>
      <c r="G915" s="43"/>
      <c r="H915" s="40"/>
      <c r="J915" s="44"/>
      <c r="K915" s="40"/>
      <c r="L915" s="44"/>
      <c r="O915" s="45"/>
      <c r="P915" s="40"/>
      <c r="Q915" s="42"/>
    </row>
    <row r="916" spans="3:17">
      <c r="C916" s="40"/>
      <c r="D916" s="41"/>
      <c r="E916" s="40"/>
      <c r="F916" s="42"/>
      <c r="G916" s="43"/>
      <c r="H916" s="40"/>
      <c r="J916" s="44"/>
      <c r="K916" s="40"/>
      <c r="L916" s="44"/>
      <c r="O916" s="45"/>
      <c r="P916" s="40"/>
      <c r="Q916" s="42"/>
    </row>
    <row r="917" spans="3:17">
      <c r="C917" s="40"/>
      <c r="D917" s="41"/>
      <c r="E917" s="40"/>
      <c r="F917" s="42"/>
      <c r="G917" s="43"/>
      <c r="H917" s="40"/>
      <c r="J917" s="44"/>
      <c r="K917" s="40"/>
      <c r="L917" s="44"/>
      <c r="O917" s="45"/>
      <c r="P917" s="40"/>
      <c r="Q917" s="42"/>
    </row>
    <row r="918" spans="3:17">
      <c r="C918" s="40"/>
      <c r="D918" s="41"/>
      <c r="E918" s="40"/>
      <c r="F918" s="42"/>
      <c r="G918" s="43"/>
      <c r="H918" s="40"/>
      <c r="J918" s="44"/>
      <c r="K918" s="40"/>
      <c r="L918" s="44"/>
      <c r="O918" s="45"/>
      <c r="P918" s="40"/>
      <c r="Q918" s="42"/>
    </row>
    <row r="919" spans="3:17">
      <c r="C919" s="40"/>
      <c r="D919" s="41"/>
      <c r="E919" s="40"/>
      <c r="F919" s="42"/>
      <c r="G919" s="43"/>
      <c r="H919" s="40"/>
      <c r="J919" s="44"/>
      <c r="K919" s="40"/>
      <c r="L919" s="44"/>
      <c r="O919" s="45"/>
      <c r="P919" s="40"/>
      <c r="Q919" s="42"/>
    </row>
    <row r="920" spans="3:17">
      <c r="C920" s="40"/>
      <c r="D920" s="41"/>
      <c r="E920" s="40"/>
      <c r="F920" s="42"/>
      <c r="G920" s="43"/>
      <c r="H920" s="40"/>
      <c r="J920" s="44"/>
      <c r="K920" s="40"/>
      <c r="L920" s="44"/>
      <c r="O920" s="45"/>
      <c r="P920" s="40"/>
      <c r="Q920" s="42"/>
    </row>
    <row r="921" spans="3:17">
      <c r="C921" s="40"/>
      <c r="D921" s="41"/>
      <c r="E921" s="40"/>
      <c r="F921" s="42"/>
      <c r="G921" s="43"/>
      <c r="H921" s="40"/>
      <c r="J921" s="44"/>
      <c r="K921" s="40"/>
      <c r="L921" s="44"/>
      <c r="O921" s="45"/>
      <c r="P921" s="40"/>
      <c r="Q921" s="42"/>
    </row>
    <row r="922" spans="3:17">
      <c r="C922" s="40"/>
      <c r="D922" s="41"/>
      <c r="E922" s="40"/>
      <c r="F922" s="42"/>
      <c r="G922" s="43"/>
      <c r="H922" s="40"/>
      <c r="J922" s="44"/>
      <c r="K922" s="40"/>
      <c r="L922" s="44"/>
      <c r="O922" s="45"/>
      <c r="P922" s="40"/>
      <c r="Q922" s="42"/>
    </row>
    <row r="923" spans="3:17">
      <c r="C923" s="40"/>
      <c r="D923" s="41"/>
      <c r="E923" s="40"/>
      <c r="F923" s="42"/>
      <c r="G923" s="43"/>
      <c r="H923" s="40"/>
      <c r="J923" s="44"/>
      <c r="K923" s="40"/>
      <c r="L923" s="44"/>
      <c r="O923" s="45"/>
      <c r="P923" s="40"/>
      <c r="Q923" s="42"/>
    </row>
    <row r="924" spans="3:17">
      <c r="C924" s="40"/>
      <c r="D924" s="41"/>
      <c r="E924" s="40"/>
      <c r="F924" s="42"/>
      <c r="G924" s="43"/>
      <c r="H924" s="40"/>
      <c r="J924" s="44"/>
      <c r="K924" s="40"/>
      <c r="L924" s="44"/>
      <c r="O924" s="45"/>
      <c r="P924" s="40"/>
      <c r="Q924" s="42"/>
    </row>
    <row r="925" spans="3:17">
      <c r="C925" s="40"/>
      <c r="D925" s="41"/>
      <c r="E925" s="40"/>
      <c r="F925" s="42"/>
      <c r="G925" s="43"/>
      <c r="H925" s="40"/>
      <c r="J925" s="44"/>
      <c r="K925" s="40"/>
      <c r="L925" s="44"/>
      <c r="O925" s="45"/>
      <c r="P925" s="40"/>
      <c r="Q925" s="42"/>
    </row>
    <row r="926" spans="3:17">
      <c r="C926" s="40"/>
      <c r="D926" s="41"/>
      <c r="E926" s="40"/>
      <c r="F926" s="42"/>
      <c r="G926" s="43"/>
      <c r="H926" s="40"/>
      <c r="J926" s="44"/>
      <c r="K926" s="40"/>
      <c r="L926" s="44"/>
      <c r="O926" s="45"/>
      <c r="P926" s="40"/>
      <c r="Q926" s="42"/>
    </row>
    <row r="927" spans="3:17">
      <c r="C927" s="40"/>
      <c r="D927" s="41"/>
      <c r="E927" s="40"/>
      <c r="F927" s="42"/>
      <c r="G927" s="43"/>
      <c r="H927" s="40"/>
      <c r="J927" s="44"/>
      <c r="K927" s="40"/>
      <c r="L927" s="44"/>
      <c r="O927" s="45"/>
      <c r="P927" s="40"/>
      <c r="Q927" s="42"/>
    </row>
    <row r="928" spans="3:17">
      <c r="C928" s="40"/>
      <c r="D928" s="41"/>
      <c r="E928" s="40"/>
      <c r="F928" s="42"/>
      <c r="G928" s="43"/>
      <c r="H928" s="40"/>
      <c r="J928" s="44"/>
      <c r="K928" s="40"/>
      <c r="L928" s="44"/>
      <c r="O928" s="45"/>
      <c r="P928" s="40"/>
      <c r="Q928" s="42"/>
    </row>
    <row r="929" spans="3:17">
      <c r="C929" s="40"/>
      <c r="D929" s="41"/>
      <c r="E929" s="40"/>
      <c r="F929" s="42"/>
      <c r="G929" s="43"/>
      <c r="H929" s="40"/>
      <c r="J929" s="44"/>
      <c r="K929" s="40"/>
      <c r="L929" s="44"/>
      <c r="O929" s="45"/>
      <c r="P929" s="40"/>
      <c r="Q929" s="42"/>
    </row>
    <row r="930" spans="3:17">
      <c r="C930" s="40"/>
      <c r="D930" s="41"/>
      <c r="E930" s="40"/>
      <c r="F930" s="42"/>
      <c r="G930" s="43"/>
      <c r="H930" s="40"/>
      <c r="J930" s="44"/>
      <c r="K930" s="40"/>
      <c r="L930" s="44"/>
      <c r="O930" s="45"/>
      <c r="P930" s="40"/>
      <c r="Q930" s="42"/>
    </row>
    <row r="931" spans="3:17">
      <c r="C931" s="40"/>
      <c r="D931" s="41"/>
      <c r="E931" s="40"/>
      <c r="F931" s="42"/>
      <c r="G931" s="43"/>
      <c r="H931" s="40"/>
      <c r="J931" s="44"/>
      <c r="K931" s="40"/>
      <c r="L931" s="44"/>
      <c r="O931" s="45"/>
      <c r="P931" s="40"/>
      <c r="Q931" s="42"/>
    </row>
    <row r="932" spans="3:17">
      <c r="C932" s="40"/>
      <c r="D932" s="41"/>
      <c r="E932" s="40"/>
      <c r="F932" s="42"/>
      <c r="G932" s="43"/>
      <c r="H932" s="40"/>
      <c r="J932" s="44"/>
      <c r="K932" s="40"/>
      <c r="L932" s="44"/>
      <c r="O932" s="45"/>
      <c r="P932" s="40"/>
      <c r="Q932" s="42"/>
    </row>
    <row r="933" spans="3:17">
      <c r="C933" s="40"/>
      <c r="D933" s="41"/>
      <c r="E933" s="40"/>
      <c r="F933" s="42"/>
      <c r="G933" s="43"/>
      <c r="H933" s="40"/>
      <c r="J933" s="44"/>
      <c r="K933" s="40"/>
      <c r="L933" s="44"/>
      <c r="O933" s="45"/>
      <c r="P933" s="40"/>
      <c r="Q933" s="42"/>
    </row>
    <row r="934" spans="3:17">
      <c r="C934" s="40"/>
      <c r="D934" s="41"/>
      <c r="E934" s="40"/>
      <c r="F934" s="42"/>
      <c r="G934" s="43"/>
      <c r="H934" s="40"/>
      <c r="J934" s="44"/>
      <c r="K934" s="40"/>
      <c r="L934" s="44"/>
      <c r="O934" s="45"/>
      <c r="P934" s="40"/>
      <c r="Q934" s="42"/>
    </row>
    <row r="935" spans="3:17">
      <c r="C935" s="40"/>
      <c r="D935" s="41"/>
      <c r="E935" s="40"/>
      <c r="F935" s="42"/>
      <c r="G935" s="43"/>
      <c r="H935" s="40"/>
      <c r="J935" s="44"/>
      <c r="K935" s="40"/>
      <c r="L935" s="44"/>
      <c r="O935" s="45"/>
      <c r="P935" s="40"/>
      <c r="Q935" s="42"/>
    </row>
    <row r="936" spans="3:17">
      <c r="C936" s="40"/>
      <c r="D936" s="41"/>
      <c r="E936" s="40"/>
      <c r="F936" s="42"/>
      <c r="G936" s="43"/>
      <c r="H936" s="40"/>
      <c r="J936" s="44"/>
      <c r="K936" s="40"/>
      <c r="L936" s="44"/>
      <c r="O936" s="45"/>
      <c r="P936" s="40"/>
      <c r="Q936" s="42"/>
    </row>
    <row r="937" spans="3:17">
      <c r="C937" s="40"/>
      <c r="D937" s="41"/>
      <c r="E937" s="40"/>
      <c r="F937" s="42"/>
      <c r="G937" s="43"/>
      <c r="H937" s="40"/>
      <c r="J937" s="44"/>
      <c r="K937" s="40"/>
      <c r="L937" s="44"/>
      <c r="O937" s="45"/>
      <c r="P937" s="40"/>
      <c r="Q937" s="42"/>
    </row>
    <row r="938" spans="3:17">
      <c r="C938" s="40"/>
      <c r="D938" s="41"/>
      <c r="E938" s="40"/>
      <c r="F938" s="42"/>
      <c r="G938" s="43"/>
      <c r="H938" s="40"/>
      <c r="J938" s="44"/>
      <c r="K938" s="40"/>
      <c r="L938" s="44"/>
      <c r="O938" s="45"/>
      <c r="P938" s="40"/>
      <c r="Q938" s="42"/>
    </row>
    <row r="939" spans="3:17">
      <c r="C939" s="40"/>
      <c r="D939" s="41"/>
      <c r="E939" s="40"/>
      <c r="F939" s="42"/>
      <c r="G939" s="43"/>
      <c r="H939" s="40"/>
      <c r="J939" s="44"/>
      <c r="K939" s="40"/>
      <c r="L939" s="44"/>
      <c r="O939" s="45"/>
      <c r="P939" s="40"/>
      <c r="Q939" s="42"/>
    </row>
    <row r="940" spans="3:17">
      <c r="C940" s="40"/>
      <c r="D940" s="41"/>
      <c r="E940" s="40"/>
      <c r="F940" s="42"/>
      <c r="G940" s="43"/>
      <c r="H940" s="40"/>
      <c r="J940" s="44"/>
      <c r="K940" s="40"/>
      <c r="L940" s="44"/>
      <c r="O940" s="45"/>
      <c r="P940" s="40"/>
      <c r="Q940" s="42"/>
    </row>
    <row r="941" spans="3:17">
      <c r="C941" s="40"/>
      <c r="D941" s="41"/>
      <c r="E941" s="40"/>
      <c r="F941" s="42"/>
      <c r="G941" s="43"/>
      <c r="H941" s="40"/>
      <c r="J941" s="44"/>
      <c r="K941" s="40"/>
      <c r="L941" s="44"/>
      <c r="O941" s="45"/>
      <c r="P941" s="40"/>
      <c r="Q941" s="42"/>
    </row>
    <row r="942" spans="3:17">
      <c r="C942" s="40"/>
      <c r="D942" s="41"/>
      <c r="E942" s="40"/>
      <c r="F942" s="42"/>
      <c r="G942" s="43"/>
      <c r="H942" s="40"/>
      <c r="J942" s="44"/>
      <c r="K942" s="40"/>
      <c r="L942" s="44"/>
      <c r="O942" s="45"/>
      <c r="P942" s="40"/>
      <c r="Q942" s="42"/>
    </row>
    <row r="943" spans="3:17">
      <c r="C943" s="40"/>
      <c r="D943" s="41"/>
      <c r="E943" s="40"/>
      <c r="F943" s="42"/>
      <c r="G943" s="43"/>
      <c r="H943" s="40"/>
      <c r="J943" s="44"/>
      <c r="K943" s="40"/>
      <c r="L943" s="44"/>
      <c r="O943" s="45"/>
      <c r="P943" s="40"/>
      <c r="Q943" s="42"/>
    </row>
    <row r="944" spans="3:17">
      <c r="C944" s="40"/>
      <c r="D944" s="41"/>
      <c r="E944" s="40"/>
      <c r="F944" s="42"/>
      <c r="G944" s="43"/>
      <c r="H944" s="40"/>
      <c r="J944" s="44"/>
      <c r="K944" s="40"/>
      <c r="L944" s="44"/>
      <c r="O944" s="45"/>
      <c r="P944" s="40"/>
      <c r="Q944" s="42"/>
    </row>
    <row r="945" spans="3:17">
      <c r="C945" s="40"/>
      <c r="D945" s="41"/>
      <c r="E945" s="40"/>
      <c r="F945" s="42"/>
      <c r="G945" s="43"/>
      <c r="H945" s="40"/>
      <c r="J945" s="44"/>
      <c r="K945" s="40"/>
      <c r="L945" s="44"/>
      <c r="O945" s="45"/>
      <c r="P945" s="40"/>
      <c r="Q945" s="42"/>
    </row>
    <row r="946" spans="3:17">
      <c r="C946" s="40"/>
      <c r="D946" s="41"/>
      <c r="E946" s="40"/>
      <c r="F946" s="42"/>
      <c r="G946" s="43"/>
      <c r="H946" s="40"/>
      <c r="J946" s="44"/>
      <c r="K946" s="40"/>
      <c r="L946" s="44"/>
      <c r="O946" s="45"/>
      <c r="P946" s="40"/>
      <c r="Q946" s="42"/>
    </row>
    <row r="947" spans="3:17">
      <c r="C947" s="40"/>
      <c r="D947" s="41"/>
      <c r="E947" s="40"/>
      <c r="F947" s="42"/>
      <c r="G947" s="43"/>
      <c r="H947" s="40"/>
      <c r="J947" s="44"/>
      <c r="K947" s="40"/>
      <c r="L947" s="44"/>
      <c r="O947" s="45"/>
      <c r="P947" s="40"/>
      <c r="Q947" s="42"/>
    </row>
    <row r="948" spans="3:17">
      <c r="C948" s="40"/>
      <c r="D948" s="41"/>
      <c r="E948" s="40"/>
      <c r="F948" s="42"/>
      <c r="G948" s="43"/>
      <c r="H948" s="40"/>
      <c r="J948" s="44"/>
      <c r="K948" s="40"/>
      <c r="L948" s="44"/>
      <c r="O948" s="45"/>
      <c r="P948" s="40"/>
      <c r="Q948" s="42"/>
    </row>
    <row r="949" spans="3:17">
      <c r="C949" s="40"/>
      <c r="D949" s="41"/>
      <c r="E949" s="40"/>
      <c r="F949" s="42"/>
      <c r="G949" s="43"/>
      <c r="H949" s="40"/>
      <c r="J949" s="44"/>
      <c r="K949" s="40"/>
      <c r="L949" s="44"/>
      <c r="O949" s="45"/>
      <c r="P949" s="40"/>
      <c r="Q949" s="42"/>
    </row>
    <row r="950" spans="3:17">
      <c r="C950" s="40"/>
      <c r="D950" s="41"/>
      <c r="E950" s="40"/>
      <c r="F950" s="42"/>
      <c r="G950" s="43"/>
      <c r="H950" s="40"/>
      <c r="J950" s="44"/>
      <c r="K950" s="40"/>
      <c r="L950" s="44"/>
      <c r="O950" s="45"/>
      <c r="P950" s="40"/>
      <c r="Q950" s="42"/>
    </row>
    <row r="951" spans="3:17">
      <c r="C951" s="40"/>
      <c r="D951" s="41"/>
      <c r="E951" s="40"/>
      <c r="F951" s="42"/>
      <c r="G951" s="43"/>
      <c r="H951" s="40"/>
      <c r="J951" s="44"/>
      <c r="K951" s="40"/>
      <c r="L951" s="44"/>
      <c r="O951" s="45"/>
      <c r="P951" s="40"/>
      <c r="Q951" s="42"/>
    </row>
    <row r="952" spans="3:17">
      <c r="C952" s="40"/>
      <c r="D952" s="41"/>
      <c r="E952" s="40"/>
      <c r="F952" s="42"/>
      <c r="G952" s="43"/>
      <c r="H952" s="40"/>
      <c r="J952" s="44"/>
      <c r="K952" s="40"/>
      <c r="L952" s="44"/>
      <c r="O952" s="45"/>
      <c r="P952" s="40"/>
      <c r="Q952" s="42"/>
    </row>
    <row r="953" spans="3:17">
      <c r="C953" s="40"/>
      <c r="D953" s="41"/>
      <c r="E953" s="40"/>
      <c r="F953" s="42"/>
      <c r="G953" s="43"/>
      <c r="H953" s="40"/>
      <c r="J953" s="44"/>
      <c r="K953" s="40"/>
      <c r="L953" s="44"/>
      <c r="O953" s="45"/>
      <c r="P953" s="40"/>
      <c r="Q953" s="42"/>
    </row>
    <row r="954" spans="3:17">
      <c r="C954" s="40"/>
      <c r="D954" s="41"/>
      <c r="E954" s="40"/>
      <c r="F954" s="42"/>
      <c r="G954" s="43"/>
      <c r="H954" s="40"/>
      <c r="J954" s="44"/>
      <c r="K954" s="40"/>
      <c r="L954" s="44"/>
      <c r="O954" s="45"/>
      <c r="P954" s="40"/>
      <c r="Q954" s="42"/>
    </row>
    <row r="955" spans="3:17">
      <c r="C955" s="40"/>
      <c r="D955" s="41"/>
      <c r="E955" s="40"/>
      <c r="F955" s="42"/>
      <c r="G955" s="43"/>
      <c r="H955" s="40"/>
      <c r="J955" s="44"/>
      <c r="K955" s="40"/>
      <c r="L955" s="44"/>
      <c r="O955" s="45"/>
      <c r="P955" s="40"/>
      <c r="Q955" s="42"/>
    </row>
    <row r="956" spans="3:17">
      <c r="C956" s="40"/>
      <c r="D956" s="41"/>
      <c r="E956" s="40"/>
      <c r="F956" s="42"/>
      <c r="G956" s="43"/>
      <c r="H956" s="40"/>
      <c r="J956" s="44"/>
      <c r="K956" s="40"/>
      <c r="L956" s="44"/>
      <c r="O956" s="45"/>
      <c r="P956" s="40"/>
      <c r="Q956" s="42"/>
    </row>
    <row r="957" spans="3:17">
      <c r="C957" s="40"/>
      <c r="D957" s="41"/>
      <c r="E957" s="40"/>
      <c r="F957" s="42"/>
      <c r="G957" s="43"/>
      <c r="H957" s="40"/>
      <c r="J957" s="44"/>
      <c r="K957" s="40"/>
      <c r="L957" s="44"/>
      <c r="O957" s="45"/>
      <c r="P957" s="40"/>
      <c r="Q957" s="42"/>
    </row>
    <row r="958" spans="3:17">
      <c r="C958" s="40"/>
      <c r="D958" s="41"/>
      <c r="E958" s="40"/>
      <c r="F958" s="42"/>
      <c r="G958" s="43"/>
      <c r="H958" s="40"/>
      <c r="J958" s="44"/>
      <c r="K958" s="40"/>
      <c r="L958" s="44"/>
      <c r="O958" s="45"/>
      <c r="P958" s="40"/>
      <c r="Q958" s="42"/>
    </row>
    <row r="959" spans="3:17">
      <c r="C959" s="40"/>
      <c r="D959" s="41"/>
      <c r="E959" s="40"/>
      <c r="F959" s="42"/>
      <c r="G959" s="43"/>
      <c r="H959" s="40"/>
      <c r="J959" s="44"/>
      <c r="K959" s="40"/>
      <c r="L959" s="44"/>
      <c r="O959" s="45"/>
      <c r="P959" s="40"/>
      <c r="Q959" s="42"/>
    </row>
    <row r="960" spans="3:17">
      <c r="C960" s="40"/>
      <c r="D960" s="41"/>
      <c r="E960" s="40"/>
      <c r="F960" s="42"/>
      <c r="G960" s="43"/>
      <c r="H960" s="40"/>
      <c r="J960" s="44"/>
      <c r="K960" s="40"/>
      <c r="L960" s="44"/>
      <c r="O960" s="45"/>
      <c r="P960" s="40"/>
      <c r="Q960" s="42"/>
    </row>
    <row r="961" spans="3:17">
      <c r="C961" s="40"/>
      <c r="D961" s="41"/>
      <c r="E961" s="40"/>
      <c r="F961" s="42"/>
      <c r="G961" s="43"/>
      <c r="H961" s="40"/>
      <c r="J961" s="44"/>
      <c r="K961" s="40"/>
      <c r="L961" s="44"/>
      <c r="O961" s="45"/>
      <c r="P961" s="40"/>
      <c r="Q961" s="42"/>
    </row>
    <row r="962" spans="3:17">
      <c r="C962" s="40"/>
      <c r="D962" s="41"/>
      <c r="E962" s="40"/>
      <c r="F962" s="42"/>
      <c r="G962" s="43"/>
      <c r="H962" s="40"/>
      <c r="J962" s="44"/>
      <c r="K962" s="40"/>
      <c r="L962" s="44"/>
      <c r="O962" s="45"/>
      <c r="P962" s="40"/>
      <c r="Q962" s="42"/>
    </row>
    <row r="963" spans="3:17">
      <c r="C963" s="40"/>
      <c r="D963" s="41"/>
      <c r="E963" s="40"/>
      <c r="F963" s="42"/>
      <c r="G963" s="43"/>
      <c r="H963" s="40"/>
      <c r="J963" s="44"/>
      <c r="K963" s="40"/>
      <c r="L963" s="44"/>
      <c r="O963" s="45"/>
      <c r="P963" s="40"/>
      <c r="Q963" s="42"/>
    </row>
    <row r="964" spans="3:17">
      <c r="C964" s="40"/>
      <c r="D964" s="41"/>
      <c r="E964" s="40"/>
      <c r="F964" s="42"/>
      <c r="G964" s="43"/>
      <c r="H964" s="40"/>
      <c r="J964" s="44"/>
      <c r="K964" s="40"/>
      <c r="L964" s="44"/>
      <c r="O964" s="45"/>
      <c r="P964" s="40"/>
      <c r="Q964" s="42"/>
    </row>
    <row r="965" spans="3:17">
      <c r="C965" s="40"/>
      <c r="D965" s="41"/>
      <c r="E965" s="40"/>
      <c r="F965" s="42"/>
      <c r="G965" s="43"/>
      <c r="H965" s="40"/>
      <c r="J965" s="44"/>
      <c r="K965" s="40"/>
      <c r="L965" s="44"/>
      <c r="O965" s="45"/>
      <c r="P965" s="40"/>
      <c r="Q965" s="42"/>
    </row>
    <row r="966" spans="3:17">
      <c r="C966" s="40"/>
      <c r="D966" s="41"/>
      <c r="E966" s="40"/>
      <c r="F966" s="42"/>
      <c r="G966" s="43"/>
      <c r="H966" s="40"/>
      <c r="J966" s="44"/>
      <c r="K966" s="40"/>
      <c r="L966" s="44"/>
      <c r="O966" s="45"/>
      <c r="P966" s="40"/>
      <c r="Q966" s="42"/>
    </row>
    <row r="967" spans="3:17">
      <c r="C967" s="40"/>
      <c r="D967" s="41"/>
      <c r="E967" s="40"/>
      <c r="F967" s="42"/>
      <c r="G967" s="43"/>
      <c r="H967" s="40"/>
      <c r="J967" s="44"/>
      <c r="K967" s="40"/>
      <c r="L967" s="44"/>
      <c r="O967" s="45"/>
      <c r="P967" s="40"/>
      <c r="Q967" s="42"/>
    </row>
    <row r="968" spans="3:17">
      <c r="C968" s="40"/>
      <c r="D968" s="41"/>
      <c r="E968" s="40"/>
      <c r="F968" s="42"/>
      <c r="G968" s="43"/>
      <c r="H968" s="40"/>
      <c r="J968" s="44"/>
      <c r="K968" s="40"/>
      <c r="L968" s="44"/>
      <c r="O968" s="45"/>
      <c r="P968" s="40"/>
      <c r="Q968" s="42"/>
    </row>
    <row r="969" spans="3:17">
      <c r="C969" s="40"/>
      <c r="D969" s="41"/>
      <c r="E969" s="40"/>
      <c r="F969" s="42"/>
      <c r="G969" s="43"/>
      <c r="H969" s="40"/>
      <c r="J969" s="44"/>
      <c r="K969" s="40"/>
      <c r="L969" s="44"/>
      <c r="O969" s="45"/>
      <c r="P969" s="40"/>
      <c r="Q969" s="42"/>
    </row>
    <row r="970" spans="3:17">
      <c r="C970" s="40"/>
      <c r="D970" s="41"/>
      <c r="E970" s="40"/>
      <c r="F970" s="42"/>
      <c r="G970" s="43"/>
      <c r="H970" s="40"/>
      <c r="J970" s="44"/>
      <c r="K970" s="40"/>
      <c r="L970" s="44"/>
      <c r="O970" s="45"/>
      <c r="P970" s="40"/>
      <c r="Q970" s="42"/>
    </row>
    <row r="971" spans="3:17">
      <c r="C971" s="40"/>
      <c r="D971" s="41"/>
      <c r="E971" s="40"/>
      <c r="F971" s="42"/>
      <c r="G971" s="43"/>
      <c r="H971" s="40"/>
      <c r="J971" s="44"/>
      <c r="K971" s="40"/>
      <c r="L971" s="44"/>
      <c r="O971" s="45"/>
      <c r="P971" s="40"/>
      <c r="Q971" s="42"/>
    </row>
    <row r="972" spans="3:17">
      <c r="C972" s="40"/>
      <c r="D972" s="41"/>
      <c r="E972" s="40"/>
      <c r="F972" s="42"/>
      <c r="G972" s="43"/>
      <c r="H972" s="40"/>
      <c r="J972" s="44"/>
      <c r="K972" s="40"/>
      <c r="L972" s="44"/>
      <c r="O972" s="45"/>
      <c r="P972" s="40"/>
      <c r="Q972" s="42"/>
    </row>
    <row r="973" spans="3:17">
      <c r="C973" s="40"/>
      <c r="D973" s="41"/>
      <c r="E973" s="40"/>
      <c r="F973" s="42"/>
      <c r="G973" s="43"/>
      <c r="H973" s="40"/>
      <c r="J973" s="44"/>
      <c r="K973" s="40"/>
      <c r="L973" s="44"/>
      <c r="O973" s="45"/>
      <c r="P973" s="40"/>
      <c r="Q973" s="42"/>
    </row>
    <row r="974" spans="3:17">
      <c r="C974" s="40"/>
      <c r="D974" s="41"/>
      <c r="E974" s="40"/>
      <c r="F974" s="42"/>
      <c r="G974" s="43"/>
      <c r="H974" s="40"/>
      <c r="J974" s="44"/>
      <c r="K974" s="40"/>
      <c r="L974" s="44"/>
      <c r="O974" s="45"/>
      <c r="P974" s="40"/>
      <c r="Q974" s="42"/>
    </row>
    <row r="975" spans="3:17">
      <c r="C975" s="40"/>
      <c r="D975" s="41"/>
      <c r="E975" s="40"/>
      <c r="F975" s="42"/>
      <c r="G975" s="43"/>
      <c r="H975" s="40"/>
      <c r="J975" s="44"/>
      <c r="K975" s="40"/>
      <c r="L975" s="44"/>
      <c r="O975" s="45"/>
      <c r="P975" s="40"/>
      <c r="Q975" s="42"/>
    </row>
    <row r="976" spans="3:17">
      <c r="C976" s="40"/>
      <c r="D976" s="41"/>
      <c r="E976" s="40"/>
      <c r="F976" s="42"/>
      <c r="G976" s="43"/>
      <c r="H976" s="40"/>
      <c r="J976" s="44"/>
      <c r="K976" s="40"/>
      <c r="L976" s="44"/>
      <c r="O976" s="45"/>
      <c r="P976" s="40"/>
      <c r="Q976" s="42"/>
    </row>
    <row r="977" spans="3:17">
      <c r="C977" s="40"/>
      <c r="D977" s="41"/>
      <c r="E977" s="40"/>
      <c r="F977" s="42"/>
      <c r="G977" s="43"/>
      <c r="H977" s="40"/>
      <c r="J977" s="44"/>
      <c r="K977" s="40"/>
      <c r="L977" s="44"/>
      <c r="O977" s="45"/>
      <c r="P977" s="40"/>
      <c r="Q977" s="42"/>
    </row>
    <row r="978" spans="3:17">
      <c r="C978" s="40"/>
      <c r="D978" s="41"/>
      <c r="E978" s="40"/>
      <c r="F978" s="42"/>
      <c r="G978" s="43"/>
      <c r="H978" s="40"/>
      <c r="J978" s="44"/>
      <c r="K978" s="40"/>
      <c r="L978" s="44"/>
      <c r="O978" s="45"/>
      <c r="P978" s="40"/>
      <c r="Q978" s="42"/>
    </row>
    <row r="979" spans="3:17">
      <c r="C979" s="40"/>
      <c r="D979" s="41"/>
      <c r="E979" s="40"/>
      <c r="F979" s="42"/>
      <c r="G979" s="43"/>
      <c r="H979" s="40"/>
      <c r="J979" s="44"/>
      <c r="K979" s="40"/>
      <c r="L979" s="44"/>
      <c r="O979" s="45"/>
      <c r="P979" s="40"/>
      <c r="Q979" s="42"/>
    </row>
    <row r="980" spans="3:17">
      <c r="C980" s="40"/>
      <c r="D980" s="41"/>
      <c r="E980" s="40"/>
      <c r="F980" s="42"/>
      <c r="G980" s="43"/>
      <c r="H980" s="40"/>
      <c r="J980" s="44"/>
      <c r="K980" s="40"/>
      <c r="L980" s="44"/>
      <c r="O980" s="45"/>
      <c r="P980" s="40"/>
      <c r="Q980" s="42"/>
    </row>
    <row r="981" spans="3:17">
      <c r="C981" s="40"/>
      <c r="D981" s="41"/>
      <c r="E981" s="40"/>
      <c r="F981" s="42"/>
      <c r="G981" s="43"/>
      <c r="H981" s="40"/>
      <c r="J981" s="44"/>
      <c r="K981" s="40"/>
      <c r="L981" s="44"/>
      <c r="O981" s="45"/>
      <c r="P981" s="40"/>
      <c r="Q981" s="42"/>
    </row>
    <row r="982" spans="3:17">
      <c r="C982" s="40"/>
      <c r="D982" s="41"/>
      <c r="E982" s="40"/>
      <c r="F982" s="42"/>
      <c r="G982" s="43"/>
      <c r="H982" s="40"/>
      <c r="J982" s="44"/>
      <c r="K982" s="40"/>
      <c r="L982" s="44"/>
      <c r="O982" s="45"/>
      <c r="P982" s="40"/>
      <c r="Q982" s="42"/>
    </row>
    <row r="983" spans="3:17">
      <c r="C983" s="40"/>
      <c r="D983" s="41"/>
      <c r="E983" s="40"/>
      <c r="F983" s="42"/>
      <c r="G983" s="43"/>
      <c r="H983" s="40"/>
      <c r="J983" s="44"/>
      <c r="K983" s="40"/>
      <c r="L983" s="44"/>
      <c r="O983" s="45"/>
      <c r="P983" s="40"/>
      <c r="Q983" s="42"/>
    </row>
    <row r="984" spans="3:17">
      <c r="C984" s="40"/>
      <c r="D984" s="41"/>
      <c r="E984" s="40"/>
      <c r="F984" s="42"/>
      <c r="G984" s="43"/>
      <c r="H984" s="40"/>
      <c r="J984" s="44"/>
      <c r="K984" s="40"/>
      <c r="L984" s="44"/>
      <c r="O984" s="45"/>
      <c r="P984" s="40"/>
      <c r="Q984" s="42"/>
    </row>
    <row r="985" spans="3:17">
      <c r="C985" s="40"/>
      <c r="D985" s="41"/>
      <c r="E985" s="40"/>
      <c r="F985" s="42"/>
      <c r="G985" s="43"/>
      <c r="H985" s="40"/>
      <c r="J985" s="44"/>
      <c r="K985" s="40"/>
      <c r="L985" s="44"/>
      <c r="O985" s="45"/>
      <c r="P985" s="40"/>
      <c r="Q985" s="42"/>
    </row>
    <row r="986" spans="3:17">
      <c r="C986" s="40"/>
      <c r="D986" s="41"/>
      <c r="E986" s="40"/>
      <c r="F986" s="42"/>
      <c r="G986" s="43"/>
      <c r="H986" s="40"/>
      <c r="J986" s="44"/>
      <c r="K986" s="40"/>
      <c r="L986" s="44"/>
      <c r="O986" s="45"/>
      <c r="P986" s="40"/>
      <c r="Q986" s="42"/>
    </row>
    <row r="987" spans="3:17">
      <c r="C987" s="40"/>
      <c r="D987" s="41"/>
      <c r="E987" s="40"/>
      <c r="F987" s="42"/>
      <c r="G987" s="43"/>
      <c r="H987" s="40"/>
      <c r="J987" s="44"/>
      <c r="K987" s="40"/>
      <c r="L987" s="44"/>
      <c r="O987" s="45"/>
      <c r="P987" s="40"/>
      <c r="Q987" s="42"/>
    </row>
    <row r="988" spans="3:17">
      <c r="C988" s="40"/>
      <c r="D988" s="41"/>
      <c r="E988" s="40"/>
      <c r="F988" s="42"/>
      <c r="G988" s="43"/>
      <c r="H988" s="40"/>
      <c r="J988" s="44"/>
      <c r="K988" s="40"/>
      <c r="L988" s="44"/>
      <c r="O988" s="45"/>
      <c r="P988" s="40"/>
      <c r="Q988" s="42"/>
    </row>
    <row r="989" spans="3:17">
      <c r="C989" s="40"/>
      <c r="D989" s="41"/>
      <c r="E989" s="40"/>
      <c r="F989" s="42"/>
      <c r="G989" s="43"/>
      <c r="H989" s="40"/>
      <c r="J989" s="44"/>
      <c r="K989" s="40"/>
      <c r="L989" s="44"/>
      <c r="O989" s="45"/>
      <c r="P989" s="40"/>
      <c r="Q989" s="42"/>
    </row>
    <row r="990" spans="3:17">
      <c r="C990" s="40"/>
      <c r="D990" s="41"/>
      <c r="E990" s="40"/>
      <c r="F990" s="42"/>
      <c r="G990" s="43"/>
      <c r="H990" s="40"/>
      <c r="J990" s="44"/>
      <c r="K990" s="40"/>
      <c r="L990" s="44"/>
      <c r="O990" s="45"/>
      <c r="P990" s="40"/>
      <c r="Q990" s="42"/>
    </row>
    <row r="991" spans="3:17">
      <c r="C991" s="40"/>
      <c r="D991" s="41"/>
      <c r="E991" s="40"/>
      <c r="F991" s="42"/>
      <c r="G991" s="43"/>
      <c r="H991" s="40"/>
      <c r="J991" s="44"/>
      <c r="K991" s="40"/>
      <c r="L991" s="44"/>
      <c r="O991" s="45"/>
      <c r="P991" s="40"/>
      <c r="Q991" s="42"/>
    </row>
    <row r="992" spans="3:17">
      <c r="C992" s="40"/>
      <c r="D992" s="41"/>
      <c r="E992" s="40"/>
      <c r="F992" s="42"/>
      <c r="G992" s="43"/>
      <c r="H992" s="40"/>
      <c r="J992" s="44"/>
      <c r="K992" s="40"/>
      <c r="L992" s="44"/>
      <c r="O992" s="45"/>
      <c r="P992" s="40"/>
      <c r="Q992" s="42"/>
    </row>
    <row r="993" spans="3:17">
      <c r="C993" s="40"/>
      <c r="D993" s="41"/>
      <c r="E993" s="40"/>
      <c r="F993" s="42"/>
      <c r="G993" s="43"/>
      <c r="H993" s="40"/>
      <c r="J993" s="44"/>
      <c r="K993" s="40"/>
      <c r="L993" s="44"/>
      <c r="O993" s="45"/>
      <c r="P993" s="40"/>
      <c r="Q993" s="42"/>
    </row>
    <row r="994" spans="3:17">
      <c r="C994" s="40"/>
      <c r="D994" s="41"/>
      <c r="E994" s="40"/>
      <c r="F994" s="42"/>
      <c r="G994" s="43"/>
      <c r="H994" s="40"/>
      <c r="J994" s="44"/>
      <c r="K994" s="40"/>
      <c r="L994" s="44"/>
      <c r="O994" s="45"/>
      <c r="P994" s="40"/>
      <c r="Q994" s="42"/>
    </row>
    <row r="995" spans="3:17">
      <c r="C995" s="40"/>
      <c r="D995" s="41"/>
      <c r="E995" s="40"/>
      <c r="F995" s="42"/>
      <c r="G995" s="43"/>
      <c r="H995" s="40"/>
      <c r="J995" s="44"/>
      <c r="K995" s="40"/>
      <c r="L995" s="44"/>
      <c r="O995" s="45"/>
      <c r="P995" s="40"/>
      <c r="Q995" s="42"/>
    </row>
    <row r="996" spans="3:17">
      <c r="C996" s="40"/>
      <c r="D996" s="41"/>
      <c r="E996" s="40"/>
      <c r="F996" s="42"/>
      <c r="G996" s="43"/>
      <c r="H996" s="40"/>
      <c r="J996" s="44"/>
      <c r="K996" s="40"/>
      <c r="L996" s="44"/>
      <c r="O996" s="45"/>
      <c r="P996" s="40"/>
      <c r="Q996" s="42"/>
    </row>
    <row r="997" spans="3:17">
      <c r="C997" s="40"/>
      <c r="D997" s="41"/>
      <c r="E997" s="40"/>
      <c r="F997" s="42"/>
      <c r="G997" s="43"/>
      <c r="H997" s="40"/>
      <c r="J997" s="44"/>
      <c r="K997" s="40"/>
      <c r="L997" s="44"/>
      <c r="O997" s="45"/>
      <c r="P997" s="40"/>
      <c r="Q997" s="42"/>
    </row>
    <row r="998" spans="3:17">
      <c r="C998" s="40"/>
      <c r="D998" s="41"/>
      <c r="E998" s="40"/>
      <c r="F998" s="42"/>
      <c r="G998" s="43"/>
      <c r="H998" s="40"/>
      <c r="J998" s="44"/>
      <c r="K998" s="40"/>
      <c r="L998" s="44"/>
      <c r="O998" s="45"/>
      <c r="P998" s="40"/>
      <c r="Q998" s="42"/>
    </row>
    <row r="999" spans="3:17">
      <c r="C999" s="40"/>
      <c r="D999" s="41"/>
      <c r="E999" s="40"/>
      <c r="F999" s="42"/>
      <c r="G999" s="43"/>
      <c r="H999" s="40"/>
      <c r="J999" s="44"/>
      <c r="K999" s="40"/>
      <c r="L999" s="44"/>
      <c r="O999" s="45"/>
      <c r="P999" s="40"/>
      <c r="Q999" s="42"/>
    </row>
    <row r="1000" spans="3:17">
      <c r="C1000" s="40"/>
      <c r="D1000" s="41"/>
      <c r="E1000" s="40"/>
      <c r="F1000" s="42"/>
      <c r="G1000" s="43"/>
      <c r="H1000" s="40"/>
      <c r="J1000" s="44"/>
      <c r="K1000" s="40"/>
      <c r="L1000" s="44"/>
      <c r="O1000" s="45"/>
      <c r="P1000" s="40"/>
      <c r="Q1000" s="42"/>
    </row>
    <row r="1001" spans="3:17">
      <c r="C1001" s="40"/>
      <c r="D1001" s="41"/>
      <c r="E1001" s="40"/>
      <c r="F1001" s="42"/>
      <c r="G1001" s="43"/>
      <c r="H1001" s="40"/>
      <c r="J1001" s="44"/>
      <c r="K1001" s="40"/>
      <c r="L1001" s="44"/>
      <c r="O1001" s="45"/>
      <c r="P1001" s="40"/>
      <c r="Q1001" s="42"/>
    </row>
    <row r="1002" spans="3:17">
      <c r="C1002" s="40"/>
      <c r="D1002" s="41"/>
      <c r="E1002" s="40"/>
      <c r="F1002" s="42"/>
      <c r="G1002" s="43"/>
      <c r="H1002" s="40"/>
      <c r="J1002" s="44"/>
      <c r="K1002" s="40"/>
      <c r="L1002" s="44"/>
      <c r="O1002" s="45"/>
      <c r="P1002" s="40"/>
      <c r="Q1002" s="42"/>
    </row>
    <row r="1003" spans="3:17">
      <c r="C1003" s="40"/>
      <c r="D1003" s="41"/>
      <c r="E1003" s="40"/>
      <c r="F1003" s="42"/>
      <c r="G1003" s="43"/>
      <c r="H1003" s="40"/>
      <c r="J1003" s="44"/>
      <c r="K1003" s="40"/>
      <c r="L1003" s="44"/>
      <c r="O1003" s="45"/>
      <c r="P1003" s="40"/>
      <c r="Q1003" s="42"/>
    </row>
    <row r="1004" spans="3:17">
      <c r="C1004" s="40"/>
      <c r="D1004" s="41"/>
      <c r="E1004" s="40"/>
      <c r="F1004" s="42"/>
      <c r="G1004" s="43"/>
      <c r="H1004" s="40"/>
      <c r="J1004" s="44"/>
      <c r="K1004" s="40"/>
      <c r="L1004" s="44"/>
      <c r="O1004" s="45"/>
      <c r="P1004" s="40"/>
      <c r="Q1004" s="4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S100"/>
  <sheetViews>
    <sheetView view="pageBreakPreview" topLeftCell="A5" zoomScale="130" zoomScaleNormal="100" zoomScaleSheetLayoutView="130" workbookViewId="0">
      <selection activeCell="C10" sqref="C10"/>
    </sheetView>
  </sheetViews>
  <sheetFormatPr baseColWidth="10" defaultRowHeight="15"/>
  <cols>
    <col min="1" max="1" width="7.28515625" style="79" customWidth="1"/>
    <col min="2" max="2" width="17.7109375" style="79" customWidth="1"/>
    <col min="3" max="7" width="13.42578125" style="79" customWidth="1"/>
    <col min="8" max="8" width="14.85546875" style="79" customWidth="1"/>
    <col min="9" max="9" width="19.42578125" style="79" customWidth="1"/>
    <col min="10" max="10" width="13.42578125" style="79" customWidth="1"/>
    <col min="11" max="13" width="11.42578125" style="79"/>
    <col min="14" max="14" width="16.28515625" style="79" customWidth="1"/>
    <col min="15" max="17" width="11.42578125" style="79"/>
    <col min="18" max="18" width="23.28515625" style="79" bestFit="1" customWidth="1"/>
    <col min="19" max="16384" width="11.42578125" style="79"/>
  </cols>
  <sheetData>
    <row r="1" spans="1:19" ht="20.25">
      <c r="B1" s="78"/>
      <c r="C1" s="78"/>
      <c r="D1" s="78"/>
      <c r="E1" s="78"/>
      <c r="J1" s="78"/>
      <c r="N1" s="80"/>
      <c r="O1" s="81"/>
    </row>
    <row r="2" spans="1:19" ht="20.25">
      <c r="B2" s="78"/>
      <c r="C2" s="78"/>
      <c r="D2" s="78"/>
      <c r="E2" s="78"/>
      <c r="F2" s="239" t="s">
        <v>30</v>
      </c>
      <c r="G2" s="239"/>
      <c r="H2" s="239"/>
      <c r="I2" s="239"/>
      <c r="J2" s="240"/>
      <c r="K2" s="240"/>
      <c r="L2" s="240"/>
      <c r="Q2" s="79">
        <v>1</v>
      </c>
      <c r="R2" s="79" t="s">
        <v>62</v>
      </c>
      <c r="S2" s="79" t="s">
        <v>54</v>
      </c>
    </row>
    <row r="3" spans="1:19">
      <c r="A3" s="16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Q3" s="79">
        <v>2</v>
      </c>
      <c r="R3" s="79" t="s">
        <v>31</v>
      </c>
      <c r="S3" s="79" t="s">
        <v>55</v>
      </c>
    </row>
    <row r="4" spans="1:19" ht="15" customHeight="1">
      <c r="A4" s="167"/>
      <c r="B4" s="78"/>
      <c r="C4" s="78"/>
      <c r="D4" s="78"/>
      <c r="E4" s="78"/>
      <c r="K4" s="82"/>
      <c r="L4" s="78"/>
      <c r="Q4" s="79">
        <v>3</v>
      </c>
      <c r="R4" s="79" t="s">
        <v>32</v>
      </c>
      <c r="S4" s="79" t="s">
        <v>56</v>
      </c>
    </row>
    <row r="5" spans="1:19" ht="15" customHeight="1">
      <c r="A5" s="167"/>
      <c r="B5" s="78"/>
      <c r="C5" s="78"/>
      <c r="I5" s="78"/>
      <c r="J5" s="82"/>
      <c r="K5" s="82"/>
      <c r="L5" s="78"/>
      <c r="Q5" s="79">
        <v>4</v>
      </c>
      <c r="R5" s="79" t="s">
        <v>33</v>
      </c>
      <c r="S5" s="79" t="s">
        <v>58</v>
      </c>
    </row>
    <row r="6" spans="1:19" ht="15" customHeight="1">
      <c r="A6" s="167"/>
      <c r="B6" s="78"/>
      <c r="C6" s="78"/>
      <c r="D6" s="78"/>
      <c r="E6" s="78"/>
      <c r="F6" s="78"/>
      <c r="G6" s="78"/>
      <c r="H6" s="78"/>
      <c r="I6" s="78"/>
      <c r="J6" s="82"/>
      <c r="K6" s="82"/>
      <c r="L6" s="78"/>
      <c r="Q6" s="79">
        <v>5</v>
      </c>
      <c r="R6" s="79" t="s">
        <v>34</v>
      </c>
      <c r="S6" s="79" t="s">
        <v>57</v>
      </c>
    </row>
    <row r="7" spans="1:19" ht="15" customHeight="1">
      <c r="A7" s="167"/>
      <c r="B7" s="78"/>
      <c r="D7" s="214" t="s">
        <v>53</v>
      </c>
      <c r="E7" s="214"/>
      <c r="F7" s="214"/>
      <c r="G7" s="83">
        <f>Accueil!J1</f>
        <v>2019</v>
      </c>
      <c r="H7" s="78"/>
      <c r="I7" s="78"/>
      <c r="J7" s="82"/>
      <c r="K7" s="82"/>
      <c r="L7" s="78"/>
      <c r="Q7" s="79">
        <v>6</v>
      </c>
      <c r="R7" s="79" t="s">
        <v>35</v>
      </c>
      <c r="S7" s="79" t="s">
        <v>59</v>
      </c>
    </row>
    <row r="8" spans="1:19" ht="15" customHeight="1">
      <c r="A8" s="167"/>
      <c r="B8" s="78"/>
      <c r="C8" s="78"/>
      <c r="D8" s="78"/>
      <c r="E8" s="78"/>
      <c r="F8" s="78"/>
      <c r="G8" s="78"/>
      <c r="H8" s="78"/>
      <c r="I8" s="78"/>
      <c r="J8" s="82"/>
      <c r="K8" s="82"/>
      <c r="L8" s="78"/>
      <c r="Q8" s="79">
        <v>7</v>
      </c>
      <c r="R8" s="79" t="s">
        <v>36</v>
      </c>
      <c r="S8" s="79" t="s">
        <v>63</v>
      </c>
    </row>
    <row r="9" spans="1:19" ht="15" customHeight="1">
      <c r="A9" s="167"/>
      <c r="B9" s="78"/>
      <c r="C9" s="78"/>
      <c r="D9" s="78"/>
      <c r="E9" s="78"/>
      <c r="F9" s="78"/>
      <c r="G9" s="78"/>
      <c r="H9" s="78"/>
      <c r="I9" s="78"/>
      <c r="J9" s="82"/>
      <c r="K9" s="82"/>
      <c r="L9" s="78"/>
      <c r="Q9" s="79">
        <v>8</v>
      </c>
      <c r="R9" s="79" t="s">
        <v>37</v>
      </c>
    </row>
    <row r="10" spans="1:19">
      <c r="A10" s="167"/>
      <c r="B10" s="84" t="s">
        <v>73</v>
      </c>
      <c r="C10" s="166">
        <v>7</v>
      </c>
      <c r="D10" s="86"/>
      <c r="F10" s="78"/>
      <c r="G10" s="78"/>
      <c r="H10" s="78"/>
      <c r="I10" s="78"/>
      <c r="J10" s="78"/>
      <c r="K10" s="78"/>
      <c r="L10" s="78"/>
      <c r="Q10" s="79">
        <v>9</v>
      </c>
      <c r="R10" s="79" t="s">
        <v>38</v>
      </c>
    </row>
    <row r="11" spans="1:19">
      <c r="A11" s="167"/>
      <c r="B11" s="87"/>
      <c r="C11" s="78"/>
      <c r="D11" s="78"/>
      <c r="E11" s="78"/>
      <c r="F11" s="78"/>
      <c r="G11" s="78"/>
      <c r="H11" s="78"/>
      <c r="I11" s="78"/>
      <c r="J11" s="78"/>
      <c r="K11" s="78"/>
      <c r="L11" s="78"/>
      <c r="Q11" s="79">
        <v>10</v>
      </c>
      <c r="R11" s="79" t="s">
        <v>39</v>
      </c>
    </row>
    <row r="12" spans="1:19">
      <c r="A12" s="167"/>
      <c r="B12" s="84" t="s">
        <v>0</v>
      </c>
      <c r="C12" s="221" t="str">
        <f>IFERROR(INDEX(Listing_Coursiers!$A$3:$V$100,MATCH($C$10,Listing_Coursiers!$A$3:$A$100,0),2),"")</f>
        <v>DEFOUILHOUX</v>
      </c>
      <c r="D12" s="221"/>
      <c r="E12" s="88" t="s">
        <v>2</v>
      </c>
      <c r="F12" s="182" t="str">
        <f>IFERROR(INDEX(Listing_Coursiers!$A$3:$V$100,MATCH($C$10,Listing_Coursiers!$A$3:$A$100,0),3),"")</f>
        <v>Jean-Paul</v>
      </c>
      <c r="G12" s="89"/>
      <c r="H12" s="88" t="s">
        <v>3</v>
      </c>
      <c r="I12" s="181">
        <f>IFERROR(INDEX(Listing_Coursiers!$A$3:$V$74,MATCH($C$12,Listing_Coursiers!$B$3:$B$100,0),7),"")</f>
        <v>0</v>
      </c>
      <c r="J12" s="89"/>
      <c r="Q12" s="79">
        <v>11</v>
      </c>
      <c r="R12" s="79" t="s">
        <v>40</v>
      </c>
    </row>
    <row r="13" spans="1:19">
      <c r="A13" s="167"/>
      <c r="B13" s="87"/>
      <c r="C13" s="90"/>
      <c r="D13" s="91"/>
      <c r="E13" s="91"/>
      <c r="F13" s="91"/>
      <c r="G13" s="91"/>
      <c r="H13" s="91"/>
      <c r="I13" s="91"/>
      <c r="J13" s="91"/>
      <c r="K13" s="91"/>
      <c r="L13" s="91"/>
      <c r="Q13" s="79">
        <v>12</v>
      </c>
      <c r="R13" s="79" t="s">
        <v>41</v>
      </c>
    </row>
    <row r="14" spans="1:19">
      <c r="A14" s="167"/>
      <c r="B14" s="84" t="s">
        <v>4</v>
      </c>
      <c r="C14" s="221">
        <f>IFERROR(INDEX(Listing_Coursiers!$A$3:$V$100,MATCH($C$10,Listing_Coursiers!$A$3:$A$100,0),4),"")</f>
        <v>0</v>
      </c>
      <c r="D14" s="221"/>
      <c r="E14" s="221"/>
      <c r="F14" s="221"/>
      <c r="G14" s="221"/>
      <c r="H14" s="221"/>
      <c r="I14" s="89"/>
      <c r="J14" s="90"/>
      <c r="K14" s="90"/>
      <c r="L14" s="85"/>
      <c r="Q14" s="79">
        <v>13</v>
      </c>
      <c r="R14" s="79" t="s">
        <v>42</v>
      </c>
      <c r="S14" s="79" t="s">
        <v>64</v>
      </c>
    </row>
    <row r="15" spans="1:19">
      <c r="A15" s="167"/>
      <c r="B15" s="92"/>
      <c r="C15" s="90"/>
      <c r="D15" s="91"/>
      <c r="E15" s="91"/>
      <c r="F15" s="91"/>
      <c r="G15" s="91"/>
      <c r="H15" s="90"/>
      <c r="I15" s="90"/>
      <c r="J15" s="90"/>
      <c r="K15" s="91"/>
      <c r="L15" s="91"/>
      <c r="Q15" s="79">
        <v>14</v>
      </c>
      <c r="R15" s="79" t="s">
        <v>43</v>
      </c>
      <c r="S15" s="79" t="s">
        <v>65</v>
      </c>
    </row>
    <row r="16" spans="1:19">
      <c r="A16" s="167"/>
      <c r="B16" s="84" t="s">
        <v>6</v>
      </c>
      <c r="C16" s="182">
        <f>IFERROR(INDEX(Listing_Coursiers!$A$3:$V$100,MATCH($C$10,Listing_Coursiers!$A$3:$A$100,0),5),"")</f>
        <v>0</v>
      </c>
      <c r="D16" s="90"/>
      <c r="E16" s="88" t="s">
        <v>5</v>
      </c>
      <c r="F16" s="221">
        <f>IFERROR(INDEX(Listing_Coursiers!$A$3:$V$100,MATCH($C$10,Listing_Coursiers!$A$3:$A$100,0),6),"")</f>
        <v>0</v>
      </c>
      <c r="G16" s="221"/>
      <c r="H16" s="221"/>
      <c r="I16" s="89"/>
      <c r="J16" s="89"/>
      <c r="K16" s="89"/>
      <c r="L16" s="89"/>
      <c r="Q16" s="79">
        <v>15</v>
      </c>
      <c r="R16" s="79" t="s">
        <v>44</v>
      </c>
      <c r="S16" s="79" t="s">
        <v>66</v>
      </c>
    </row>
    <row r="17" spans="1:19">
      <c r="A17" s="167"/>
      <c r="B17" s="92"/>
      <c r="C17" s="90"/>
      <c r="D17" s="91"/>
      <c r="E17" s="91"/>
      <c r="F17" s="91"/>
      <c r="G17" s="91"/>
      <c r="H17" s="91"/>
      <c r="I17" s="91"/>
      <c r="J17" s="90"/>
      <c r="K17" s="91"/>
      <c r="L17" s="91"/>
      <c r="Q17" s="79">
        <v>16</v>
      </c>
      <c r="R17" s="79" t="s">
        <v>45</v>
      </c>
      <c r="S17" s="79" t="s">
        <v>61</v>
      </c>
    </row>
    <row r="18" spans="1:19">
      <c r="A18" s="167"/>
      <c r="B18" s="84" t="s">
        <v>29</v>
      </c>
      <c r="C18" s="221" t="str">
        <f>IF(INDEX(Listing_Coursiers!$A$3:$V$100,MATCH($C$10,Listing_Coursiers!$A$3:$A$100,0),13)="","",IFERROR(INDEX(Listing_Coursiers!$A$3:$V$100,MATCH($C$10,Listing_Coursiers!$A$3:$A$100,0),13),""))</f>
        <v/>
      </c>
      <c r="D18" s="221"/>
      <c r="E18" s="93" t="s">
        <v>28</v>
      </c>
      <c r="F18" s="234" t="str">
        <f>IF(INDEX(Listing_Coursiers!$A$3:$V$100,MATCH($C$10,Listing_Coursiers!$A$3:$A$100,0),13)="","",IFERROR(INDEX(Listing_Coursiers!$A$3:$V$100,MATCH($C$10,Listing_Coursiers!$A$3:$A$100,0),14),""))</f>
        <v/>
      </c>
      <c r="G18" s="234"/>
      <c r="H18" s="88" t="s">
        <v>8</v>
      </c>
      <c r="I18" s="234" t="str">
        <f>IF(INDEX(Listing_Coursiers!$A$3:$V$100,MATCH($C$10,Listing_Coursiers!$A$3:$A$100,0),13)="","",IFERROR(INDEX(Listing_Coursiers!$A$3:$V$100,MATCH($C$10,Listing_Coursiers!$A$3:$A$100,0),15),""))</f>
        <v/>
      </c>
      <c r="J18" s="234"/>
      <c r="N18" s="89"/>
      <c r="Q18" s="79">
        <v>17</v>
      </c>
      <c r="R18" s="79" t="s">
        <v>46</v>
      </c>
      <c r="S18" s="79" t="s">
        <v>60</v>
      </c>
    </row>
    <row r="19" spans="1:19">
      <c r="A19" s="167"/>
      <c r="B19" s="92"/>
      <c r="C19" s="90"/>
      <c r="D19" s="91"/>
      <c r="E19" s="91"/>
      <c r="F19" s="91"/>
      <c r="G19" s="91"/>
      <c r="H19" s="91"/>
      <c r="I19" s="91"/>
      <c r="J19" s="91"/>
      <c r="K19" s="91"/>
      <c r="L19" s="91"/>
      <c r="Q19" s="79">
        <v>18</v>
      </c>
      <c r="R19" s="79" t="s">
        <v>47</v>
      </c>
      <c r="S19" s="79" t="s">
        <v>67</v>
      </c>
    </row>
    <row r="20" spans="1:19">
      <c r="A20" s="167"/>
      <c r="B20" s="84" t="s">
        <v>7</v>
      </c>
      <c r="C20" s="221">
        <f>IFERROR(INDEX(Listing_Coursiers!$A$3:$V$100,MATCH($C$10,Listing_Coursiers!$A$3:$A$100,0),17),"")</f>
        <v>0</v>
      </c>
      <c r="D20" s="221"/>
      <c r="E20" s="221"/>
      <c r="F20" s="94" t="s">
        <v>11</v>
      </c>
      <c r="G20" s="94"/>
      <c r="H20" s="233">
        <f>IFERROR(INDEX(Listing_Coursiers!$A$3:$V$74,MATCH($C$10,Listing_Coursiers!$A$3:$A$74,0),16),"")</f>
        <v>0</v>
      </c>
      <c r="I20" s="233"/>
      <c r="K20" s="89"/>
      <c r="L20" s="91"/>
      <c r="Q20" s="79">
        <v>19</v>
      </c>
      <c r="R20" s="79" t="s">
        <v>48</v>
      </c>
      <c r="S20" s="79" t="s">
        <v>68</v>
      </c>
    </row>
    <row r="21" spans="1:19" ht="15.75">
      <c r="A21" s="167"/>
      <c r="B21" s="78"/>
      <c r="C21" s="78"/>
      <c r="D21" s="95"/>
      <c r="E21" s="78"/>
      <c r="F21" s="78"/>
      <c r="G21" s="78"/>
      <c r="H21" s="78"/>
      <c r="I21" s="78"/>
      <c r="J21" s="78"/>
      <c r="K21" s="78"/>
      <c r="L21" s="78"/>
      <c r="Q21" s="79">
        <v>20</v>
      </c>
      <c r="R21" s="79" t="s">
        <v>49</v>
      </c>
      <c r="S21" s="79" t="s">
        <v>69</v>
      </c>
    </row>
    <row r="22" spans="1:19">
      <c r="A22" s="167"/>
      <c r="B22" s="252" t="s">
        <v>9</v>
      </c>
      <c r="C22" s="252"/>
      <c r="D22" s="252"/>
      <c r="E22" s="252"/>
      <c r="F22" s="252"/>
      <c r="G22" s="252"/>
      <c r="H22" s="252"/>
      <c r="I22" s="252"/>
      <c r="K22" s="78"/>
      <c r="L22" s="78"/>
      <c r="Q22" s="79">
        <v>21</v>
      </c>
      <c r="R22" s="79" t="s">
        <v>1</v>
      </c>
      <c r="S22" s="79" t="s">
        <v>70</v>
      </c>
    </row>
    <row r="23" spans="1:19">
      <c r="A23" s="167"/>
      <c r="B23" s="223" t="s">
        <v>10</v>
      </c>
      <c r="C23" s="223"/>
      <c r="D23" s="223"/>
      <c r="E23" s="223"/>
      <c r="F23" s="223"/>
      <c r="G23" s="223"/>
      <c r="H23" s="223"/>
      <c r="I23" s="223"/>
      <c r="K23" s="78"/>
      <c r="L23" s="78"/>
      <c r="Q23" s="79">
        <v>22</v>
      </c>
      <c r="R23" s="79" t="s">
        <v>50</v>
      </c>
      <c r="S23" s="79" t="s">
        <v>71</v>
      </c>
    </row>
    <row r="24" spans="1:19" ht="6.75" customHeight="1">
      <c r="A24" s="167"/>
      <c r="B24" s="78"/>
      <c r="C24" s="96"/>
      <c r="D24" s="96"/>
      <c r="E24" s="96"/>
      <c r="F24" s="96"/>
      <c r="G24" s="96"/>
      <c r="H24" s="96"/>
      <c r="I24" s="96"/>
      <c r="J24" s="96"/>
      <c r="K24" s="78"/>
      <c r="L24" s="78"/>
    </row>
    <row r="25" spans="1:19" ht="6.75" customHeight="1" thickBot="1">
      <c r="A25" s="167"/>
      <c r="B25" s="97"/>
      <c r="C25" s="78"/>
      <c r="D25" s="78"/>
      <c r="E25" s="78"/>
      <c r="F25" s="96"/>
      <c r="G25" s="96"/>
      <c r="H25" s="78"/>
      <c r="I25" s="78"/>
      <c r="J25" s="78"/>
      <c r="K25" s="78"/>
      <c r="L25" s="78"/>
    </row>
    <row r="26" spans="1:19" ht="20.25" customHeight="1">
      <c r="A26" s="167"/>
      <c r="B26" s="241" t="s">
        <v>16</v>
      </c>
      <c r="C26" s="244" t="s">
        <v>12</v>
      </c>
      <c r="D26" s="244" t="s">
        <v>13</v>
      </c>
      <c r="E26" s="244" t="s">
        <v>14</v>
      </c>
      <c r="F26" s="244" t="s">
        <v>1</v>
      </c>
      <c r="G26" s="246" t="s">
        <v>15</v>
      </c>
      <c r="J26" s="98"/>
      <c r="K26" s="99"/>
      <c r="L26" s="99"/>
      <c r="M26" s="98"/>
    </row>
    <row r="27" spans="1:19" ht="15" customHeight="1">
      <c r="A27" s="167"/>
      <c r="B27" s="242"/>
      <c r="C27" s="245"/>
      <c r="D27" s="245"/>
      <c r="E27" s="245"/>
      <c r="F27" s="245"/>
      <c r="G27" s="247"/>
      <c r="I27" s="98"/>
      <c r="J27" s="98"/>
      <c r="K27" s="98"/>
      <c r="L27" s="98"/>
      <c r="M27" s="98"/>
    </row>
    <row r="28" spans="1:19" ht="15" customHeight="1">
      <c r="A28" s="167"/>
      <c r="B28" s="242"/>
      <c r="C28" s="248" t="str">
        <f>IF(INDEX(Listing_Coursiers!$A$3:$V$100,MATCH($C$10,Listing_Coursiers!$A$3:$A$100,0),18)="","",INDEX(Listing_Coursiers!$A$3:$V$100,MATCH($C$10,Listing_Coursiers!$A$3:$A$100,0),18))</f>
        <v/>
      </c>
      <c r="D28" s="248" t="str">
        <f>IF(INDEX(Listing_Coursiers!$A$3:$V$100,MATCH($C$10,Listing_Coursiers!$A$3:$A$100,0),18)="","",INDEX(Listing_Coursiers!$A$3:$V$100,MATCH($C$10,Listing_Coursiers!$A$3:$A$100,0),19))</f>
        <v/>
      </c>
      <c r="E28" s="248" t="str">
        <f>IF(INDEX(Listing_Coursiers!$A$3:$V$100,MATCH($C$10,Listing_Coursiers!$A$3:$A$100,0),18)="","",INDEX(Listing_Coursiers!$A$3:$V$100,MATCH($C$10,Listing_Coursiers!$A$3:$A$100,0),20))</f>
        <v/>
      </c>
      <c r="F28" s="248" t="str">
        <f>IF(INDEX(Listing_Coursiers!$A$3:$V$100,MATCH($C$10,Listing_Coursiers!$A$3:$A$100,0),18)="","",INDEX(Listing_Coursiers!$A$3:$V$100,MATCH($C$10,Listing_Coursiers!$A$3:$A$100,0),21))</f>
        <v/>
      </c>
      <c r="G28" s="250" t="str">
        <f>IF(INDEX(Listing_Coursiers!$A$3:$V$100,MATCH($C$10,Listing_Coursiers!$A$3:$A$100,0),18)="","",INDEX(Listing_Coursiers!$A$3:$V$100,MATCH($C$10,Listing_Coursiers!$A$3:$A$100,0),22))</f>
        <v/>
      </c>
      <c r="I28" s="24"/>
      <c r="J28" s="24"/>
      <c r="K28" s="24"/>
      <c r="L28" s="24"/>
      <c r="M28" s="24"/>
    </row>
    <row r="29" spans="1:19" ht="15" customHeight="1" thickBot="1">
      <c r="A29" s="167"/>
      <c r="B29" s="243"/>
      <c r="C29" s="249"/>
      <c r="D29" s="249"/>
      <c r="E29" s="249"/>
      <c r="F29" s="249"/>
      <c r="G29" s="251"/>
      <c r="I29" s="24"/>
      <c r="J29" s="24"/>
      <c r="K29" s="24"/>
      <c r="L29" s="24"/>
      <c r="M29" s="24"/>
    </row>
    <row r="30" spans="1:19" ht="15" customHeight="1">
      <c r="A30" s="16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</row>
    <row r="31" spans="1:19" ht="15.75" thickBot="1">
      <c r="A31" s="167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</row>
    <row r="32" spans="1:19" ht="15" customHeight="1">
      <c r="A32" s="167"/>
      <c r="B32" s="215" t="s">
        <v>51</v>
      </c>
      <c r="C32" s="216"/>
      <c r="D32" s="216"/>
      <c r="E32" s="216"/>
      <c r="F32" s="224" t="str">
        <f>IF(OR(SUM($B$43:$F$43)="",SUM($B$43:$F$43)=0),"",SUM($B$43:$F$43))</f>
        <v/>
      </c>
      <c r="G32" s="225"/>
      <c r="H32" s="226"/>
      <c r="I32" s="78"/>
      <c r="J32" s="78"/>
      <c r="K32" s="78"/>
      <c r="L32" s="78"/>
    </row>
    <row r="33" spans="1:14" ht="15" customHeight="1">
      <c r="A33" s="167"/>
      <c r="B33" s="217"/>
      <c r="C33" s="218"/>
      <c r="D33" s="218"/>
      <c r="E33" s="218"/>
      <c r="F33" s="227"/>
      <c r="G33" s="228"/>
      <c r="H33" s="229"/>
      <c r="I33" s="78"/>
      <c r="J33" s="78"/>
      <c r="K33" s="78"/>
      <c r="L33" s="78"/>
    </row>
    <row r="34" spans="1:14" ht="15.75" customHeight="1" thickBot="1">
      <c r="A34" s="167"/>
      <c r="B34" s="219"/>
      <c r="C34" s="220"/>
      <c r="D34" s="220"/>
      <c r="E34" s="220"/>
      <c r="F34" s="230"/>
      <c r="G34" s="231"/>
      <c r="H34" s="232"/>
      <c r="I34" s="99"/>
      <c r="J34" s="78"/>
      <c r="K34" s="78"/>
      <c r="L34" s="78"/>
    </row>
    <row r="35" spans="1:14" ht="15.75" customHeight="1">
      <c r="A35" s="167"/>
      <c r="B35" s="100"/>
      <c r="C35" s="100"/>
      <c r="D35" s="100"/>
      <c r="E35" s="100"/>
      <c r="F35" s="183"/>
      <c r="G35" s="183"/>
      <c r="H35" s="183"/>
      <c r="I35" s="99"/>
      <c r="J35" s="78"/>
      <c r="K35" s="78"/>
      <c r="L35" s="78"/>
    </row>
    <row r="36" spans="1:14" ht="15.75" customHeight="1" thickBot="1">
      <c r="A36" s="167"/>
      <c r="B36" s="78"/>
      <c r="C36" s="101"/>
      <c r="D36" s="101"/>
      <c r="E36" s="101"/>
      <c r="F36" s="183"/>
      <c r="G36" s="183"/>
      <c r="H36" s="184"/>
      <c r="I36" s="99"/>
      <c r="J36" s="78"/>
      <c r="K36" s="78"/>
      <c r="L36" s="78"/>
    </row>
    <row r="37" spans="1:14" ht="15.75" customHeight="1">
      <c r="A37" s="167"/>
      <c r="B37" s="215" t="s">
        <v>22</v>
      </c>
      <c r="C37" s="216"/>
      <c r="D37" s="216"/>
      <c r="E37" s="216"/>
      <c r="F37" s="224" t="str">
        <f>IFERROR(SUM($F$32+$G$43),"")</f>
        <v/>
      </c>
      <c r="G37" s="225"/>
      <c r="H37" s="226"/>
      <c r="I37" s="99"/>
      <c r="J37" s="78"/>
      <c r="K37" s="78"/>
      <c r="L37" s="78"/>
    </row>
    <row r="38" spans="1:14" ht="15.75" customHeight="1">
      <c r="A38" s="167"/>
      <c r="B38" s="217"/>
      <c r="C38" s="218"/>
      <c r="D38" s="218"/>
      <c r="E38" s="218"/>
      <c r="F38" s="227"/>
      <c r="G38" s="228"/>
      <c r="H38" s="229"/>
      <c r="I38" s="99"/>
      <c r="J38" s="78"/>
      <c r="K38" s="78"/>
      <c r="L38" s="78"/>
    </row>
    <row r="39" spans="1:14" ht="15.75" customHeight="1" thickBot="1">
      <c r="A39" s="167"/>
      <c r="B39" s="219"/>
      <c r="C39" s="220"/>
      <c r="D39" s="220"/>
      <c r="E39" s="220"/>
      <c r="F39" s="230"/>
      <c r="G39" s="231"/>
      <c r="H39" s="232"/>
      <c r="I39" s="99"/>
      <c r="J39" s="78"/>
      <c r="K39" s="78"/>
      <c r="L39" s="78"/>
    </row>
    <row r="40" spans="1:14" s="106" customFormat="1" ht="15.75" customHeight="1">
      <c r="A40" s="168"/>
      <c r="B40" s="78"/>
      <c r="C40" s="103"/>
      <c r="D40" s="104"/>
      <c r="E40" s="102"/>
      <c r="F40" s="105"/>
      <c r="G40" s="105"/>
      <c r="H40" s="102"/>
      <c r="I40" s="104"/>
      <c r="J40" s="78"/>
      <c r="K40" s="78"/>
      <c r="L40" s="78"/>
    </row>
    <row r="41" spans="1:14" ht="15.75" thickBot="1">
      <c r="A41" s="16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</row>
    <row r="42" spans="1:14" ht="32.25" customHeight="1">
      <c r="A42" s="167"/>
      <c r="B42" s="107" t="s">
        <v>52</v>
      </c>
      <c r="C42" s="108" t="s">
        <v>18</v>
      </c>
      <c r="D42" s="108" t="s">
        <v>19</v>
      </c>
      <c r="E42" s="108" t="s">
        <v>20</v>
      </c>
      <c r="F42" s="109" t="s">
        <v>21</v>
      </c>
      <c r="G42" s="235" t="s">
        <v>26</v>
      </c>
      <c r="H42" s="236"/>
      <c r="J42" s="110"/>
      <c r="K42" s="99"/>
      <c r="L42" s="110"/>
      <c r="M42" s="99"/>
      <c r="N42" s="110"/>
    </row>
    <row r="43" spans="1:14" ht="16.5" thickBot="1">
      <c r="A43" s="167"/>
      <c r="B43" s="185">
        <f>Accueil!$E$30</f>
        <v>0</v>
      </c>
      <c r="C43" s="186">
        <f>Accueil!$F$30</f>
        <v>0</v>
      </c>
      <c r="D43" s="186">
        <f>Accueil!$G$30</f>
        <v>0</v>
      </c>
      <c r="E43" s="186">
        <f>Accueil!$H$30</f>
        <v>0</v>
      </c>
      <c r="F43" s="187">
        <f>Accueil!$I$30</f>
        <v>0</v>
      </c>
      <c r="G43" s="237">
        <f>Accueil!$J$30</f>
        <v>0</v>
      </c>
      <c r="H43" s="238"/>
      <c r="J43" s="111"/>
      <c r="K43" s="99"/>
      <c r="L43" s="111"/>
      <c r="M43" s="99"/>
      <c r="N43" s="111"/>
    </row>
    <row r="44" spans="1:14">
      <c r="A44" s="16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</row>
    <row r="45" spans="1:14" ht="18.75">
      <c r="A45" s="167"/>
      <c r="B45" s="112" t="s">
        <v>23</v>
      </c>
      <c r="D45" s="112"/>
      <c r="E45" s="112"/>
      <c r="F45" s="112"/>
      <c r="G45" s="112"/>
      <c r="H45" s="78"/>
      <c r="I45" s="112" t="s">
        <v>24</v>
      </c>
      <c r="J45" s="78"/>
      <c r="K45" s="78"/>
      <c r="L45" s="78"/>
    </row>
    <row r="46" spans="1:14" s="87" customFormat="1" ht="29.25" customHeight="1">
      <c r="A46" s="169"/>
      <c r="B46" s="222" t="s">
        <v>27</v>
      </c>
      <c r="C46" s="222"/>
      <c r="D46" s="222"/>
      <c r="E46" s="222"/>
      <c r="F46" s="222"/>
      <c r="G46" s="222"/>
      <c r="H46" s="222"/>
      <c r="I46" s="113" t="s">
        <v>25</v>
      </c>
      <c r="J46" s="92"/>
      <c r="K46" s="92"/>
      <c r="L46" s="92"/>
    </row>
    <row r="47" spans="1:14" ht="18.75">
      <c r="A47" s="167"/>
      <c r="B47" s="78"/>
      <c r="C47" s="78"/>
      <c r="D47" s="78"/>
      <c r="E47" s="78"/>
      <c r="F47" s="78"/>
      <c r="G47" s="78"/>
      <c r="H47" s="78"/>
      <c r="I47" s="114"/>
      <c r="J47" s="78"/>
      <c r="K47" s="78"/>
      <c r="L47" s="78"/>
    </row>
    <row r="48" spans="1:14">
      <c r="A48" s="16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</row>
    <row r="49" spans="1:12">
      <c r="A49" s="167"/>
      <c r="B49" s="78"/>
      <c r="H49" s="78"/>
      <c r="J49" s="78"/>
      <c r="K49" s="78"/>
    </row>
    <row r="50" spans="1:12" ht="19.5" customHeight="1">
      <c r="A50" s="167"/>
      <c r="B50" s="78"/>
      <c r="K50" s="78"/>
    </row>
    <row r="51" spans="1:12">
      <c r="A51" s="167"/>
      <c r="B51" s="78"/>
      <c r="C51" s="78"/>
      <c r="D51" s="78"/>
      <c r="E51" s="78"/>
      <c r="F51" s="78"/>
      <c r="G51" s="78"/>
      <c r="H51" s="78"/>
      <c r="J51" s="78"/>
      <c r="K51" s="78"/>
      <c r="L51" s="78"/>
    </row>
    <row r="52" spans="1:12">
      <c r="A52" s="167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</row>
    <row r="53" spans="1:12">
      <c r="A53" s="167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</row>
    <row r="54" spans="1:12">
      <c r="A54" s="167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</row>
    <row r="55" spans="1:12">
      <c r="A55" s="167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</row>
    <row r="56" spans="1:12">
      <c r="A56" s="167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</row>
    <row r="57" spans="1:12">
      <c r="A57" s="167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</row>
    <row r="58" spans="1:12">
      <c r="A58" s="167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</row>
    <row r="59" spans="1:12">
      <c r="A59" s="167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</row>
    <row r="60" spans="1:12">
      <c r="A60" s="167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</row>
    <row r="61" spans="1:12">
      <c r="A61" s="167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</row>
    <row r="62" spans="1:12">
      <c r="A62" s="167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</row>
    <row r="63" spans="1:12">
      <c r="A63" s="167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</row>
    <row r="64" spans="1:12">
      <c r="A64" s="167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</row>
    <row r="65" spans="1:12">
      <c r="A65" s="167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</row>
    <row r="66" spans="1:12">
      <c r="A66" s="167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</row>
    <row r="67" spans="1:12">
      <c r="A67" s="167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</row>
    <row r="68" spans="1:12">
      <c r="A68" s="167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</row>
    <row r="69" spans="1:12">
      <c r="A69" s="167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</row>
    <row r="70" spans="1:12">
      <c r="A70" s="167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</row>
    <row r="71" spans="1:12">
      <c r="A71" s="167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</row>
    <row r="72" spans="1:12">
      <c r="A72" s="167"/>
    </row>
    <row r="73" spans="1:12">
      <c r="A73" s="167"/>
    </row>
    <row r="74" spans="1:12">
      <c r="A74" s="167"/>
    </row>
    <row r="75" spans="1:12">
      <c r="A75" s="167"/>
    </row>
    <row r="76" spans="1:12">
      <c r="A76" s="167"/>
    </row>
    <row r="77" spans="1:12">
      <c r="A77" s="167"/>
    </row>
    <row r="78" spans="1:12">
      <c r="A78" s="167"/>
    </row>
    <row r="79" spans="1:12">
      <c r="A79" s="167"/>
    </row>
    <row r="80" spans="1:12">
      <c r="A80" s="167"/>
    </row>
    <row r="81" spans="1:1">
      <c r="A81" s="167"/>
    </row>
    <row r="82" spans="1:1">
      <c r="A82" s="167"/>
    </row>
    <row r="83" spans="1:1">
      <c r="A83" s="167"/>
    </row>
    <row r="84" spans="1:1">
      <c r="A84" s="167"/>
    </row>
    <row r="85" spans="1:1">
      <c r="A85" s="167"/>
    </row>
    <row r="86" spans="1:1">
      <c r="A86" s="167"/>
    </row>
    <row r="87" spans="1:1">
      <c r="A87" s="167"/>
    </row>
    <row r="88" spans="1:1">
      <c r="A88" s="167"/>
    </row>
    <row r="89" spans="1:1">
      <c r="A89" s="167"/>
    </row>
    <row r="90" spans="1:1">
      <c r="A90" s="167"/>
    </row>
    <row r="91" spans="1:1">
      <c r="A91" s="167"/>
    </row>
    <row r="92" spans="1:1">
      <c r="A92" s="167"/>
    </row>
    <row r="93" spans="1:1">
      <c r="A93" s="167"/>
    </row>
    <row r="94" spans="1:1">
      <c r="A94" s="167"/>
    </row>
    <row r="95" spans="1:1">
      <c r="A95" s="167"/>
    </row>
    <row r="96" spans="1:1">
      <c r="A96" s="167"/>
    </row>
    <row r="97" spans="1:1">
      <c r="A97" s="167"/>
    </row>
    <row r="98" spans="1:1">
      <c r="A98" s="167"/>
    </row>
    <row r="99" spans="1:1">
      <c r="A99" s="167"/>
    </row>
    <row r="100" spans="1:1">
      <c r="A100" s="167"/>
    </row>
  </sheetData>
  <sheetProtection selectLockedCells="1"/>
  <dataConsolidate link="1"/>
  <mergeCells count="31">
    <mergeCell ref="F2:I2"/>
    <mergeCell ref="J2:L2"/>
    <mergeCell ref="F32:H34"/>
    <mergeCell ref="B26:B29"/>
    <mergeCell ref="C26:C27"/>
    <mergeCell ref="D26:D27"/>
    <mergeCell ref="E26:E27"/>
    <mergeCell ref="F26:F27"/>
    <mergeCell ref="G26:G27"/>
    <mergeCell ref="C28:C29"/>
    <mergeCell ref="D28:D29"/>
    <mergeCell ref="E28:E29"/>
    <mergeCell ref="F28:F29"/>
    <mergeCell ref="G28:G29"/>
    <mergeCell ref="B22:I22"/>
    <mergeCell ref="C20:E20"/>
    <mergeCell ref="B46:H46"/>
    <mergeCell ref="B23:I23"/>
    <mergeCell ref="F37:H39"/>
    <mergeCell ref="H20:I20"/>
    <mergeCell ref="F16:H16"/>
    <mergeCell ref="C18:D18"/>
    <mergeCell ref="F18:G18"/>
    <mergeCell ref="I18:J18"/>
    <mergeCell ref="G42:H42"/>
    <mergeCell ref="G43:H43"/>
    <mergeCell ref="D7:F7"/>
    <mergeCell ref="B32:E34"/>
    <mergeCell ref="B37:E39"/>
    <mergeCell ref="C12:D12"/>
    <mergeCell ref="C14:H14"/>
  </mergeCells>
  <conditionalFormatting sqref="C18:J18">
    <cfRule type="cellIs" dxfId="3" priority="3" operator="equal">
      <formula>0</formula>
    </cfRule>
  </conditionalFormatting>
  <conditionalFormatting sqref="B10:J20">
    <cfRule type="cellIs" dxfId="2" priority="2" operator="equal">
      <formula>0</formula>
    </cfRule>
  </conditionalFormatting>
  <conditionalFormatting sqref="C28:G29">
    <cfRule type="cellIs" dxfId="1" priority="1" operator="equal">
      <formula>0</formula>
    </cfRule>
  </conditionalFormatting>
  <printOptions horizontalCentered="1"/>
  <pageMargins left="0.35433070866141736" right="0.35433070866141736" top="0.55118110236220474" bottom="0.55118110236220474" header="0.11811023622047245" footer="0.11811023622047245"/>
  <pageSetup paperSize="9" scale="73" orientation="portrait" r:id="rId1"/>
  <headerFooter>
    <oddHeader xml:space="preserve">&amp;C
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Listing_Coursiers!$A$3:$A$100</xm:f>
          </x14:formula1>
          <xm:sqref>C10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B1:S71"/>
  <sheetViews>
    <sheetView tabSelected="1" zoomScaleNormal="100" zoomScaleSheetLayoutView="115" workbookViewId="0">
      <selection activeCell="C13" sqref="C13"/>
    </sheetView>
  </sheetViews>
  <sheetFormatPr baseColWidth="10" defaultRowHeight="15"/>
  <cols>
    <col min="2" max="2" width="17.7109375" customWidth="1"/>
    <col min="3" max="7" width="13.42578125" customWidth="1"/>
    <col min="8" max="8" width="14.85546875" customWidth="1"/>
    <col min="9" max="9" width="19.42578125" customWidth="1"/>
    <col min="10" max="10" width="13.42578125" customWidth="1"/>
    <col min="14" max="14" width="10" style="61" customWidth="1"/>
    <col min="15" max="15" width="21.5703125" customWidth="1"/>
    <col min="16" max="16" width="32.42578125" customWidth="1"/>
    <col min="18" max="18" width="23.28515625" bestFit="1" customWidth="1"/>
  </cols>
  <sheetData>
    <row r="1" spans="2:19" ht="20.25">
      <c r="B1" s="1"/>
      <c r="C1" s="1"/>
      <c r="D1" s="1"/>
      <c r="E1" s="1"/>
      <c r="J1" s="1"/>
      <c r="M1" s="75"/>
      <c r="N1" s="208" t="s">
        <v>138</v>
      </c>
      <c r="O1" s="123" t="s">
        <v>76</v>
      </c>
      <c r="P1" s="124"/>
      <c r="Q1" s="75"/>
      <c r="R1" s="75"/>
    </row>
    <row r="2" spans="2:19" ht="20.25">
      <c r="B2" s="1"/>
      <c r="C2" s="1"/>
      <c r="D2" s="1"/>
      <c r="E2" s="1"/>
      <c r="F2" s="256" t="s">
        <v>30</v>
      </c>
      <c r="G2" s="256"/>
      <c r="H2" s="256"/>
      <c r="I2" s="256"/>
      <c r="J2" s="257"/>
      <c r="K2" s="257"/>
      <c r="L2" s="257"/>
      <c r="M2" s="75"/>
      <c r="N2" s="76"/>
      <c r="O2" s="75"/>
      <c r="P2" s="75"/>
      <c r="Q2" s="125"/>
      <c r="R2" s="125"/>
      <c r="S2" s="79"/>
    </row>
    <row r="3" spans="2:19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75"/>
      <c r="N3" s="76"/>
      <c r="O3" s="75"/>
      <c r="P3" s="75"/>
      <c r="Q3" s="125"/>
      <c r="R3" s="125"/>
      <c r="S3" s="79"/>
    </row>
    <row r="4" spans="2:19" ht="15" customHeight="1">
      <c r="B4" s="1"/>
      <c r="C4" s="1"/>
      <c r="D4" s="1"/>
      <c r="E4" s="1"/>
      <c r="K4" s="8"/>
      <c r="L4" s="1"/>
      <c r="M4" s="75"/>
      <c r="N4" s="76"/>
      <c r="O4" s="75"/>
      <c r="P4" s="75"/>
      <c r="Q4" s="125"/>
      <c r="R4" s="125"/>
      <c r="S4" s="79"/>
    </row>
    <row r="5" spans="2:19" ht="15" customHeight="1">
      <c r="B5" s="1"/>
      <c r="C5" s="1"/>
      <c r="I5" s="1"/>
      <c r="J5" s="8"/>
      <c r="K5" s="8"/>
      <c r="L5" s="1"/>
      <c r="M5" s="75"/>
      <c r="N5" s="76"/>
      <c r="O5" s="75"/>
      <c r="P5" s="75"/>
      <c r="Q5" s="125"/>
      <c r="R5" s="125"/>
      <c r="S5" s="79"/>
    </row>
    <row r="6" spans="2:19" ht="15" customHeight="1">
      <c r="B6" s="1"/>
      <c r="C6" s="1"/>
      <c r="D6" s="1"/>
      <c r="E6" s="1"/>
      <c r="F6" s="1"/>
      <c r="G6" s="1"/>
      <c r="H6" s="1"/>
      <c r="I6" s="1"/>
      <c r="J6" s="8"/>
      <c r="K6" s="8"/>
      <c r="L6" s="1"/>
      <c r="M6" s="75"/>
      <c r="N6" s="76"/>
      <c r="O6" s="75"/>
      <c r="P6" s="75"/>
      <c r="Q6" s="125"/>
      <c r="R6" s="125"/>
      <c r="S6" s="79"/>
    </row>
    <row r="7" spans="2:19" ht="15" customHeight="1">
      <c r="B7" s="1"/>
      <c r="D7" s="258" t="s">
        <v>53</v>
      </c>
      <c r="E7" s="258"/>
      <c r="F7" s="258"/>
      <c r="G7" s="62">
        <f>Accueil!J1</f>
        <v>2019</v>
      </c>
      <c r="H7" s="1"/>
      <c r="I7" s="1"/>
      <c r="J7" s="8"/>
      <c r="K7" s="8"/>
      <c r="L7" s="1"/>
      <c r="M7" s="75"/>
      <c r="N7" s="76"/>
      <c r="O7" s="75"/>
      <c r="P7" s="75"/>
      <c r="Q7" s="125"/>
      <c r="R7" s="125"/>
      <c r="S7" s="79"/>
    </row>
    <row r="8" spans="2:19" ht="15" customHeight="1">
      <c r="B8" s="1"/>
      <c r="C8" s="1"/>
      <c r="D8" s="1"/>
      <c r="E8" s="1"/>
      <c r="F8" s="1"/>
      <c r="G8" s="1"/>
      <c r="H8" s="1"/>
      <c r="I8" s="1"/>
      <c r="J8" s="8"/>
      <c r="K8" s="8"/>
      <c r="L8" s="1"/>
      <c r="M8" s="75"/>
      <c r="N8" s="76"/>
      <c r="O8" s="75"/>
      <c r="P8" s="75"/>
      <c r="Q8" s="125"/>
      <c r="R8" s="125"/>
      <c r="S8" s="79"/>
    </row>
    <row r="9" spans="2:19" ht="15" customHeight="1">
      <c r="B9" s="1"/>
      <c r="C9" s="1"/>
      <c r="D9" s="1"/>
      <c r="E9" s="1"/>
      <c r="F9" s="1"/>
      <c r="G9" s="1"/>
      <c r="H9" s="1"/>
      <c r="I9" s="1"/>
      <c r="J9" s="8"/>
      <c r="K9" s="8"/>
      <c r="L9" s="1"/>
      <c r="M9" s="75"/>
      <c r="N9" s="76"/>
      <c r="O9" s="75"/>
      <c r="P9" s="75"/>
      <c r="Q9" s="125"/>
      <c r="R9" s="125"/>
      <c r="S9" s="79"/>
    </row>
    <row r="10" spans="2:19">
      <c r="B10" s="31" t="s">
        <v>73</v>
      </c>
      <c r="C10" s="122">
        <v>1</v>
      </c>
      <c r="D10" s="20"/>
      <c r="E10" s="71"/>
      <c r="F10" s="1"/>
      <c r="G10" s="1"/>
      <c r="H10" s="1"/>
      <c r="I10" s="1"/>
      <c r="J10" s="1"/>
      <c r="K10" s="1"/>
      <c r="L10" s="1"/>
      <c r="M10" s="75"/>
      <c r="N10" s="76"/>
      <c r="O10" s="75"/>
      <c r="P10" s="75"/>
      <c r="Q10" s="125"/>
      <c r="R10" s="125"/>
      <c r="S10" s="79"/>
    </row>
    <row r="11" spans="2:19">
      <c r="B11" s="30"/>
      <c r="C11" s="1"/>
      <c r="D11" s="1"/>
      <c r="E11" s="1"/>
      <c r="F11" s="1"/>
      <c r="G11" s="1"/>
      <c r="H11" s="1"/>
      <c r="I11" s="1"/>
      <c r="J11" s="1"/>
      <c r="K11" s="1"/>
      <c r="L11" s="1"/>
      <c r="M11" s="75"/>
      <c r="N11" s="76"/>
      <c r="O11" s="75"/>
      <c r="P11" s="75"/>
      <c r="Q11" s="125"/>
      <c r="R11" s="125"/>
      <c r="S11" s="79"/>
    </row>
    <row r="12" spans="2:19">
      <c r="B12" s="31" t="s">
        <v>0</v>
      </c>
      <c r="C12" s="259" t="str">
        <f>IFERROR(INDEX(Listing_Coursiers!$A$3:$W$100,MATCH($N$1,Listing_Coursiers!$W$3:$W$100,0),2),"")</f>
        <v>BARRAGAN</v>
      </c>
      <c r="D12" s="260"/>
      <c r="E12" s="4" t="s">
        <v>2</v>
      </c>
      <c r="F12" s="5" t="str">
        <f>IFERROR(INDEX(Listing_Coursiers!$A$3:$W$100,MATCH($N$1,Listing_Coursiers!$W$3:$W$100,0),3),"")</f>
        <v>Adrian</v>
      </c>
      <c r="G12" s="5"/>
      <c r="H12" s="4" t="s">
        <v>3</v>
      </c>
      <c r="I12" s="60">
        <f>IFERROR(INDEX(Listing_Coursiers!$A$3:$W$100,MATCH($N$1,Listing_Coursiers!$W$3:$W$100,0),7),"")</f>
        <v>0</v>
      </c>
      <c r="J12" s="5"/>
      <c r="M12" s="75"/>
      <c r="N12" s="76"/>
      <c r="O12" s="75"/>
      <c r="P12" s="75"/>
      <c r="Q12" s="125"/>
      <c r="R12" s="125"/>
      <c r="S12" s="79"/>
    </row>
    <row r="13" spans="2:19">
      <c r="B13" s="30"/>
      <c r="C13" s="6"/>
      <c r="D13" s="7"/>
      <c r="E13" s="7"/>
      <c r="F13" s="7"/>
      <c r="G13" s="7"/>
      <c r="H13" s="7"/>
      <c r="I13" s="7"/>
      <c r="J13" s="7"/>
      <c r="K13" s="7"/>
      <c r="L13" s="7"/>
      <c r="M13" s="75"/>
      <c r="N13" s="76"/>
      <c r="O13" s="75"/>
      <c r="P13" s="75"/>
      <c r="Q13" s="125"/>
      <c r="R13" s="125"/>
      <c r="S13" s="79"/>
    </row>
    <row r="14" spans="2:19">
      <c r="B14" s="31" t="s">
        <v>4</v>
      </c>
      <c r="C14" s="260" t="str">
        <f>IFERROR(INDEX(Listing_Coursiers!$A$3:$V$100,MATCH($N$1,Listing_Coursiers!$B$3:$B$100,0),4),"")</f>
        <v/>
      </c>
      <c r="D14" s="260"/>
      <c r="E14" s="260"/>
      <c r="F14" s="260"/>
      <c r="G14" s="260"/>
      <c r="H14" s="260"/>
      <c r="I14" s="5"/>
      <c r="J14" s="6"/>
      <c r="K14" s="6"/>
      <c r="L14" s="64"/>
      <c r="M14" s="75"/>
      <c r="N14" s="76"/>
      <c r="O14" s="75"/>
      <c r="P14" s="75"/>
      <c r="Q14" s="125"/>
      <c r="R14" s="125"/>
      <c r="S14" s="79"/>
    </row>
    <row r="15" spans="2:19">
      <c r="B15" s="29"/>
      <c r="C15" s="6"/>
      <c r="D15" s="7"/>
      <c r="E15" s="7"/>
      <c r="F15" s="7"/>
      <c r="G15" s="7"/>
      <c r="H15" s="6"/>
      <c r="I15" s="6"/>
      <c r="J15" s="6"/>
      <c r="K15" s="7"/>
      <c r="L15" s="7"/>
      <c r="M15" s="75"/>
      <c r="N15" s="76"/>
      <c r="O15" s="75"/>
      <c r="P15" s="75"/>
      <c r="Q15" s="125"/>
      <c r="R15" s="125"/>
      <c r="S15" s="79"/>
    </row>
    <row r="16" spans="2:19">
      <c r="B16" s="31" t="s">
        <v>6</v>
      </c>
      <c r="C16" s="122">
        <f>IFERROR(INDEX(Listing_Coursiers!$A$3:$W$100,MATCH($N$1,Listing_Coursiers!$W$3:$W$100,0),5),"")</f>
        <v>0</v>
      </c>
      <c r="D16" s="6"/>
      <c r="E16" s="4" t="s">
        <v>5</v>
      </c>
      <c r="F16" s="260">
        <f>IFERROR(INDEX(Listing_Coursiers!$A$3:$W$100,MATCH($N$1,Listing_Coursiers!$W$3:$W$100,0),6),"")</f>
        <v>0</v>
      </c>
      <c r="G16" s="260"/>
      <c r="H16" s="260"/>
      <c r="I16" s="5"/>
      <c r="J16" s="5"/>
      <c r="K16" s="5"/>
      <c r="L16" s="5"/>
      <c r="M16" s="75"/>
      <c r="N16" s="76"/>
      <c r="O16" s="75"/>
      <c r="P16" s="75"/>
      <c r="Q16" s="125"/>
      <c r="R16" s="125"/>
      <c r="S16" s="79"/>
    </row>
    <row r="17" spans="2:19">
      <c r="B17" s="29"/>
      <c r="C17" s="6"/>
      <c r="D17" s="7"/>
      <c r="E17" s="7"/>
      <c r="F17" s="7"/>
      <c r="G17" s="7"/>
      <c r="H17" s="7"/>
      <c r="I17" s="7"/>
      <c r="J17" s="6"/>
      <c r="K17" s="7"/>
      <c r="L17" s="7"/>
      <c r="M17" s="75"/>
      <c r="N17" s="76"/>
      <c r="O17" s="75"/>
      <c r="P17" s="75"/>
      <c r="Q17" s="125"/>
      <c r="R17" s="125"/>
      <c r="S17" s="79"/>
    </row>
    <row r="18" spans="2:19">
      <c r="B18" s="31" t="s">
        <v>29</v>
      </c>
      <c r="C18" s="260" t="str">
        <f>IF(INDEX(Listing_Coursiers!$A$3:$W$100,MATCH($N$1,Listing_Coursiers!$W$3:$W$100,0),13)="","",IFERROR(INDEX(Listing_Coursiers!$A$3:$W$100,MATCH($N$1,Listing_Coursiers!$W$3:$W$100,0),13),""))</f>
        <v/>
      </c>
      <c r="D18" s="260"/>
      <c r="E18" s="25" t="s">
        <v>28</v>
      </c>
      <c r="F18" s="261" t="str">
        <f>IF(INDEX(Listing_Coursiers!$A$3:$W$100,MATCH($N$1,Listing_Coursiers!$W$3:$W$100,0),14)="","",IFERROR(INDEX(Listing_Coursiers!$A$3:$W$100,MATCH($N$1,Listing_Coursiers!$W$3:$W$100,0),14),""))</f>
        <v/>
      </c>
      <c r="G18" s="261"/>
      <c r="H18" s="4" t="s">
        <v>8</v>
      </c>
      <c r="I18" s="59" t="str">
        <f>IF(INDEX(Listing_Coursiers!$A$3:$W$100,MATCH($N$1,Listing_Coursiers!$W$3:$W$100,0),15)="","",IFERROR(INDEX(Listing_Coursiers!$A$3:$W$100,MATCH($N$1,Listing_Coursiers!$W$3:$W$100,0),15),""))</f>
        <v/>
      </c>
      <c r="J18" s="5"/>
      <c r="M18" s="75"/>
      <c r="N18" s="77"/>
      <c r="O18" s="75"/>
      <c r="P18" s="75"/>
      <c r="Q18" s="125"/>
      <c r="R18" s="125"/>
      <c r="S18" s="79"/>
    </row>
    <row r="19" spans="2:19">
      <c r="B19" s="29"/>
      <c r="C19" s="6"/>
      <c r="D19" s="7"/>
      <c r="E19" s="7"/>
      <c r="F19" s="7"/>
      <c r="G19" s="7"/>
      <c r="H19" s="7"/>
      <c r="I19" s="7"/>
      <c r="J19" s="7"/>
      <c r="K19" s="7"/>
      <c r="L19" s="7"/>
      <c r="M19" s="75"/>
      <c r="N19" s="76"/>
      <c r="O19" s="75"/>
      <c r="P19" s="75"/>
      <c r="Q19" s="125"/>
      <c r="R19" s="125"/>
      <c r="S19" s="79"/>
    </row>
    <row r="20" spans="2:19">
      <c r="B20" s="31" t="s">
        <v>7</v>
      </c>
      <c r="C20" s="260">
        <f>IFERROR(INDEX(Listing_Coursiers!$A$3:$W$100,MATCH($N$1,Listing_Coursiers!$W$3:$W$100,0),17),"")</f>
        <v>0</v>
      </c>
      <c r="D20" s="260"/>
      <c r="E20" s="260"/>
      <c r="F20" s="26" t="s">
        <v>11</v>
      </c>
      <c r="G20" s="26"/>
      <c r="H20" s="259" t="str">
        <f>IFERROR(INDEX(Listing_Coursiers!$A$3:$W$100,MATCH($C$10,Listing_Coursiers!$W$3:$W$100,0),16),"")</f>
        <v/>
      </c>
      <c r="I20" s="259"/>
      <c r="K20" s="5"/>
      <c r="L20" s="7"/>
      <c r="M20" s="75"/>
      <c r="N20" s="76"/>
      <c r="O20" s="75"/>
      <c r="P20" s="75"/>
      <c r="Q20" s="125"/>
      <c r="R20" s="125"/>
      <c r="S20" s="79"/>
    </row>
    <row r="21" spans="2:19" ht="15.75">
      <c r="B21" s="1"/>
      <c r="C21" s="1"/>
      <c r="D21" s="9"/>
      <c r="E21" s="1"/>
      <c r="F21" s="1"/>
      <c r="G21" s="1"/>
      <c r="H21" s="1"/>
      <c r="I21" s="1"/>
      <c r="J21" s="1"/>
      <c r="K21" s="1"/>
      <c r="L21" s="1"/>
      <c r="M21" s="75"/>
      <c r="N21" s="76"/>
      <c r="O21" s="75"/>
      <c r="P21" s="75"/>
      <c r="Q21" s="125"/>
      <c r="R21" s="125"/>
      <c r="S21" s="79"/>
    </row>
    <row r="22" spans="2:19">
      <c r="B22" s="262" t="s">
        <v>9</v>
      </c>
      <c r="C22" s="262"/>
      <c r="D22" s="262"/>
      <c r="E22" s="262"/>
      <c r="F22" s="262"/>
      <c r="G22" s="262"/>
      <c r="H22" s="262"/>
      <c r="I22" s="262"/>
      <c r="K22" s="1"/>
      <c r="L22" s="1"/>
      <c r="M22" s="75"/>
      <c r="N22" s="76"/>
      <c r="O22" s="75"/>
      <c r="P22" s="75"/>
      <c r="Q22" s="125"/>
      <c r="R22" s="125"/>
      <c r="S22" s="79"/>
    </row>
    <row r="23" spans="2:19">
      <c r="B23" s="255" t="s">
        <v>10</v>
      </c>
      <c r="C23" s="255"/>
      <c r="D23" s="255"/>
      <c r="E23" s="255"/>
      <c r="F23" s="255"/>
      <c r="G23" s="255"/>
      <c r="H23" s="255"/>
      <c r="I23" s="255"/>
      <c r="K23" s="1"/>
      <c r="L23" s="1"/>
      <c r="M23" s="75"/>
      <c r="N23" s="76"/>
      <c r="O23" s="75"/>
      <c r="P23" s="75"/>
      <c r="Q23" s="125"/>
      <c r="R23" s="125"/>
      <c r="S23" s="79"/>
    </row>
    <row r="24" spans="2:19" ht="6.75" customHeight="1">
      <c r="B24" s="1"/>
      <c r="C24" s="66"/>
      <c r="D24" s="66"/>
      <c r="E24" s="66"/>
      <c r="F24" s="66"/>
      <c r="G24" s="66"/>
      <c r="H24" s="66"/>
      <c r="I24" s="66"/>
      <c r="J24" s="66"/>
      <c r="K24" s="1"/>
      <c r="L24" s="1"/>
      <c r="M24" s="75"/>
      <c r="N24" s="76"/>
      <c r="O24" s="75"/>
      <c r="P24" s="75"/>
      <c r="Q24" s="125"/>
      <c r="R24" s="125"/>
      <c r="S24" s="79"/>
    </row>
    <row r="25" spans="2:19" ht="6.75" customHeight="1" thickBot="1">
      <c r="B25" s="10"/>
      <c r="C25" s="1"/>
      <c r="D25" s="1"/>
      <c r="E25" s="1"/>
      <c r="F25" s="66"/>
      <c r="G25" s="66"/>
      <c r="H25" s="1"/>
      <c r="I25" s="1"/>
      <c r="J25" s="1"/>
      <c r="K25" s="1"/>
      <c r="L25" s="1"/>
      <c r="M25" s="75"/>
      <c r="N25" s="76"/>
      <c r="O25" s="75"/>
      <c r="P25" s="75"/>
      <c r="Q25" s="75"/>
      <c r="R25" s="75"/>
    </row>
    <row r="26" spans="2:19" ht="20.25" customHeight="1">
      <c r="B26" s="264" t="s">
        <v>16</v>
      </c>
      <c r="C26" s="267" t="s">
        <v>12</v>
      </c>
      <c r="D26" s="267" t="s">
        <v>13</v>
      </c>
      <c r="E26" s="267" t="s">
        <v>14</v>
      </c>
      <c r="F26" s="267" t="s">
        <v>1</v>
      </c>
      <c r="G26" s="269" t="s">
        <v>15</v>
      </c>
      <c r="J26" s="23"/>
      <c r="K26" s="2"/>
      <c r="L26" s="2"/>
      <c r="M26" s="126"/>
      <c r="N26" s="76"/>
      <c r="O26" s="75"/>
      <c r="P26" s="75"/>
      <c r="Q26" s="75"/>
      <c r="R26" s="75"/>
    </row>
    <row r="27" spans="2:19" ht="15" customHeight="1">
      <c r="B27" s="265"/>
      <c r="C27" s="268"/>
      <c r="D27" s="268"/>
      <c r="E27" s="268"/>
      <c r="F27" s="268"/>
      <c r="G27" s="270"/>
      <c r="I27" s="23"/>
      <c r="J27" s="23"/>
      <c r="K27" s="23"/>
      <c r="L27" s="23"/>
      <c r="M27" s="23"/>
    </row>
    <row r="28" spans="2:19" ht="15" customHeight="1">
      <c r="B28" s="265"/>
      <c r="C28" s="271" t="str">
        <f>IF(INDEX(Listing_Coursiers!$A$3:$W$100,MATCH($N$1,Listing_Coursiers!$W$3:$W$100,0),18)="","",INDEX(Listing_Coursiers!$A$3:$W$100,MATCH($N$1,Listing_Coursiers!$W$3:$W$100,0),18))</f>
        <v/>
      </c>
      <c r="D28" s="271" t="str">
        <f>IF(INDEX(Listing_Coursiers!$A$3:$W$100,MATCH($N$1,Listing_Coursiers!$W$3:$W$100,0),18)="","",INDEX(Listing_Coursiers!$A$3:$W$100,MATCH($N$1,Listing_Coursiers!$W$3:$W$100,0),18))</f>
        <v/>
      </c>
      <c r="E28" s="271" t="str">
        <f>IF(INDEX(Listing_Coursiers!$A$3:$W$100,MATCH($N$1,Listing_Coursiers!$W$3:$W$100,0),20)="","",INDEX(Listing_Coursiers!$A$3:$W$100,MATCH($N$1,Listing_Coursiers!$W$3:$W$100,0),20))</f>
        <v/>
      </c>
      <c r="F28" s="271" t="str">
        <f>IF(INDEX(Listing_Coursiers!$A$3:$W$100,MATCH($N$1,Listing_Coursiers!$W$3:$W$100,0),21)="","",INDEX(Listing_Coursiers!$A$3:$W$100,MATCH($N$1,Listing_Coursiers!$W$3:$W$100,0),21))</f>
        <v/>
      </c>
      <c r="G28" s="271" t="str">
        <f>IF(INDEX(Listing_Coursiers!$A$3:$W$100,MATCH($N$1,Listing_Coursiers!$W$3:$W$100,0),22)="","",INDEX(Listing_Coursiers!$A$3:$W$100,MATCH($N$1,Listing_Coursiers!$W$3:$W$100,0),22))</f>
        <v/>
      </c>
      <c r="I28" s="24"/>
      <c r="J28" s="24"/>
      <c r="K28" s="24"/>
      <c r="L28" s="24"/>
      <c r="M28" s="24"/>
    </row>
    <row r="29" spans="2:19" ht="15" customHeight="1" thickBot="1">
      <c r="B29" s="266"/>
      <c r="C29" s="272"/>
      <c r="D29" s="272"/>
      <c r="E29" s="272"/>
      <c r="F29" s="272"/>
      <c r="G29" s="272"/>
      <c r="I29" s="24"/>
      <c r="J29" s="24"/>
      <c r="K29" s="24"/>
      <c r="L29" s="24"/>
      <c r="M29" s="24"/>
    </row>
    <row r="30" spans="2:19" ht="15" customHeight="1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2:19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9" ht="15" customHeight="1">
      <c r="B32" s="273" t="s">
        <v>51</v>
      </c>
      <c r="C32" s="273"/>
      <c r="D32" s="273"/>
      <c r="E32" s="273"/>
      <c r="F32" s="274" t="str">
        <f>IF(OR(SUM($B$43:$F$43)="",SUM($B$43:$F$43)=0),"",SUM($B$43:$F$43))</f>
        <v/>
      </c>
      <c r="G32" s="275"/>
      <c r="H32" s="276"/>
      <c r="I32" s="1"/>
      <c r="J32" s="1"/>
      <c r="K32" s="1"/>
      <c r="L32" s="1"/>
    </row>
    <row r="33" spans="2:14" ht="15" customHeight="1">
      <c r="B33" s="273"/>
      <c r="C33" s="273"/>
      <c r="D33" s="273"/>
      <c r="E33" s="273"/>
      <c r="F33" s="277"/>
      <c r="G33" s="278"/>
      <c r="H33" s="279"/>
      <c r="I33" s="1"/>
      <c r="J33" s="1"/>
      <c r="K33" s="1"/>
      <c r="L33" s="1"/>
    </row>
    <row r="34" spans="2:14" ht="15.75" customHeight="1">
      <c r="B34" s="273"/>
      <c r="C34" s="273"/>
      <c r="D34" s="273"/>
      <c r="E34" s="273"/>
      <c r="F34" s="280"/>
      <c r="G34" s="281"/>
      <c r="H34" s="282"/>
      <c r="I34" s="2"/>
      <c r="J34" s="1"/>
      <c r="K34" s="1"/>
      <c r="L34" s="1"/>
    </row>
    <row r="35" spans="2:14" ht="15.75" customHeight="1">
      <c r="B35" s="19"/>
      <c r="C35" s="19"/>
      <c r="D35" s="19"/>
      <c r="E35" s="19"/>
      <c r="F35" s="63"/>
      <c r="G35" s="63"/>
      <c r="H35" s="63"/>
      <c r="I35" s="2"/>
      <c r="J35" s="1"/>
      <c r="K35" s="1"/>
      <c r="L35" s="1"/>
    </row>
    <row r="36" spans="2:14" ht="15.75" customHeight="1">
      <c r="B36" s="1"/>
      <c r="C36" s="14"/>
      <c r="D36" s="14"/>
      <c r="E36" s="14"/>
      <c r="F36" s="63"/>
      <c r="G36" s="63"/>
      <c r="H36" s="11"/>
      <c r="I36" s="2"/>
      <c r="J36" s="1"/>
      <c r="K36" s="1"/>
      <c r="L36" s="1"/>
    </row>
    <row r="37" spans="2:14" ht="15.75" customHeight="1">
      <c r="B37" s="273" t="s">
        <v>22</v>
      </c>
      <c r="C37" s="273"/>
      <c r="D37" s="273"/>
      <c r="E37" s="273"/>
      <c r="F37" s="274" t="str">
        <f>IFERROR(SUM($F$32+$G$43),"")</f>
        <v/>
      </c>
      <c r="G37" s="275"/>
      <c r="H37" s="276"/>
      <c r="I37" s="2"/>
      <c r="J37" s="1"/>
      <c r="K37" s="1"/>
      <c r="L37" s="1"/>
    </row>
    <row r="38" spans="2:14" ht="15.75" customHeight="1">
      <c r="B38" s="273"/>
      <c r="C38" s="273"/>
      <c r="D38" s="273"/>
      <c r="E38" s="273"/>
      <c r="F38" s="277"/>
      <c r="G38" s="278"/>
      <c r="H38" s="279"/>
      <c r="I38" s="2"/>
      <c r="J38" s="1"/>
      <c r="K38" s="1"/>
      <c r="L38" s="1"/>
    </row>
    <row r="39" spans="2:14" ht="15.75" customHeight="1">
      <c r="B39" s="273"/>
      <c r="C39" s="273"/>
      <c r="D39" s="273"/>
      <c r="E39" s="273"/>
      <c r="F39" s="280"/>
      <c r="G39" s="281"/>
      <c r="H39" s="282"/>
      <c r="I39" s="2"/>
      <c r="J39" s="1"/>
      <c r="K39" s="1"/>
      <c r="L39" s="1"/>
    </row>
    <row r="40" spans="2:14" s="17" customFormat="1" ht="15.75" customHeight="1">
      <c r="B40" s="1"/>
      <c r="C40" s="15"/>
      <c r="D40" s="16"/>
      <c r="E40" s="11"/>
      <c r="F40" s="18"/>
      <c r="G40" s="18"/>
      <c r="H40" s="11"/>
      <c r="I40" s="16"/>
      <c r="J40" s="1"/>
      <c r="K40" s="1"/>
      <c r="L40" s="1"/>
      <c r="N40" s="72"/>
    </row>
    <row r="41" spans="2:14" ht="15.75" thickBo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2:14" ht="32.25" customHeight="1">
      <c r="B42" s="21" t="s">
        <v>52</v>
      </c>
      <c r="C42" s="22" t="s">
        <v>18</v>
      </c>
      <c r="D42" s="22" t="s">
        <v>19</v>
      </c>
      <c r="E42" s="22" t="s">
        <v>20</v>
      </c>
      <c r="F42" s="32" t="s">
        <v>21</v>
      </c>
      <c r="G42" s="253" t="s">
        <v>26</v>
      </c>
      <c r="H42" s="254"/>
      <c r="J42" s="27"/>
      <c r="K42" s="2"/>
      <c r="L42" s="27"/>
      <c r="M42" s="2"/>
      <c r="N42" s="73"/>
    </row>
    <row r="43" spans="2:14" ht="16.5" thickBot="1">
      <c r="B43" s="185">
        <f>Accueil!$E$30</f>
        <v>0</v>
      </c>
      <c r="C43" s="186">
        <f>Accueil!$F$30</f>
        <v>0</v>
      </c>
      <c r="D43" s="186">
        <f>Accueil!$G$30</f>
        <v>0</v>
      </c>
      <c r="E43" s="186">
        <f>Accueil!$H$30</f>
        <v>0</v>
      </c>
      <c r="F43" s="187">
        <f>Accueil!$I$30</f>
        <v>0</v>
      </c>
      <c r="G43" s="237">
        <f>Accueil!$J$30</f>
        <v>0</v>
      </c>
      <c r="H43" s="238"/>
      <c r="J43" s="28"/>
      <c r="K43" s="2"/>
      <c r="L43" s="28"/>
      <c r="M43" s="2"/>
      <c r="N43" s="74"/>
    </row>
    <row r="44" spans="2:1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2:14" ht="18.75">
      <c r="B45" s="12" t="s">
        <v>23</v>
      </c>
      <c r="D45" s="12"/>
      <c r="E45" s="12"/>
      <c r="F45" s="12"/>
      <c r="G45" s="12"/>
      <c r="H45" s="1"/>
      <c r="I45" s="12" t="s">
        <v>24</v>
      </c>
      <c r="J45" s="1"/>
      <c r="K45" s="1"/>
      <c r="L45" s="1"/>
    </row>
    <row r="46" spans="2:14" s="30" customFormat="1" ht="29.25" customHeight="1">
      <c r="B46" s="263" t="s">
        <v>27</v>
      </c>
      <c r="C46" s="263"/>
      <c r="D46" s="263"/>
      <c r="E46" s="263"/>
      <c r="F46" s="263"/>
      <c r="G46" s="263"/>
      <c r="H46" s="263"/>
      <c r="I46" s="65" t="s">
        <v>25</v>
      </c>
      <c r="J46" s="29"/>
      <c r="K46" s="29"/>
      <c r="L46" s="29"/>
      <c r="N46" s="61"/>
    </row>
    <row r="47" spans="2:14" ht="18.75">
      <c r="B47" s="1"/>
      <c r="C47" s="1"/>
      <c r="D47" s="1"/>
      <c r="E47" s="1"/>
      <c r="F47" s="1"/>
      <c r="G47" s="1"/>
      <c r="H47" s="1"/>
      <c r="I47" s="13"/>
      <c r="J47" s="1"/>
      <c r="K47" s="1"/>
      <c r="L47" s="1"/>
    </row>
    <row r="48" spans="2:1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2:12">
      <c r="B49" s="1"/>
      <c r="H49" s="1"/>
      <c r="J49" s="1"/>
      <c r="K49" s="1"/>
    </row>
    <row r="50" spans="2:12" ht="19.5" customHeight="1">
      <c r="B50" s="1"/>
      <c r="K50" s="1"/>
    </row>
    <row r="51" spans="2:12">
      <c r="B51" s="1"/>
      <c r="C51" s="1"/>
      <c r="D51" s="1"/>
      <c r="E51" s="1"/>
      <c r="F51" s="1"/>
      <c r="G51" s="1"/>
      <c r="H51" s="1"/>
      <c r="J51" s="1"/>
      <c r="K51" s="1"/>
      <c r="L51" s="1"/>
    </row>
    <row r="52" spans="2:12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2:12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2:1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2:1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2:1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2:1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2:1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2:1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2:1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2:1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2:12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2:12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2:12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2:12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2:1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2:12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2:12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</sheetData>
  <mergeCells count="30">
    <mergeCell ref="B46:H46"/>
    <mergeCell ref="B26:B29"/>
    <mergeCell ref="C26:C27"/>
    <mergeCell ref="D26:D27"/>
    <mergeCell ref="E26:E27"/>
    <mergeCell ref="F26:F27"/>
    <mergeCell ref="G26:G27"/>
    <mergeCell ref="C28:C29"/>
    <mergeCell ref="D28:D29"/>
    <mergeCell ref="E28:E29"/>
    <mergeCell ref="F28:F29"/>
    <mergeCell ref="G28:G29"/>
    <mergeCell ref="B32:E34"/>
    <mergeCell ref="F32:H34"/>
    <mergeCell ref="B37:E39"/>
    <mergeCell ref="F37:H39"/>
    <mergeCell ref="G42:H42"/>
    <mergeCell ref="G43:H43"/>
    <mergeCell ref="B23:I23"/>
    <mergeCell ref="F2:I2"/>
    <mergeCell ref="J2:L2"/>
    <mergeCell ref="D7:F7"/>
    <mergeCell ref="C12:D12"/>
    <mergeCell ref="C14:H14"/>
    <mergeCell ref="F16:H16"/>
    <mergeCell ref="C18:D18"/>
    <mergeCell ref="F18:G18"/>
    <mergeCell ref="C20:E20"/>
    <mergeCell ref="H20:I20"/>
    <mergeCell ref="B22:I22"/>
  </mergeCells>
  <conditionalFormatting sqref="B12:I29">
    <cfRule type="cellIs" dxfId="0" priority="1" operator="equal">
      <formula>0</formula>
    </cfRule>
  </conditionalFormatting>
  <pageMargins left="0.7" right="0.7" top="0.75" bottom="0.75" header="0.3" footer="0.3"/>
  <pageSetup paperSize="9" scale="73" orientation="portrait" r:id="rId1"/>
  <colBreaks count="1" manualBreakCount="1">
    <brk id="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6FBA9E-0F12-4301-9E4C-2DC6AF1C31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Listing_Coursiers</vt:lpstr>
      <vt:lpstr>Modèle</vt:lpstr>
      <vt:lpstr>ImPDF</vt:lpstr>
      <vt:lpstr>N°_Coursier</vt:lpstr>
      <vt:lpstr>ImPDF!Zone_d_impression</vt:lpstr>
      <vt:lpstr>Modèle!Zone_d_impression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Antony</cp:lastModifiedBy>
  <cp:lastPrinted>2019-01-05T09:26:53Z</cp:lastPrinted>
  <dcterms:created xsi:type="dcterms:W3CDTF">2017-10-25T10:32:27Z</dcterms:created>
  <dcterms:modified xsi:type="dcterms:W3CDTF">2019-01-05T09:30:41Z</dcterms:modified>
</cp:coreProperties>
</file>