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 codeName="{4D1C537B-E38A-612A-F078-A93A15B4B7F4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D64F33AA-9160-423B-8466-2C4A67B062E7}" xr6:coauthVersionLast="47" xr6:coauthVersionMax="47" xr10:uidLastSave="{00000000-0000-0000-0000-000000000000}"/>
  <bookViews>
    <workbookView xWindow="28680" yWindow="-120" windowWidth="29040" windowHeight="16440" tabRatio="740" activeTab="1" xr2:uid="{00000000-000D-0000-FFFF-FFFF00000000}"/>
  </bookViews>
  <sheets>
    <sheet name="AUDIT RONDS GLOBAL" sheetId="18" r:id="rId1"/>
    <sheet name="SUIVI JOURNALIER" sheetId="25" r:id="rId2"/>
    <sheet name="CHECK LIST" sheetId="24" r:id="rId3"/>
  </sheets>
  <definedNames>
    <definedName name="_xlnm._FilterDatabase" localSheetId="2" hidden="1">'CHECK LIST'!$A$7:$L$7</definedName>
    <definedName name="_xlnm.Print_Area" localSheetId="0">'AUDIT RONDS GLOBAL'!$A$1:$H$64</definedName>
    <definedName name="_xlnm.Print_Area" localSheetId="2">'CHECK LIST'!$A$1:$L$11</definedName>
  </definedNames>
  <calcPr calcId="181029"/>
</workbook>
</file>

<file path=xl/calcChain.xml><?xml version="1.0" encoding="utf-8"?>
<calcChain xmlns="http://schemas.openxmlformats.org/spreadsheetml/2006/main">
  <c r="E16" i="18" l="1"/>
  <c r="F16" i="18" l="1"/>
  <c r="G16" i="18"/>
  <c r="D16" i="18"/>
  <c r="G23" i="18"/>
  <c r="G30" i="18"/>
  <c r="G37" i="18"/>
  <c r="D37" i="18"/>
  <c r="D47" i="18"/>
  <c r="E30" i="18" l="1"/>
  <c r="F30" i="18"/>
  <c r="D30" i="18"/>
  <c r="G47" i="18" l="1"/>
  <c r="F47" i="18"/>
  <c r="K4" i="24" l="1"/>
  <c r="A5" i="24"/>
  <c r="A4" i="24"/>
  <c r="E23" i="18" l="1"/>
  <c r="L53" i="18" s="1"/>
  <c r="L52" i="18"/>
  <c r="K52" i="18" l="1"/>
  <c r="M52" i="18"/>
  <c r="N52" i="18"/>
  <c r="O52" i="18" l="1"/>
  <c r="P52" i="18" s="1"/>
  <c r="M56" i="18"/>
  <c r="N55" i="18" l="1"/>
  <c r="F37" i="18"/>
  <c r="M55" i="18" s="1"/>
  <c r="E37" i="18"/>
  <c r="L55" i="18" s="1"/>
  <c r="K55" i="18"/>
  <c r="O55" i="18" l="1"/>
  <c r="P55" i="18" s="1"/>
  <c r="N56" i="18"/>
  <c r="E47" i="18"/>
  <c r="L56" i="18" s="1"/>
  <c r="K56" i="18"/>
  <c r="N54" i="18"/>
  <c r="M54" i="18"/>
  <c r="L54" i="18"/>
  <c r="K54" i="18"/>
  <c r="N53" i="18"/>
  <c r="F23" i="18"/>
  <c r="M53" i="18" s="1"/>
  <c r="D23" i="18"/>
  <c r="K53" i="18" l="1"/>
  <c r="D48" i="18"/>
  <c r="O53" i="18"/>
  <c r="P53" i="18" s="1"/>
  <c r="O56" i="18"/>
  <c r="P56" i="18" s="1"/>
  <c r="O54" i="18"/>
  <c r="P54" i="18" s="1"/>
  <c r="F48" i="18"/>
  <c r="E48" i="18"/>
  <c r="G48" i="18"/>
  <c r="B48" i="18" l="1"/>
  <c r="C49" i="18" s="1"/>
</calcChain>
</file>

<file path=xl/sharedStrings.xml><?xml version="1.0" encoding="utf-8"?>
<sst xmlns="http://schemas.openxmlformats.org/spreadsheetml/2006/main" count="164" uniqueCount="125">
  <si>
    <t>N°</t>
  </si>
  <si>
    <t>Commentaires</t>
  </si>
  <si>
    <t>RANGEMENT</t>
  </si>
  <si>
    <t>ORDRE</t>
  </si>
  <si>
    <t>NETTOYAGE</t>
  </si>
  <si>
    <t>DISCIPLINE</t>
  </si>
  <si>
    <t>SECURITE</t>
  </si>
  <si>
    <t>R20</t>
  </si>
  <si>
    <t>R30</t>
  </si>
  <si>
    <t>R40</t>
  </si>
  <si>
    <t>Sous Total</t>
  </si>
  <si>
    <t>O10</t>
  </si>
  <si>
    <t>O20</t>
  </si>
  <si>
    <t>O40</t>
  </si>
  <si>
    <t>N10</t>
  </si>
  <si>
    <t>N20</t>
  </si>
  <si>
    <t>N30</t>
  </si>
  <si>
    <t>D10</t>
  </si>
  <si>
    <t>D40</t>
  </si>
  <si>
    <t>S10</t>
  </si>
  <si>
    <t>S20</t>
  </si>
  <si>
    <t>NA</t>
  </si>
  <si>
    <t>S30</t>
  </si>
  <si>
    <t>S40</t>
  </si>
  <si>
    <t>Nombre de critères côtés :</t>
  </si>
  <si>
    <t>TOTAL</t>
  </si>
  <si>
    <t>Indice de 
conformité totale :</t>
  </si>
  <si>
    <t>Rangement</t>
  </si>
  <si>
    <t>Ordre</t>
  </si>
  <si>
    <t>Nettoyage</t>
  </si>
  <si>
    <t>Discipline</t>
  </si>
  <si>
    <t>Sécurité</t>
  </si>
  <si>
    <t>acceptable</t>
  </si>
  <si>
    <t>insatisfaisant</t>
  </si>
  <si>
    <t>Total</t>
  </si>
  <si>
    <t>satisfaisant</t>
  </si>
  <si>
    <t>Les moyens d'extinction incendie et les issues de secours sont-ils dégagés ?</t>
  </si>
  <si>
    <t>O30</t>
  </si>
  <si>
    <t>Satisfaisant (pas d'écart constaté)</t>
  </si>
  <si>
    <t>Acceptable (écart mineur)</t>
  </si>
  <si>
    <t>Insatisfaisant (écart majeur ou redondant)</t>
  </si>
  <si>
    <t>L'affichage qualité est-il à jour (audits RONDS, indicateurs, etc.) ?</t>
  </si>
  <si>
    <t>La fiche de gestion du matériel informatique est-elle bien renseignée?</t>
  </si>
  <si>
    <t>Les colis sont-ils mis sur palette (pas de colis à même le sol) ?</t>
  </si>
  <si>
    <t>Les engins de manutention sont-ils rangés en sécurité et ne gênent-ils pas l'exploitation ?</t>
  </si>
  <si>
    <t>Le port des EPI est-il respecté ?</t>
  </si>
  <si>
    <t>Les points relevés lors du dernier audit ont-ils fait l'objet d'une action corrective ? (voir check list)</t>
  </si>
  <si>
    <t xml:space="preserve">L'ordre de montage des palettes est-il respecté : poids lourds et gros volumes en bas de la palette ? </t>
  </si>
  <si>
    <t>Les quais et le sol sont-ils propres : bois, papier, films,… ?</t>
  </si>
  <si>
    <t>O50</t>
  </si>
  <si>
    <t>D50</t>
  </si>
  <si>
    <t>Les allées piétonnes sont-elles dégagées ?</t>
  </si>
  <si>
    <t>Les utilisateurs des chariots roulent-ils les fourches basses ?</t>
  </si>
  <si>
    <t>S50</t>
  </si>
  <si>
    <t>S60</t>
  </si>
  <si>
    <t>Les briefings d'équipe sont-ils réalisés ? (voir le dernier briefing de chaque service)</t>
  </si>
  <si>
    <t>Les déchets sont-ils triés correctement ?</t>
  </si>
  <si>
    <t>Les engins de manutentions et les salles de charge sont-ils propres ?</t>
  </si>
  <si>
    <t>Les produits détériorés/cassés/abîmés sont-ils retirés, identifiés et déposés en zone "anomalies" ?</t>
  </si>
  <si>
    <t>Les documents qualité utilisés ou affichés sont-ils ceux en vigueur ?</t>
  </si>
  <si>
    <t>Les utilisateurs des chariots klaxonnent-ils à chaque intersection ?</t>
  </si>
  <si>
    <t>N° POINT AUDIT</t>
  </si>
  <si>
    <t>ACTION A METTRE EN PLACE</t>
  </si>
  <si>
    <t>DATE CLOTURE PREVUE</t>
  </si>
  <si>
    <t>DATE CLOTURE REELLE</t>
  </si>
  <si>
    <t>SERVICE(S) CONCERNE(S)</t>
  </si>
  <si>
    <t>RESPONSABLE(S) DE L'ACTION</t>
  </si>
  <si>
    <t>PILOTE(S) DE L'ACTION</t>
  </si>
  <si>
    <t>THEME</t>
  </si>
  <si>
    <t>R50</t>
  </si>
  <si>
    <t>non applicable</t>
  </si>
  <si>
    <t>POINTS DE CONTRÔLE</t>
  </si>
  <si>
    <t>NOTE</t>
  </si>
  <si>
    <t>Taux satisfaisant</t>
  </si>
  <si>
    <t>Non Applicable</t>
  </si>
  <si>
    <t>Niveaux de conformité</t>
  </si>
  <si>
    <t>Le personnel respecte-il les consignes de sécurité suivantes : ne pas marcher sur les palettes, ne pas utiliser le téléphone ?</t>
  </si>
  <si>
    <t>Réf : DR/QUA/101
Version: B
MAJ: 18/01/2018
Page: 1/1</t>
  </si>
  <si>
    <t>Objectif :</t>
  </si>
  <si>
    <t>ILLUSTRATIONS</t>
  </si>
  <si>
    <t>ADRESSE</t>
  </si>
  <si>
    <t>COMMENTAIRES</t>
  </si>
  <si>
    <t>GDS</t>
  </si>
  <si>
    <t>EXPEDITION</t>
  </si>
  <si>
    <t>Ph1</t>
  </si>
  <si>
    <t>Ph2</t>
  </si>
  <si>
    <t>Ph3</t>
  </si>
  <si>
    <t>Ph4</t>
  </si>
  <si>
    <t>PREPARATION</t>
  </si>
  <si>
    <t xml:space="preserve">ACCOMPAGNANT(S) : </t>
  </si>
  <si>
    <t>Le nombre de deux chariots maximum et de catégorie 1 uniquement sous la mezzannine est-il respecté ?</t>
  </si>
  <si>
    <t>Les palettes hors-gabarit sont-elles bien ramenées à la porte 31 ?</t>
  </si>
  <si>
    <t>S70</t>
  </si>
  <si>
    <t>R60</t>
  </si>
  <si>
    <t xml:space="preserve">AUDITEUR(S) : </t>
  </si>
  <si>
    <t>DATE :</t>
  </si>
  <si>
    <t>Date</t>
  </si>
  <si>
    <t>x</t>
  </si>
  <si>
    <t>Réf :
Version: 
MAJ: 
Page: 1/1</t>
  </si>
  <si>
    <t>N40</t>
  </si>
  <si>
    <t>N50</t>
  </si>
  <si>
    <t>Les pickings (niveau 00 et 10) sont-ils propres : boîtes/cartons vides, films, bois, bout de plastique… ?</t>
  </si>
  <si>
    <t>Les pickings (niveau 20 à 60) sont-ils propres : film,bois, bout de plastique, ... ?</t>
  </si>
  <si>
    <t>Y'a-t-il des palettes dans les zones interdites (zebras rouges) ?</t>
  </si>
  <si>
    <t>Le plein des chariots est-il effectué après utilisation (lundi) ?</t>
  </si>
  <si>
    <t>D20</t>
  </si>
  <si>
    <t>D30</t>
  </si>
  <si>
    <t>S80</t>
  </si>
  <si>
    <t>Les palettes du niveau 00 et 10 sont-elles défilmées ?</t>
  </si>
  <si>
    <t>Les palettes du niveau 20 / 30 / 40 / 50 et 60 sont-elles filmées ?</t>
  </si>
  <si>
    <t>CRITERES DE STANDARDS</t>
  </si>
  <si>
    <t>Les palettes vides sont-elles empilées (hauteur max 1,80m) 
et/ou déposées en zone dédiée ?</t>
  </si>
  <si>
    <t>X</t>
  </si>
  <si>
    <t>Les emplacements de chaque chariot sont-ils respectés ?</t>
  </si>
  <si>
    <t>% Rangement</t>
  </si>
  <si>
    <t>Score Ordre</t>
  </si>
  <si>
    <t>% Ordre</t>
  </si>
  <si>
    <t>Score Nettoyage</t>
  </si>
  <si>
    <t>% Nettoyage</t>
  </si>
  <si>
    <t>Score Discipline</t>
  </si>
  <si>
    <t>% Discipline</t>
  </si>
  <si>
    <t>Score Sécurité</t>
  </si>
  <si>
    <t>% Sécurité</t>
  </si>
  <si>
    <t>Indice de conformité totale</t>
  </si>
  <si>
    <t>CHECK LIST POINT A TRAITER
CRITERES DE STANDARDS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</si>
</sst>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2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14"/>
      <color indexed="10"/>
      <name val="Arial"/>
      <family val="2"/>
    </font>
    <font>
      <b/>
      <u/>
      <sz val="11"/>
      <color indexed="48"/>
      <name val="Arial"/>
      <family val="2"/>
    </font>
    <font>
      <u/>
      <sz val="10"/>
      <name val="Arial"/>
      <family val="2"/>
    </font>
    <font>
      <b/>
      <sz val="14"/>
      <color indexed="16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b/>
      <sz val="12"/>
      <color rgb="FF00B050"/>
      <name val="Arial"/>
      <family val="2"/>
    </font>
    <font>
      <b/>
      <sz val="11"/>
      <name val="Arial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8" fillId="0" borderId="0"/>
    <xf numFmtId="9" fontId="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0" fontId="1" fillId="0" borderId="0"/>
  </cellStyleXfs>
  <cellXfs count="148">
    <xf numFmtId="0" fontId="0" fillId="0" borderId="0" xfId="0"/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/>
    <xf numFmtId="0" fontId="0" fillId="0" borderId="2" xfId="0" applyBorder="1"/>
    <xf numFmtId="9" fontId="8" fillId="3" borderId="1" xfId="2" applyFont="1" applyFill="1" applyBorder="1" applyAlignment="1" applyProtection="1">
      <alignment horizontal="center" vertical="center"/>
    </xf>
    <xf numFmtId="10" fontId="0" fillId="0" borderId="1" xfId="0" applyNumberFormat="1" applyBorder="1" applyAlignment="1">
      <alignment horizontal="center"/>
    </xf>
    <xf numFmtId="10" fontId="0" fillId="0" borderId="2" xfId="0" applyNumberFormat="1" applyBorder="1"/>
    <xf numFmtId="0" fontId="11" fillId="0" borderId="0" xfId="0" applyFont="1"/>
    <xf numFmtId="0" fontId="12" fillId="0" borderId="0" xfId="0" applyFont="1"/>
    <xf numFmtId="0" fontId="6" fillId="0" borderId="3" xfId="0" applyFont="1" applyBorder="1" applyAlignment="1">
      <alignment horizontal="center"/>
    </xf>
    <xf numFmtId="0" fontId="7" fillId="2" borderId="8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9" fontId="10" fillId="0" borderId="12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0" xfId="0" applyFont="1"/>
    <xf numFmtId="0" fontId="8" fillId="6" borderId="1" xfId="0" applyFont="1" applyFill="1" applyBorder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15" fillId="0" borderId="17" xfId="0" applyFont="1" applyBorder="1" applyAlignment="1">
      <alignment vertical="center" wrapText="1"/>
    </xf>
    <xf numFmtId="0" fontId="6" fillId="0" borderId="23" xfId="0" applyFont="1" applyBorder="1" applyAlignment="1">
      <alignment horizontal="center"/>
    </xf>
    <xf numFmtId="0" fontId="8" fillId="0" borderId="14" xfId="0" applyFont="1" applyFill="1" applyBorder="1" applyAlignment="1">
      <alignment horizontal="left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6"/>
    <xf numFmtId="0" fontId="8" fillId="0" borderId="7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 wrapText="1"/>
    </xf>
    <xf numFmtId="0" fontId="7" fillId="7" borderId="9" xfId="0" applyFont="1" applyFill="1" applyBorder="1" applyAlignment="1">
      <alignment horizontal="left" vertical="center"/>
    </xf>
    <xf numFmtId="0" fontId="7" fillId="7" borderId="6" xfId="0" applyFont="1" applyFill="1" applyBorder="1" applyAlignment="1">
      <alignment horizontal="left" vertical="center"/>
    </xf>
    <xf numFmtId="0" fontId="13" fillId="7" borderId="13" xfId="0" applyFont="1" applyFill="1" applyBorder="1" applyAlignment="1">
      <alignment horizontal="left" vertical="center" wrapText="1"/>
    </xf>
    <xf numFmtId="0" fontId="0" fillId="7" borderId="9" xfId="0" applyFill="1" applyBorder="1" applyAlignment="1">
      <alignment horizontal="left" vertical="center"/>
    </xf>
    <xf numFmtId="0" fontId="0" fillId="7" borderId="6" xfId="0" applyFill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2" fillId="0" borderId="5" xfId="0" applyFont="1" applyBorder="1" applyAlignment="1">
      <alignment horizontal="center"/>
    </xf>
    <xf numFmtId="0" fontId="4" fillId="0" borderId="0" xfId="6" applyFont="1" applyBorder="1" applyAlignment="1">
      <alignment vertical="center"/>
    </xf>
    <xf numFmtId="0" fontId="4" fillId="0" borderId="0" xfId="6" applyFont="1" applyBorder="1" applyAlignment="1">
      <alignment horizontal="center" vertical="center" wrapText="1"/>
    </xf>
    <xf numFmtId="0" fontId="15" fillId="0" borderId="0" xfId="6" applyFont="1" applyBorder="1" applyAlignment="1">
      <alignment vertical="center" wrapText="1"/>
    </xf>
    <xf numFmtId="0" fontId="1" fillId="0" borderId="0" xfId="7"/>
    <xf numFmtId="0" fontId="18" fillId="4" borderId="1" xfId="7" applyFont="1" applyFill="1" applyBorder="1" applyAlignment="1">
      <alignment horizontal="center" vertical="center" wrapText="1"/>
    </xf>
    <xf numFmtId="0" fontId="18" fillId="4" borderId="1" xfId="6" applyFont="1" applyFill="1" applyBorder="1" applyAlignment="1">
      <alignment horizontal="center" vertical="center" wrapText="1"/>
    </xf>
    <xf numFmtId="0" fontId="18" fillId="4" borderId="1" xfId="7" quotePrefix="1" applyFont="1" applyFill="1" applyBorder="1" applyAlignment="1">
      <alignment horizontal="center" vertical="center" wrapText="1"/>
    </xf>
    <xf numFmtId="0" fontId="18" fillId="4" borderId="1" xfId="6" quotePrefix="1" applyFont="1" applyFill="1" applyBorder="1" applyAlignment="1">
      <alignment horizontal="center" vertical="center" wrapText="1"/>
    </xf>
    <xf numFmtId="0" fontId="2" fillId="0" borderId="1" xfId="7" applyFont="1" applyBorder="1" applyAlignment="1">
      <alignment horizontal="center" vertical="center"/>
    </xf>
    <xf numFmtId="0" fontId="2" fillId="0" borderId="45" xfId="7" applyFont="1" applyBorder="1" applyAlignment="1">
      <alignment horizontal="center" vertical="center"/>
    </xf>
    <xf numFmtId="0" fontId="5" fillId="0" borderId="45" xfId="7" applyFont="1" applyBorder="1" applyAlignment="1">
      <alignment horizontal="center" vertical="center"/>
    </xf>
    <xf numFmtId="0" fontId="2" fillId="0" borderId="45" xfId="7" quotePrefix="1" applyFont="1" applyBorder="1" applyAlignment="1">
      <alignment horizontal="center" vertical="center" wrapText="1"/>
    </xf>
    <xf numFmtId="14" fontId="2" fillId="0" borderId="45" xfId="7" quotePrefix="1" applyNumberFormat="1" applyFont="1" applyBorder="1" applyAlignment="1">
      <alignment horizontal="center" vertical="center" wrapText="1"/>
    </xf>
    <xf numFmtId="0" fontId="2" fillId="0" borderId="45" xfId="7" quotePrefix="1" applyFont="1" applyFill="1" applyBorder="1" applyAlignment="1">
      <alignment horizontal="center" vertical="center" wrapText="1"/>
    </xf>
    <xf numFmtId="0" fontId="2" fillId="0" borderId="46" xfId="7" quotePrefix="1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2" fillId="0" borderId="47" xfId="7" applyFont="1" applyFill="1" applyBorder="1" applyAlignment="1">
      <alignment horizontal="center" vertical="center" wrapText="1"/>
    </xf>
    <xf numFmtId="0" fontId="2" fillId="0" borderId="45" xfId="7" applyFont="1" applyBorder="1" applyAlignment="1">
      <alignment horizontal="center" vertical="center" wrapText="1"/>
    </xf>
    <xf numFmtId="0" fontId="2" fillId="0" borderId="45" xfId="7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5" fillId="5" borderId="26" xfId="0" applyFont="1" applyFill="1" applyBorder="1" applyAlignment="1">
      <alignment vertical="center"/>
    </xf>
    <xf numFmtId="0" fontId="5" fillId="5" borderId="33" xfId="0" applyFont="1" applyFill="1" applyBorder="1" applyAlignment="1">
      <alignment vertical="center"/>
    </xf>
    <xf numFmtId="0" fontId="5" fillId="5" borderId="34" xfId="0" applyFont="1" applyFill="1" applyBorder="1" applyAlignment="1">
      <alignment vertical="center"/>
    </xf>
    <xf numFmtId="14" fontId="5" fillId="5" borderId="27" xfId="0" applyNumberFormat="1" applyFont="1" applyFill="1" applyBorder="1" applyAlignment="1">
      <alignment horizontal="left"/>
    </xf>
    <xf numFmtId="0" fontId="1" fillId="0" borderId="0" xfId="0" applyFont="1"/>
    <xf numFmtId="0" fontId="1" fillId="0" borderId="9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6" borderId="1" xfId="1" applyFont="1" applyFill="1" applyBorder="1" applyAlignment="1">
      <alignment horizontal="left" vertical="center" wrapText="1"/>
    </xf>
    <xf numFmtId="0" fontId="16" fillId="6" borderId="8" xfId="1" applyFont="1" applyFill="1" applyBorder="1" applyAlignment="1">
      <alignment horizontal="left" vertical="center" wrapText="1"/>
    </xf>
    <xf numFmtId="9" fontId="0" fillId="0" borderId="0" xfId="2" applyFont="1"/>
    <xf numFmtId="9" fontId="1" fillId="0" borderId="0" xfId="2" applyFont="1"/>
    <xf numFmtId="9" fontId="0" fillId="6" borderId="0" xfId="2" applyFont="1" applyFill="1"/>
    <xf numFmtId="0" fontId="0" fillId="6" borderId="0" xfId="0" applyFill="1"/>
    <xf numFmtId="14" fontId="0" fillId="6" borderId="0" xfId="0" applyNumberFormat="1" applyFill="1"/>
    <xf numFmtId="0" fontId="0" fillId="6" borderId="0" xfId="0" applyNumberFormat="1" applyFill="1"/>
    <xf numFmtId="0" fontId="18" fillId="2" borderId="18" xfId="0" applyFont="1" applyFill="1" applyBorder="1" applyAlignment="1">
      <alignment horizontal="center" vertical="center" textRotation="90"/>
    </xf>
    <xf numFmtId="0" fontId="18" fillId="2" borderId="20" xfId="0" applyFont="1" applyFill="1" applyBorder="1" applyAlignment="1">
      <alignment horizontal="center" vertical="center" textRotation="90"/>
    </xf>
    <xf numFmtId="0" fontId="18" fillId="2" borderId="48" xfId="0" applyFont="1" applyFill="1" applyBorder="1" applyAlignment="1">
      <alignment horizontal="center" vertical="center" textRotation="90"/>
    </xf>
    <xf numFmtId="0" fontId="17" fillId="0" borderId="25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9" fontId="17" fillId="0" borderId="21" xfId="0" applyNumberFormat="1" applyFont="1" applyBorder="1" applyAlignment="1">
      <alignment horizontal="center" vertical="center"/>
    </xf>
    <xf numFmtId="0" fontId="7" fillId="7" borderId="37" xfId="0" applyFont="1" applyFill="1" applyBorder="1" applyAlignment="1">
      <alignment horizontal="right" vertical="center"/>
    </xf>
    <xf numFmtId="0" fontId="0" fillId="0" borderId="38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7" fillId="7" borderId="18" xfId="0" applyFont="1" applyFill="1" applyBorder="1" applyAlignment="1">
      <alignment horizontal="right" vertical="center"/>
    </xf>
    <xf numFmtId="0" fontId="7" fillId="7" borderId="8" xfId="0" applyFont="1" applyFill="1" applyBorder="1" applyAlignment="1">
      <alignment horizontal="right" vertical="center"/>
    </xf>
    <xf numFmtId="0" fontId="9" fillId="8" borderId="15" xfId="0" applyFont="1" applyFill="1" applyBorder="1" applyAlignment="1">
      <alignment horizontal="center" wrapText="1"/>
    </xf>
    <xf numFmtId="0" fontId="9" fillId="8" borderId="17" xfId="0" applyFont="1" applyFill="1" applyBorder="1" applyAlignment="1">
      <alignment horizontal="center" wrapText="1"/>
    </xf>
    <xf numFmtId="0" fontId="18" fillId="2" borderId="19" xfId="0" applyFont="1" applyFill="1" applyBorder="1" applyAlignment="1">
      <alignment horizontal="center" vertical="center" textRotation="90"/>
    </xf>
    <xf numFmtId="0" fontId="2" fillId="0" borderId="23" xfId="0" applyFont="1" applyBorder="1" applyAlignment="1">
      <alignment horizontal="left"/>
    </xf>
    <xf numFmtId="0" fontId="6" fillId="0" borderId="23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5" fillId="0" borderId="25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22" xfId="0" applyFont="1" applyBorder="1" applyAlignment="1">
      <alignment horizontal="left"/>
    </xf>
    <xf numFmtId="0" fontId="0" fillId="0" borderId="14" xfId="0" applyBorder="1" applyAlignment="1">
      <alignment horizont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5" fillId="5" borderId="28" xfId="0" applyFont="1" applyFill="1" applyBorder="1" applyAlignment="1">
      <alignment horizontal="left" vertical="center"/>
    </xf>
    <xf numFmtId="0" fontId="5" fillId="5" borderId="29" xfId="0" applyFont="1" applyFill="1" applyBorder="1" applyAlignment="1">
      <alignment horizontal="left" vertical="center"/>
    </xf>
    <xf numFmtId="0" fontId="5" fillId="5" borderId="30" xfId="0" applyFont="1" applyFill="1" applyBorder="1" applyAlignment="1">
      <alignment horizontal="left" vertical="center"/>
    </xf>
    <xf numFmtId="0" fontId="5" fillId="5" borderId="31" xfId="0" applyFont="1" applyFill="1" applyBorder="1" applyAlignment="1">
      <alignment horizontal="left" vertical="center"/>
    </xf>
    <xf numFmtId="0" fontId="5" fillId="5" borderId="32" xfId="0" applyFont="1" applyFill="1" applyBorder="1" applyAlignment="1">
      <alignment horizontal="left" vertical="center"/>
    </xf>
    <xf numFmtId="0" fontId="7" fillId="7" borderId="38" xfId="0" applyFont="1" applyFill="1" applyBorder="1" applyAlignment="1">
      <alignment horizontal="right" vertical="center"/>
    </xf>
    <xf numFmtId="0" fontId="7" fillId="7" borderId="39" xfId="0" applyFont="1" applyFill="1" applyBorder="1" applyAlignment="1">
      <alignment horizontal="right" vertical="center"/>
    </xf>
    <xf numFmtId="0" fontId="18" fillId="4" borderId="44" xfId="7" applyFont="1" applyFill="1" applyBorder="1" applyAlignment="1">
      <alignment horizontal="center" vertical="center" wrapText="1"/>
    </xf>
    <xf numFmtId="0" fontId="18" fillId="4" borderId="2" xfId="7" applyFont="1" applyFill="1" applyBorder="1" applyAlignment="1">
      <alignment horizontal="center" vertical="center" wrapText="1"/>
    </xf>
    <xf numFmtId="0" fontId="18" fillId="4" borderId="45" xfId="7" quotePrefix="1" applyFont="1" applyFill="1" applyBorder="1" applyAlignment="1">
      <alignment horizontal="center" vertical="center" wrapText="1"/>
    </xf>
    <xf numFmtId="0" fontId="18" fillId="4" borderId="46" xfId="7" quotePrefix="1" applyFont="1" applyFill="1" applyBorder="1" applyAlignment="1">
      <alignment horizontal="center" vertical="center" wrapText="1"/>
    </xf>
    <xf numFmtId="0" fontId="2" fillId="0" borderId="45" xfId="7" quotePrefix="1" applyFont="1" applyFill="1" applyBorder="1" applyAlignment="1">
      <alignment horizontal="center" vertical="center" wrapText="1"/>
    </xf>
    <xf numFmtId="0" fontId="2" fillId="0" borderId="46" xfId="7" quotePrefix="1" applyFont="1" applyFill="1" applyBorder="1" applyAlignment="1">
      <alignment horizontal="center" vertical="center" wrapText="1"/>
    </xf>
    <xf numFmtId="0" fontId="4" fillId="0" borderId="15" xfId="6" applyFont="1" applyBorder="1" applyAlignment="1">
      <alignment horizontal="center" vertical="center"/>
    </xf>
    <xf numFmtId="0" fontId="4" fillId="0" borderId="17" xfId="6" applyFont="1" applyBorder="1" applyAlignment="1">
      <alignment horizontal="center" vertical="center"/>
    </xf>
    <xf numFmtId="0" fontId="4" fillId="0" borderId="15" xfId="6" applyFont="1" applyBorder="1" applyAlignment="1">
      <alignment horizontal="center" vertical="center" wrapText="1"/>
    </xf>
    <xf numFmtId="0" fontId="4" fillId="0" borderId="16" xfId="6" applyFont="1" applyBorder="1" applyAlignment="1">
      <alignment horizontal="center" vertical="center" wrapText="1"/>
    </xf>
    <xf numFmtId="0" fontId="4" fillId="0" borderId="17" xfId="6" applyFont="1" applyBorder="1" applyAlignment="1">
      <alignment horizontal="center" vertical="center" wrapText="1"/>
    </xf>
    <xf numFmtId="0" fontId="1" fillId="0" borderId="15" xfId="6" applyFont="1" applyBorder="1" applyAlignment="1">
      <alignment horizontal="left" vertical="center" wrapText="1"/>
    </xf>
    <xf numFmtId="0" fontId="1" fillId="0" borderId="17" xfId="6" applyFont="1" applyBorder="1" applyAlignment="1">
      <alignment horizontal="left" vertical="center" wrapText="1"/>
    </xf>
    <xf numFmtId="0" fontId="5" fillId="5" borderId="25" xfId="6" applyFont="1" applyFill="1" applyBorder="1" applyAlignment="1">
      <alignment horizontal="left" vertical="center"/>
    </xf>
    <xf numFmtId="0" fontId="5" fillId="5" borderId="21" xfId="6" applyFont="1" applyFill="1" applyBorder="1" applyAlignment="1">
      <alignment horizontal="left" vertical="center"/>
    </xf>
    <xf numFmtId="0" fontId="5" fillId="5" borderId="25" xfId="6" applyFont="1" applyFill="1" applyBorder="1" applyAlignment="1">
      <alignment horizontal="center" vertical="center"/>
    </xf>
    <xf numFmtId="0" fontId="5" fillId="5" borderId="27" xfId="6" applyFont="1" applyFill="1" applyBorder="1" applyAlignment="1">
      <alignment horizontal="center" vertical="center"/>
    </xf>
    <xf numFmtId="0" fontId="5" fillId="5" borderId="35" xfId="6" applyFont="1" applyFill="1" applyBorder="1" applyAlignment="1">
      <alignment horizontal="center" vertical="center"/>
    </xf>
    <xf numFmtId="0" fontId="5" fillId="5" borderId="34" xfId="6" applyFont="1" applyFill="1" applyBorder="1" applyAlignment="1">
      <alignment horizontal="center" vertical="center"/>
    </xf>
    <xf numFmtId="0" fontId="5" fillId="5" borderId="35" xfId="6" applyFont="1" applyFill="1" applyBorder="1" applyAlignment="1">
      <alignment horizontal="left" vertical="center"/>
    </xf>
    <xf numFmtId="0" fontId="5" fillId="5" borderId="36" xfId="6" applyFont="1" applyFill="1" applyBorder="1" applyAlignment="1">
      <alignment horizontal="left" vertical="center"/>
    </xf>
    <xf numFmtId="9" fontId="1" fillId="6" borderId="0" xfId="2" applyFont="1" applyFill="1"/>
  </cellXfs>
  <cellStyles count="8">
    <cellStyle name="Normal" xfId="0" builtinId="0"/>
    <cellStyle name="Normal 2" xfId="1" xr:uid="{00000000-0005-0000-0000-000001000000}"/>
    <cellStyle name="Normal 2 2" xfId="7" xr:uid="{00000000-0005-0000-0000-000002000000}"/>
    <cellStyle name="Normal 3" xfId="6" xr:uid="{00000000-0005-0000-0000-000003000000}"/>
    <cellStyle name="Pourcentage" xfId="2" builtinId="5"/>
    <cellStyle name="Pourcentage 2" xfId="3" xr:uid="{00000000-0005-0000-0000-000005000000}"/>
    <cellStyle name="Pourcentage 2 2" xfId="4" xr:uid="{00000000-0005-0000-0000-000006000000}"/>
    <cellStyle name="Pourcentage 3" xfId="5" xr:uid="{00000000-0005-0000-0000-000007000000}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</dxf>
    <dxf>
      <border outline="0">
        <bottom style="medium">
          <color theme="1"/>
        </bottom>
      </border>
    </dxf>
    <dxf>
      <border outline="0">
        <top style="medium">
          <color theme="1"/>
        </top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theme="0"/>
        </patternFill>
      </fill>
    </dxf>
    <dxf>
      <numFmt numFmtId="19" formatCode="dd/mm/yyyy"/>
      <fill>
        <patternFill patternType="solid">
          <fgColor indexed="64"/>
          <bgColor theme="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>
                <a:latin typeface="Arial" pitchFamily="34" charset="0"/>
                <a:cs typeface="Arial" pitchFamily="34" charset="0"/>
              </a:defRPr>
            </a:pPr>
            <a:r>
              <a:rPr lang="fr-FR" sz="1400" b="1" cap="small" baseline="0">
                <a:latin typeface="Arial" pitchFamily="34" charset="0"/>
                <a:cs typeface="Arial" pitchFamily="34" charset="0"/>
              </a:rPr>
              <a:t>Indice de conformité par thème</a:t>
            </a:r>
          </a:p>
        </c:rich>
      </c:tx>
      <c:layout>
        <c:manualLayout>
          <c:xMode val="edge"/>
          <c:yMode val="edge"/>
          <c:x val="0.2501585295492485"/>
          <c:y val="1.82926807311454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1548629351418794"/>
          <c:y val="0.23409301972188643"/>
          <c:w val="0.3931486856286594"/>
          <c:h val="0.70838658195859161"/>
        </c:manualLayout>
      </c:layout>
      <c:radarChart>
        <c:radarStyle val="filled"/>
        <c:varyColors val="0"/>
        <c:ser>
          <c:idx val="0"/>
          <c:order val="0"/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'AUDIT RONDS GLOBAL'!$J$52:$J$56</c:f>
              <c:strCache>
                <c:ptCount val="5"/>
                <c:pt idx="0">
                  <c:v>Rangement</c:v>
                </c:pt>
                <c:pt idx="1">
                  <c:v>Ordre</c:v>
                </c:pt>
                <c:pt idx="2">
                  <c:v>Nettoyage</c:v>
                </c:pt>
                <c:pt idx="3">
                  <c:v>Discipline</c:v>
                </c:pt>
                <c:pt idx="4">
                  <c:v>Sécurité</c:v>
                </c:pt>
              </c:strCache>
            </c:strRef>
          </c:cat>
          <c:val>
            <c:numRef>
              <c:f>'AUDIT RONDS GLOBAL'!$U$52:$U$56</c:f>
              <c:numCache>
                <c:formatCode>0%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33-4474-BA8E-78BFB96B294C}"/>
            </c:ext>
          </c:extLst>
        </c:ser>
        <c:ser>
          <c:idx val="1"/>
          <c:order val="1"/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'AUDIT RONDS GLOBAL'!$J$52:$J$56</c:f>
              <c:strCache>
                <c:ptCount val="5"/>
                <c:pt idx="0">
                  <c:v>Rangement</c:v>
                </c:pt>
                <c:pt idx="1">
                  <c:v>Ordre</c:v>
                </c:pt>
                <c:pt idx="2">
                  <c:v>Nettoyage</c:v>
                </c:pt>
                <c:pt idx="3">
                  <c:v>Discipline</c:v>
                </c:pt>
                <c:pt idx="4">
                  <c:v>Sécurité</c:v>
                </c:pt>
              </c:strCache>
            </c:strRef>
          </c:cat>
          <c:val>
            <c:numRef>
              <c:f>'AUDIT RONDS GLOBAL'!$T$52:$T$56</c:f>
              <c:numCache>
                <c:formatCode>0%</c:formatCode>
                <c:ptCount val="5"/>
                <c:pt idx="0">
                  <c:v>0.8</c:v>
                </c:pt>
                <c:pt idx="1">
                  <c:v>0.8</c:v>
                </c:pt>
                <c:pt idx="2">
                  <c:v>0.8</c:v>
                </c:pt>
                <c:pt idx="3">
                  <c:v>0.8</c:v>
                </c:pt>
                <c:pt idx="4">
                  <c:v>0.8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433-4474-BA8E-78BFB96B294C}"/>
            </c:ext>
          </c:extLst>
        </c:ser>
        <c:ser>
          <c:idx val="2"/>
          <c:order val="2"/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'AUDIT RONDS GLOBAL'!$J$52:$J$56</c:f>
              <c:strCache>
                <c:ptCount val="5"/>
                <c:pt idx="0">
                  <c:v>Rangement</c:v>
                </c:pt>
                <c:pt idx="1">
                  <c:v>Ordre</c:v>
                </c:pt>
                <c:pt idx="2">
                  <c:v>Nettoyage</c:v>
                </c:pt>
                <c:pt idx="3">
                  <c:v>Discipline</c:v>
                </c:pt>
                <c:pt idx="4">
                  <c:v>Sécurité</c:v>
                </c:pt>
              </c:strCache>
            </c:strRef>
          </c:cat>
          <c:val>
            <c:numRef>
              <c:f>'AUDIT RONDS GLOBAL'!$S$52:$S$56</c:f>
              <c:numCache>
                <c:formatCode>0%</c:formatCode>
                <c:ptCount val="5"/>
                <c:pt idx="0">
                  <c:v>0.6</c:v>
                </c:pt>
                <c:pt idx="1">
                  <c:v>0.6</c:v>
                </c:pt>
                <c:pt idx="2">
                  <c:v>0.6</c:v>
                </c:pt>
                <c:pt idx="3">
                  <c:v>0.6</c:v>
                </c:pt>
                <c:pt idx="4">
                  <c:v>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433-4474-BA8E-78BFB96B294C}"/>
            </c:ext>
          </c:extLst>
        </c:ser>
        <c:ser>
          <c:idx val="3"/>
          <c:order val="3"/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'AUDIT RONDS GLOBAL'!$J$52:$J$56</c:f>
              <c:strCache>
                <c:ptCount val="5"/>
                <c:pt idx="0">
                  <c:v>Rangement</c:v>
                </c:pt>
                <c:pt idx="1">
                  <c:v>Ordre</c:v>
                </c:pt>
                <c:pt idx="2">
                  <c:v>Nettoyage</c:v>
                </c:pt>
                <c:pt idx="3">
                  <c:v>Discipline</c:v>
                </c:pt>
                <c:pt idx="4">
                  <c:v>Sécurité</c:v>
                </c:pt>
              </c:strCache>
            </c:strRef>
          </c:cat>
          <c:val>
            <c:numRef>
              <c:f>'AUDIT RONDS GLOBAL'!$R$52:$R$56</c:f>
              <c:numCache>
                <c:formatCode>0%</c:formatCode>
                <c:ptCount val="5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433-4474-BA8E-78BFB96B294C}"/>
            </c:ext>
          </c:extLst>
        </c:ser>
        <c:ser>
          <c:idx val="4"/>
          <c:order val="4"/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'AUDIT RONDS GLOBAL'!$J$52:$J$56</c:f>
              <c:strCache>
                <c:ptCount val="5"/>
                <c:pt idx="0">
                  <c:v>Rangement</c:v>
                </c:pt>
                <c:pt idx="1">
                  <c:v>Ordre</c:v>
                </c:pt>
                <c:pt idx="2">
                  <c:v>Nettoyage</c:v>
                </c:pt>
                <c:pt idx="3">
                  <c:v>Discipline</c:v>
                </c:pt>
                <c:pt idx="4">
                  <c:v>Sécurité</c:v>
                </c:pt>
              </c:strCache>
            </c:strRef>
          </c:cat>
          <c:val>
            <c:numRef>
              <c:f>'AUDIT RONDS GLOBAL'!$Q$52:$Q$56</c:f>
              <c:numCache>
                <c:formatCode>0%</c:formatCode>
                <c:ptCount val="5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433-4474-BA8E-78BFB96B294C}"/>
            </c:ext>
          </c:extLst>
        </c:ser>
        <c:ser>
          <c:idx val="5"/>
          <c:order val="5"/>
          <c:spPr>
            <a:solidFill>
              <a:srgbClr val="008000"/>
            </a:solidFill>
            <a:ln w="25400">
              <a:solidFill>
                <a:srgbClr val="000000"/>
              </a:solidFill>
              <a:prstDash val="solid"/>
            </a:ln>
          </c:spPr>
          <c:val>
            <c:numRef>
              <c:f>'AUDIT RONDS GLOBAL'!$P$52:$P$56</c:f>
              <c:numCache>
                <c:formatCode>0.00%</c:formatCode>
                <c:ptCount val="5"/>
                <c:pt idx="0">
                  <c:v>1</c:v>
                </c:pt>
                <c:pt idx="1">
                  <c:v>1</c:v>
                </c:pt>
                <c:pt idx="2">
                  <c:v>0.75</c:v>
                </c:pt>
                <c:pt idx="3">
                  <c:v>0.8</c:v>
                </c:pt>
                <c:pt idx="4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433-4474-BA8E-78BFB96B29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6255440"/>
        <c:axId val="556254264"/>
      </c:radarChart>
      <c:catAx>
        <c:axId val="55625544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200" b="1" i="0" u="none" strike="noStrike" baseline="0">
                <a:solidFill>
                  <a:srgbClr val="3366FF"/>
                </a:solidFill>
                <a:latin typeface="Arial" pitchFamily="34" charset="0"/>
                <a:ea typeface="Arial"/>
                <a:cs typeface="Arial" pitchFamily="34" charset="0"/>
              </a:defRPr>
            </a:pPr>
            <a:endParaRPr lang="fr-FR"/>
          </a:p>
        </c:txPr>
        <c:crossAx val="556254264"/>
        <c:crosses val="autoZero"/>
        <c:auto val="0"/>
        <c:lblAlgn val="ctr"/>
        <c:lblOffset val="100"/>
        <c:noMultiLvlLbl val="0"/>
      </c:catAx>
      <c:valAx>
        <c:axId val="55625426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 pitchFamily="34" charset="0"/>
                <a:ea typeface="Arial"/>
                <a:cs typeface="Arial" pitchFamily="34" charset="0"/>
              </a:defRPr>
            </a:pPr>
            <a:endParaRPr lang="fr-FR"/>
          </a:p>
        </c:txPr>
        <c:crossAx val="556255440"/>
        <c:crosses val="autoZero"/>
        <c:crossBetween val="between"/>
        <c:minorUnit val="4.0000000000000008E-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116417</xdr:colOff>
      <xdr:row>48</xdr:row>
      <xdr:rowOff>91016</xdr:rowOff>
    </xdr:from>
    <xdr:to>
      <xdr:col>7</xdr:col>
      <xdr:colOff>5096933</xdr:colOff>
      <xdr:row>63</xdr:row>
      <xdr:rowOff>71967</xdr:rowOff>
    </xdr:to>
    <xdr:graphicFrame macro="">
      <xdr:nvGraphicFramePr>
        <xdr:cNvPr id="2" name="Graphiqu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237068</xdr:colOff>
      <xdr:row>0</xdr:row>
      <xdr:rowOff>47646</xdr:rowOff>
    </xdr:from>
    <xdr:to>
      <xdr:col>1</xdr:col>
      <xdr:colOff>183092</xdr:colOff>
      <xdr:row>0</xdr:row>
      <xdr:rowOff>849536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068" y="47646"/>
          <a:ext cx="1069974" cy="8018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175260</xdr:colOff>
      <xdr:row>0</xdr:row>
      <xdr:rowOff>198120</xdr:rowOff>
    </xdr:from>
    <xdr:to>
      <xdr:col>1</xdr:col>
      <xdr:colOff>121920</xdr:colOff>
      <xdr:row>0</xdr:row>
      <xdr:rowOff>236220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" y="198120"/>
          <a:ext cx="83248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310096</xdr:colOff>
      <xdr:row>0</xdr:row>
      <xdr:rowOff>67235</xdr:rowOff>
    </xdr:from>
    <xdr:to>
      <xdr:col>1</xdr:col>
      <xdr:colOff>661146</xdr:colOff>
      <xdr:row>0</xdr:row>
      <xdr:rowOff>1064558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096" y="67235"/>
          <a:ext cx="1236875" cy="9973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3D65E0-3F90-4403-85B3-046F554F7C81}" name="Tableau1" displayName="Tableau1" ref="A1:K6" totalsRowShown="0">
  <autoFilter ref="A1:K6" xr:uid="{F9E95949-EBE4-4668-B7CA-E82B50A3D76D}"/>
  <tableColumns count="11">
    <tableColumn id="1" xr3:uid="{B1CDCFF7-4A91-4540-A519-5C4B4E8A31E5}" name="Date" dataDxfId="15"/>
    <tableColumn id="2" xr3:uid="{D3A438F6-64DC-4D3C-A2E9-02FDD32BFC64}" name="Rangement" dataDxfId="14">
      <calculatedColumnFormula array="1">recherc</calculatedColumnFormula>
    </tableColumn>
    <tableColumn id="3" xr3:uid="{18471DEB-357E-4DB8-A6ED-9BFC36C511DC}" name="% Rangement" dataDxfId="13" dataCellStyle="Pourcentage"/>
    <tableColumn id="4" xr3:uid="{96C73719-77CC-4C7E-ADF0-321B984C74C2}" name="Score Ordre" dataDxfId="12"/>
    <tableColumn id="5" xr3:uid="{B4B3C1B5-3CD8-4E1D-A18C-E9720A1CCDA2}" name="% Ordre" dataDxfId="11" dataCellStyle="Pourcentage"/>
    <tableColumn id="6" xr3:uid="{0407368C-05F5-4E16-A37D-A2A869161C0C}" name="Score Nettoyage" dataDxfId="10"/>
    <tableColumn id="28" xr3:uid="{5BFC613E-B7F5-4913-8FC1-1DD487788F2F}" name="% Nettoyage" dataDxfId="9" dataCellStyle="Pourcentage"/>
    <tableColumn id="26" xr3:uid="{12D4FA54-0573-40D1-95AA-2DA825B6E555}" name="Score Discipline" dataDxfId="8"/>
    <tableColumn id="7" xr3:uid="{945999CB-C482-4DAF-835D-A1D3480BDAB9}" name="% Discipline" dataDxfId="7" dataCellStyle="Pourcentage"/>
    <tableColumn id="8" xr3:uid="{2A5C76E6-0811-4049-A1FB-BBD7D6C9ADE6}" name="Score Sécurité" dataDxfId="6"/>
    <tableColumn id="9" xr3:uid="{C8D267EF-9692-449F-9271-5C6C44F081AD}" name="% Sécurité" dataDxfId="5" dataCellStyle="Pourcentage"/>
  </tableColumns>
  <tableStyleInfo name="TableStyleMedium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57D4D59-1E5E-4F2F-BB81-EC3D30425E56}" name="Tableau2" displayName="Tableau2" ref="M1:M6" totalsRowShown="0" headerRowDxfId="0" dataDxfId="1" headerRowBorderDxfId="3" tableBorderDxfId="4" headerRowCellStyle="Pourcentage" dataCellStyle="Pourcentage">
  <autoFilter ref="M1:M6" xr:uid="{C57D4D59-1E5E-4F2F-BB81-EC3D30425E56}"/>
  <tableColumns count="1">
    <tableColumn id="1" xr3:uid="{1E047B4F-4DD0-40A0-8E30-71DB710857D8}" name="Indice de conformité totale" dataDxfId="2" dataCellStyle="Pourcentage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50"/>
    <pageSetUpPr fitToPage="1"/>
  </sheetPr>
  <dimension ref="A1:U57"/>
  <sheetViews>
    <sheetView view="pageBreakPreview" zoomScaleNormal="90" zoomScaleSheetLayoutView="100" workbookViewId="0">
      <selection activeCell="A9" sqref="A9:H9"/>
    </sheetView>
  </sheetViews>
  <sheetFormatPr baseColWidth="10" defaultRowHeight="12.75" x14ac:dyDescent="0.2"/>
  <cols>
    <col min="1" max="1" width="16.85546875" customWidth="1"/>
    <col min="2" max="2" width="10" customWidth="1"/>
    <col min="3" max="3" width="87.7109375" customWidth="1"/>
    <col min="4" max="6" width="5.5703125" customWidth="1"/>
    <col min="7" max="7" width="8.7109375" customWidth="1"/>
    <col min="8" max="8" width="75.7109375" bestFit="1" customWidth="1"/>
    <col min="9" max="9" width="20.5703125" customWidth="1"/>
    <col min="11" max="11" width="13.28515625" customWidth="1"/>
    <col min="12" max="13" width="14.28515625" bestFit="1" customWidth="1"/>
    <col min="14" max="14" width="12" customWidth="1"/>
    <col min="15" max="15" width="14.28515625" bestFit="1" customWidth="1"/>
    <col min="16" max="16" width="15.42578125" customWidth="1"/>
    <col min="17" max="18" width="9.85546875" customWidth="1"/>
    <col min="19" max="21" width="10.28515625" customWidth="1"/>
  </cols>
  <sheetData>
    <row r="1" spans="1:8" ht="70.5" customHeight="1" thickBot="1" x14ac:dyDescent="0.25">
      <c r="A1" s="19"/>
      <c r="B1" s="20"/>
      <c r="C1" s="115" t="s">
        <v>110</v>
      </c>
      <c r="D1" s="116"/>
      <c r="E1" s="116"/>
      <c r="F1" s="116"/>
      <c r="G1" s="117"/>
      <c r="H1" s="21" t="s">
        <v>98</v>
      </c>
    </row>
    <row r="2" spans="1:8" ht="14.25" customHeight="1" thickBot="1" x14ac:dyDescent="0.25">
      <c r="A2" s="118"/>
      <c r="B2" s="118"/>
      <c r="C2" s="118"/>
      <c r="D2" s="118"/>
      <c r="E2" s="118"/>
      <c r="F2" s="118"/>
      <c r="G2" s="118"/>
      <c r="H2" s="118"/>
    </row>
    <row r="3" spans="1:8" ht="22.5" customHeight="1" x14ac:dyDescent="0.25">
      <c r="A3" s="119" t="s">
        <v>94</v>
      </c>
      <c r="B3" s="120"/>
      <c r="C3" s="120"/>
      <c r="D3" s="120"/>
      <c r="E3" s="120"/>
      <c r="F3" s="120"/>
      <c r="G3" s="67" t="s">
        <v>95</v>
      </c>
      <c r="H3" s="70">
        <v>44431</v>
      </c>
    </row>
    <row r="4" spans="1:8" ht="20.100000000000001" customHeight="1" thickBot="1" x14ac:dyDescent="0.25">
      <c r="A4" s="121" t="s">
        <v>89</v>
      </c>
      <c r="B4" s="122"/>
      <c r="C4" s="122"/>
      <c r="D4" s="122"/>
      <c r="E4" s="122"/>
      <c r="F4" s="123"/>
      <c r="G4" s="68"/>
      <c r="H4" s="69"/>
    </row>
    <row r="5" spans="1:8" ht="15" customHeight="1" x14ac:dyDescent="0.2">
      <c r="A5" s="99" t="s">
        <v>75</v>
      </c>
      <c r="B5" s="100"/>
      <c r="C5" s="45" t="s">
        <v>21</v>
      </c>
      <c r="D5" s="105" t="s">
        <v>74</v>
      </c>
      <c r="E5" s="106"/>
      <c r="F5" s="106"/>
      <c r="G5" s="106"/>
      <c r="H5" s="107"/>
    </row>
    <row r="6" spans="1:8" ht="15" customHeight="1" x14ac:dyDescent="0.2">
      <c r="A6" s="101"/>
      <c r="B6" s="102"/>
      <c r="C6" s="22">
        <v>0</v>
      </c>
      <c r="D6" s="96" t="s">
        <v>38</v>
      </c>
      <c r="E6" s="97"/>
      <c r="F6" s="97"/>
      <c r="G6" s="97"/>
      <c r="H6" s="98"/>
    </row>
    <row r="7" spans="1:8" ht="15" customHeight="1" x14ac:dyDescent="0.2">
      <c r="A7" s="101"/>
      <c r="B7" s="102"/>
      <c r="C7" s="2">
        <v>1</v>
      </c>
      <c r="D7" s="108" t="s">
        <v>39</v>
      </c>
      <c r="E7" s="109"/>
      <c r="F7" s="109"/>
      <c r="G7" s="109"/>
      <c r="H7" s="110"/>
    </row>
    <row r="8" spans="1:8" ht="15" customHeight="1" thickBot="1" x14ac:dyDescent="0.25">
      <c r="A8" s="103"/>
      <c r="B8" s="104"/>
      <c r="C8" s="11">
        <v>2</v>
      </c>
      <c r="D8" s="111" t="s">
        <v>40</v>
      </c>
      <c r="E8" s="112"/>
      <c r="F8" s="112"/>
      <c r="G8" s="112"/>
      <c r="H8" s="113"/>
    </row>
    <row r="9" spans="1:8" ht="13.5" thickBot="1" x14ac:dyDescent="0.25">
      <c r="A9" s="114"/>
      <c r="B9" s="114"/>
      <c r="C9" s="114"/>
      <c r="D9" s="114"/>
      <c r="E9" s="114"/>
      <c r="F9" s="114"/>
      <c r="G9" s="114"/>
      <c r="H9" s="114"/>
    </row>
    <row r="10" spans="1:8" ht="20.100000000000001" customHeight="1" x14ac:dyDescent="0.2">
      <c r="A10" s="25" t="s">
        <v>68</v>
      </c>
      <c r="B10" s="27" t="s">
        <v>0</v>
      </c>
      <c r="C10" s="26" t="s">
        <v>71</v>
      </c>
      <c r="D10" s="26" t="s">
        <v>21</v>
      </c>
      <c r="E10" s="27">
        <v>0</v>
      </c>
      <c r="F10" s="27">
        <v>1</v>
      </c>
      <c r="G10" s="27">
        <v>2</v>
      </c>
      <c r="H10" s="28" t="s">
        <v>1</v>
      </c>
    </row>
    <row r="11" spans="1:8" x14ac:dyDescent="0.2">
      <c r="A11" s="83" t="s">
        <v>2</v>
      </c>
      <c r="B11" s="16" t="s">
        <v>7</v>
      </c>
      <c r="C11" s="66" t="s">
        <v>111</v>
      </c>
      <c r="D11" s="33"/>
      <c r="E11" s="33" t="s">
        <v>97</v>
      </c>
      <c r="F11" s="33"/>
      <c r="G11" s="33"/>
      <c r="H11" s="38"/>
    </row>
    <row r="12" spans="1:8" ht="30.6" customHeight="1" x14ac:dyDescent="0.2">
      <c r="A12" s="83"/>
      <c r="B12" s="1" t="s">
        <v>8</v>
      </c>
      <c r="C12" s="66" t="s">
        <v>44</v>
      </c>
      <c r="D12" s="33"/>
      <c r="E12" s="33" t="s">
        <v>97</v>
      </c>
      <c r="F12" s="33"/>
      <c r="G12" s="33"/>
      <c r="H12" s="36"/>
    </row>
    <row r="13" spans="1:8" ht="30.6" customHeight="1" x14ac:dyDescent="0.2">
      <c r="A13" s="83"/>
      <c r="B13" s="16" t="s">
        <v>9</v>
      </c>
      <c r="C13" s="66" t="s">
        <v>58</v>
      </c>
      <c r="D13" s="33"/>
      <c r="E13" s="33" t="s">
        <v>97</v>
      </c>
      <c r="F13" s="33"/>
      <c r="G13" s="33"/>
      <c r="H13" s="37"/>
    </row>
    <row r="14" spans="1:8" ht="30.6" customHeight="1" x14ac:dyDescent="0.2">
      <c r="A14" s="83"/>
      <c r="B14" s="34" t="s">
        <v>69</v>
      </c>
      <c r="C14" s="66" t="s">
        <v>103</v>
      </c>
      <c r="D14" s="34"/>
      <c r="E14" s="34" t="s">
        <v>97</v>
      </c>
      <c r="F14" s="34"/>
      <c r="G14" s="34"/>
      <c r="H14" s="65"/>
    </row>
    <row r="15" spans="1:8" ht="30.6" customHeight="1" x14ac:dyDescent="0.2">
      <c r="A15" s="84"/>
      <c r="B15" s="34" t="s">
        <v>93</v>
      </c>
      <c r="C15" s="66" t="s">
        <v>91</v>
      </c>
      <c r="D15" s="34"/>
      <c r="E15" s="34" t="s">
        <v>97</v>
      </c>
      <c r="F15" s="34"/>
      <c r="G15" s="34"/>
      <c r="H15" s="65"/>
    </row>
    <row r="16" spans="1:8" ht="20.100000000000001" customHeight="1" thickBot="1" x14ac:dyDescent="0.25">
      <c r="A16" s="91" t="s">
        <v>10</v>
      </c>
      <c r="B16" s="92"/>
      <c r="C16" s="92"/>
      <c r="D16" s="12">
        <f>COUNTA(D11:D15)</f>
        <v>0</v>
      </c>
      <c r="E16" s="12">
        <f>COUNTA(E11:E15)</f>
        <v>5</v>
      </c>
      <c r="F16" s="12">
        <f>COUNTA(F11:F15)</f>
        <v>0</v>
      </c>
      <c r="G16" s="12">
        <f>COUNTA(G11:G15)</f>
        <v>0</v>
      </c>
      <c r="H16" s="39"/>
    </row>
    <row r="17" spans="1:8" ht="20.100000000000001" customHeight="1" x14ac:dyDescent="0.2">
      <c r="A17" s="88" t="s">
        <v>72</v>
      </c>
      <c r="B17" s="124"/>
      <c r="C17" s="125"/>
      <c r="D17" s="26" t="s">
        <v>21</v>
      </c>
      <c r="E17" s="27" t="s">
        <v>97</v>
      </c>
      <c r="F17" s="27">
        <v>1</v>
      </c>
      <c r="G17" s="27">
        <v>2</v>
      </c>
      <c r="H17" s="40"/>
    </row>
    <row r="18" spans="1:8" x14ac:dyDescent="0.2">
      <c r="A18" s="95" t="s">
        <v>3</v>
      </c>
      <c r="B18" s="1" t="s">
        <v>11</v>
      </c>
      <c r="C18" s="15" t="s">
        <v>46</v>
      </c>
      <c r="D18" s="33"/>
      <c r="E18" s="33" t="s">
        <v>97</v>
      </c>
      <c r="F18" s="33"/>
      <c r="G18" s="33"/>
      <c r="H18" s="61"/>
    </row>
    <row r="19" spans="1:8" ht="25.15" customHeight="1" x14ac:dyDescent="0.2">
      <c r="A19" s="95"/>
      <c r="B19" s="16" t="s">
        <v>12</v>
      </c>
      <c r="C19" s="66" t="s">
        <v>41</v>
      </c>
      <c r="D19" s="33"/>
      <c r="E19" s="33" t="s">
        <v>97</v>
      </c>
      <c r="F19" s="33"/>
      <c r="G19" s="33"/>
      <c r="H19" s="38"/>
    </row>
    <row r="20" spans="1:8" ht="22.15" customHeight="1" x14ac:dyDescent="0.2">
      <c r="A20" s="95"/>
      <c r="B20" s="1" t="s">
        <v>37</v>
      </c>
      <c r="C20" s="66" t="s">
        <v>42</v>
      </c>
      <c r="D20" s="33"/>
      <c r="E20" s="33" t="s">
        <v>97</v>
      </c>
      <c r="F20" s="33"/>
      <c r="G20" s="33"/>
      <c r="H20" s="36"/>
    </row>
    <row r="21" spans="1:8" ht="24" customHeight="1" x14ac:dyDescent="0.2">
      <c r="A21" s="95"/>
      <c r="B21" s="16" t="s">
        <v>13</v>
      </c>
      <c r="C21" s="18" t="s">
        <v>59</v>
      </c>
      <c r="D21" s="33"/>
      <c r="E21" s="33" t="s">
        <v>97</v>
      </c>
      <c r="F21" s="33"/>
      <c r="G21" s="33"/>
      <c r="H21" s="38"/>
    </row>
    <row r="22" spans="1:8" x14ac:dyDescent="0.2">
      <c r="A22" s="95"/>
      <c r="B22" s="1" t="s">
        <v>49</v>
      </c>
      <c r="C22" s="23" t="s">
        <v>55</v>
      </c>
      <c r="D22" s="33"/>
      <c r="E22" s="33" t="s">
        <v>97</v>
      </c>
      <c r="F22" s="33"/>
      <c r="G22" s="33"/>
      <c r="H22" s="38"/>
    </row>
    <row r="23" spans="1:8" ht="20.100000000000001" customHeight="1" thickBot="1" x14ac:dyDescent="0.25">
      <c r="A23" s="91" t="s">
        <v>10</v>
      </c>
      <c r="B23" s="92"/>
      <c r="C23" s="92"/>
      <c r="D23" s="12">
        <f>COUNTA(D18:D22)</f>
        <v>0</v>
      </c>
      <c r="E23" s="12">
        <f>COUNTA(E18:E22)</f>
        <v>5</v>
      </c>
      <c r="F23" s="12">
        <f>COUNTA(F18:F22)</f>
        <v>0</v>
      </c>
      <c r="G23" s="12">
        <f>COUNTA(G18:G22)</f>
        <v>0</v>
      </c>
      <c r="H23" s="39"/>
    </row>
    <row r="24" spans="1:8" ht="20.100000000000001" customHeight="1" x14ac:dyDescent="0.2">
      <c r="A24" s="88" t="s">
        <v>72</v>
      </c>
      <c r="B24" s="89"/>
      <c r="C24" s="90"/>
      <c r="D24" s="26" t="s">
        <v>21</v>
      </c>
      <c r="E24" s="27">
        <v>0</v>
      </c>
      <c r="F24" s="27">
        <v>1</v>
      </c>
      <c r="G24" s="27">
        <v>2</v>
      </c>
      <c r="H24" s="40"/>
    </row>
    <row r="25" spans="1:8" ht="24" customHeight="1" x14ac:dyDescent="0.2">
      <c r="A25" s="82" t="s">
        <v>4</v>
      </c>
      <c r="B25" s="1" t="s">
        <v>14</v>
      </c>
      <c r="C25" s="73" t="s">
        <v>56</v>
      </c>
      <c r="D25" s="33"/>
      <c r="E25" s="33" t="s">
        <v>97</v>
      </c>
      <c r="F25" s="33"/>
      <c r="G25" s="33"/>
      <c r="H25" s="37"/>
    </row>
    <row r="26" spans="1:8" ht="16.5" customHeight="1" x14ac:dyDescent="0.2">
      <c r="A26" s="83"/>
      <c r="B26" s="1" t="s">
        <v>15</v>
      </c>
      <c r="C26" s="73" t="s">
        <v>48</v>
      </c>
      <c r="D26" s="33"/>
      <c r="E26" s="33"/>
      <c r="F26" s="33" t="s">
        <v>97</v>
      </c>
      <c r="G26" s="33"/>
      <c r="H26" s="38"/>
    </row>
    <row r="27" spans="1:8" ht="22.9" customHeight="1" x14ac:dyDescent="0.2">
      <c r="A27" s="83"/>
      <c r="B27" s="1" t="s">
        <v>16</v>
      </c>
      <c r="C27" s="73" t="s">
        <v>57</v>
      </c>
      <c r="D27" s="33"/>
      <c r="E27" s="33" t="s">
        <v>97</v>
      </c>
      <c r="F27" s="33"/>
      <c r="G27" s="33"/>
      <c r="H27" s="37"/>
    </row>
    <row r="28" spans="1:8" ht="24" customHeight="1" x14ac:dyDescent="0.2">
      <c r="A28" s="83"/>
      <c r="B28" s="33" t="s">
        <v>99</v>
      </c>
      <c r="C28" s="73" t="s">
        <v>101</v>
      </c>
      <c r="D28" s="33"/>
      <c r="E28" s="33" t="s">
        <v>97</v>
      </c>
      <c r="F28" s="33"/>
      <c r="G28" s="33"/>
      <c r="H28" s="38"/>
    </row>
    <row r="29" spans="1:8" ht="25.5" customHeight="1" x14ac:dyDescent="0.2">
      <c r="A29" s="84"/>
      <c r="B29" s="34" t="s">
        <v>100</v>
      </c>
      <c r="C29" s="73" t="s">
        <v>102</v>
      </c>
      <c r="D29" s="34"/>
      <c r="E29" s="34"/>
      <c r="F29" s="34"/>
      <c r="G29" s="34"/>
      <c r="H29" s="72"/>
    </row>
    <row r="30" spans="1:8" ht="20.100000000000001" customHeight="1" thickBot="1" x14ac:dyDescent="0.25">
      <c r="A30" s="91"/>
      <c r="B30" s="92"/>
      <c r="C30" s="92"/>
      <c r="D30" s="12">
        <f>COUNTA(D25:D29)</f>
        <v>0</v>
      </c>
      <c r="E30" s="12">
        <f t="shared" ref="E30:F30" si="0">COUNTA(E25:E29)</f>
        <v>3</v>
      </c>
      <c r="F30" s="12">
        <f t="shared" si="0"/>
        <v>1</v>
      </c>
      <c r="G30" s="12">
        <f>COUNTA(G25:G29)</f>
        <v>0</v>
      </c>
      <c r="H30" s="42"/>
    </row>
    <row r="31" spans="1:8" ht="20.100000000000001" customHeight="1" x14ac:dyDescent="0.2">
      <c r="A31" s="88" t="s">
        <v>72</v>
      </c>
      <c r="B31" s="89"/>
      <c r="C31" s="90"/>
      <c r="D31" s="26" t="s">
        <v>21</v>
      </c>
      <c r="E31" s="27">
        <v>0</v>
      </c>
      <c r="F31" s="27">
        <v>1</v>
      </c>
      <c r="G31" s="27">
        <v>2</v>
      </c>
      <c r="H31" s="43"/>
    </row>
    <row r="32" spans="1:8" ht="32.25" customHeight="1" x14ac:dyDescent="0.2">
      <c r="A32" s="82" t="s">
        <v>5</v>
      </c>
      <c r="B32" s="1" t="s">
        <v>17</v>
      </c>
      <c r="C32" s="73" t="s">
        <v>43</v>
      </c>
      <c r="D32" s="33"/>
      <c r="E32" s="33" t="s">
        <v>97</v>
      </c>
      <c r="F32" s="33"/>
      <c r="G32" s="33"/>
      <c r="H32" s="38"/>
    </row>
    <row r="33" spans="1:12" ht="27.95" customHeight="1" x14ac:dyDescent="0.2">
      <c r="A33" s="83"/>
      <c r="B33" s="1" t="s">
        <v>105</v>
      </c>
      <c r="C33" s="74" t="s">
        <v>104</v>
      </c>
      <c r="D33" s="33"/>
      <c r="E33" s="33" t="s">
        <v>97</v>
      </c>
      <c r="F33" s="33"/>
      <c r="G33" s="33"/>
      <c r="H33" s="36"/>
    </row>
    <row r="34" spans="1:12" ht="32.450000000000003" customHeight="1" x14ac:dyDescent="0.2">
      <c r="A34" s="83"/>
      <c r="B34" s="1" t="s">
        <v>106</v>
      </c>
      <c r="C34" s="73" t="s">
        <v>76</v>
      </c>
      <c r="D34" s="33"/>
      <c r="E34" s="33"/>
      <c r="F34" s="33" t="s">
        <v>112</v>
      </c>
      <c r="G34" s="33"/>
      <c r="H34" s="37"/>
    </row>
    <row r="35" spans="1:12" ht="32.450000000000003" customHeight="1" x14ac:dyDescent="0.2">
      <c r="A35" s="83"/>
      <c r="B35" s="1" t="s">
        <v>18</v>
      </c>
      <c r="C35" s="74" t="s">
        <v>47</v>
      </c>
      <c r="D35" s="33"/>
      <c r="E35" s="33" t="s">
        <v>97</v>
      </c>
      <c r="F35" s="33"/>
      <c r="G35" s="33"/>
      <c r="H35" s="37"/>
    </row>
    <row r="36" spans="1:12" ht="24.6" customHeight="1" x14ac:dyDescent="0.2">
      <c r="A36" s="84"/>
      <c r="B36" s="1" t="s">
        <v>50</v>
      </c>
      <c r="C36" s="75" t="s">
        <v>113</v>
      </c>
      <c r="D36" s="34"/>
      <c r="E36" s="34" t="s">
        <v>97</v>
      </c>
      <c r="F36" s="34"/>
      <c r="G36" s="34"/>
      <c r="H36" s="44"/>
    </row>
    <row r="37" spans="1:12" ht="20.100000000000001" customHeight="1" thickBot="1" x14ac:dyDescent="0.25">
      <c r="A37" s="91" t="s">
        <v>10</v>
      </c>
      <c r="B37" s="92"/>
      <c r="C37" s="92"/>
      <c r="D37" s="12">
        <f>COUNTA(D32:D36)</f>
        <v>0</v>
      </c>
      <c r="E37" s="12">
        <f>COUNTA(E32:E36)</f>
        <v>4</v>
      </c>
      <c r="F37" s="12">
        <f>COUNTA(F32:F36)</f>
        <v>1</v>
      </c>
      <c r="G37" s="12">
        <f>COUNTA(G32:G36)</f>
        <v>0</v>
      </c>
      <c r="H37" s="42"/>
    </row>
    <row r="38" spans="1:12" ht="20.100000000000001" customHeight="1" x14ac:dyDescent="0.2">
      <c r="A38" s="88" t="s">
        <v>72</v>
      </c>
      <c r="B38" s="89"/>
      <c r="C38" s="90"/>
      <c r="D38" s="26" t="s">
        <v>21</v>
      </c>
      <c r="E38" s="27">
        <v>0</v>
      </c>
      <c r="F38" s="27">
        <v>1</v>
      </c>
      <c r="G38" s="27">
        <v>2</v>
      </c>
      <c r="H38" s="43"/>
    </row>
    <row r="39" spans="1:12" ht="33.6" customHeight="1" x14ac:dyDescent="0.2">
      <c r="A39" s="82" t="s">
        <v>6</v>
      </c>
      <c r="B39" s="16" t="s">
        <v>19</v>
      </c>
      <c r="C39" s="73" t="s">
        <v>36</v>
      </c>
      <c r="D39" s="33"/>
      <c r="E39" s="33" t="s">
        <v>97</v>
      </c>
      <c r="F39" s="33"/>
      <c r="G39" s="33"/>
      <c r="H39" s="37"/>
    </row>
    <row r="40" spans="1:12" ht="23.45" customHeight="1" x14ac:dyDescent="0.2">
      <c r="A40" s="83"/>
      <c r="B40" s="33" t="s">
        <v>20</v>
      </c>
      <c r="C40" s="73" t="s">
        <v>51</v>
      </c>
      <c r="D40" s="33"/>
      <c r="E40" s="33"/>
      <c r="F40" s="33" t="s">
        <v>97</v>
      </c>
      <c r="G40" s="33"/>
      <c r="H40" s="36"/>
      <c r="L40" s="32"/>
    </row>
    <row r="41" spans="1:12" ht="23.45" customHeight="1" x14ac:dyDescent="0.2">
      <c r="A41" s="83"/>
      <c r="B41" s="33" t="s">
        <v>22</v>
      </c>
      <c r="C41" s="73" t="s">
        <v>52</v>
      </c>
      <c r="D41" s="33"/>
      <c r="E41" s="33"/>
      <c r="F41" s="33"/>
      <c r="G41" s="33"/>
      <c r="H41" s="36"/>
      <c r="L41" s="32"/>
    </row>
    <row r="42" spans="1:12" ht="23.45" customHeight="1" x14ac:dyDescent="0.2">
      <c r="A42" s="83"/>
      <c r="B42" s="33" t="s">
        <v>23</v>
      </c>
      <c r="C42" s="73" t="s">
        <v>60</v>
      </c>
      <c r="D42" s="33"/>
      <c r="E42" s="33"/>
      <c r="F42" s="33"/>
      <c r="G42" s="33"/>
      <c r="H42" s="36"/>
      <c r="L42" s="32"/>
    </row>
    <row r="43" spans="1:12" ht="32.25" customHeight="1" x14ac:dyDescent="0.2">
      <c r="A43" s="83"/>
      <c r="B43" s="33" t="s">
        <v>53</v>
      </c>
      <c r="C43" s="73" t="s">
        <v>90</v>
      </c>
      <c r="D43" s="33"/>
      <c r="E43" s="33"/>
      <c r="F43" s="33"/>
      <c r="G43" s="33"/>
      <c r="H43" s="36"/>
      <c r="L43" s="32"/>
    </row>
    <row r="44" spans="1:12" ht="32.25" customHeight="1" x14ac:dyDescent="0.2">
      <c r="A44" s="83"/>
      <c r="B44" s="33" t="s">
        <v>54</v>
      </c>
      <c r="C44" s="73" t="s">
        <v>108</v>
      </c>
      <c r="D44" s="33"/>
      <c r="E44" s="33"/>
      <c r="F44" s="33"/>
      <c r="G44" s="33"/>
      <c r="H44" s="36"/>
      <c r="L44" s="32"/>
    </row>
    <row r="45" spans="1:12" ht="32.25" customHeight="1" x14ac:dyDescent="0.2">
      <c r="A45" s="83"/>
      <c r="B45" s="33" t="s">
        <v>92</v>
      </c>
      <c r="C45" s="73" t="s">
        <v>109</v>
      </c>
      <c r="D45" s="33"/>
      <c r="E45" s="33" t="s">
        <v>97</v>
      </c>
      <c r="F45" s="33"/>
      <c r="G45" s="33"/>
      <c r="H45" s="36"/>
      <c r="L45" s="32"/>
    </row>
    <row r="46" spans="1:12" ht="23.45" customHeight="1" x14ac:dyDescent="0.2">
      <c r="A46" s="83"/>
      <c r="B46" s="33" t="s">
        <v>107</v>
      </c>
      <c r="C46" s="73" t="s">
        <v>45</v>
      </c>
      <c r="D46" s="33"/>
      <c r="E46" s="33" t="s">
        <v>97</v>
      </c>
      <c r="F46" s="33"/>
      <c r="G46" s="33"/>
      <c r="H46" s="36"/>
      <c r="L46" s="32"/>
    </row>
    <row r="47" spans="1:12" ht="20.100000000000001" customHeight="1" thickBot="1" x14ac:dyDescent="0.25">
      <c r="A47" s="91" t="s">
        <v>10</v>
      </c>
      <c r="B47" s="92"/>
      <c r="C47" s="92"/>
      <c r="D47" s="12">
        <f>COUNTA(D39:D46)</f>
        <v>0</v>
      </c>
      <c r="E47" s="12">
        <f>COUNTA(E39:E46)</f>
        <v>3</v>
      </c>
      <c r="F47" s="12">
        <f>COUNTA(F39:F46)</f>
        <v>1</v>
      </c>
      <c r="G47" s="12">
        <f>COUNTA(G39:G46)</f>
        <v>0</v>
      </c>
      <c r="H47" s="42"/>
    </row>
    <row r="48" spans="1:12" s="4" customFormat="1" ht="30.75" thickBot="1" x14ac:dyDescent="0.3">
      <c r="A48" s="24" t="s">
        <v>24</v>
      </c>
      <c r="B48" s="13">
        <f>E48+F48+G48</f>
        <v>23</v>
      </c>
      <c r="C48" s="13" t="s">
        <v>25</v>
      </c>
      <c r="D48" s="13">
        <f>D16+D23+D30+D37+D47</f>
        <v>0</v>
      </c>
      <c r="E48" s="13">
        <f>E16+E23+E30+E37+E47</f>
        <v>20</v>
      </c>
      <c r="F48" s="13">
        <f>(F16+F23+F30+F37+F47)</f>
        <v>3</v>
      </c>
      <c r="G48" s="13">
        <f>G16+G23+G30+G37+G47</f>
        <v>0</v>
      </c>
      <c r="H48" s="41"/>
    </row>
    <row r="49" spans="1:21" ht="33" customHeight="1" thickBot="1" x14ac:dyDescent="0.3">
      <c r="A49" s="93" t="s">
        <v>26</v>
      </c>
      <c r="B49" s="94"/>
      <c r="C49" s="14">
        <f>IFERROR(SUM((E48+(F48*0.5))/$B48),"")</f>
        <v>0.93478260869565222</v>
      </c>
      <c r="D49" s="85" t="s">
        <v>78</v>
      </c>
      <c r="E49" s="86"/>
      <c r="F49" s="87">
        <v>0.9</v>
      </c>
      <c r="G49" s="87"/>
    </row>
    <row r="51" spans="1:21" ht="15" x14ac:dyDescent="0.25">
      <c r="A51" s="9"/>
      <c r="B51" s="10"/>
      <c r="C51" s="10"/>
      <c r="J51" s="3"/>
      <c r="K51" s="30" t="s">
        <v>70</v>
      </c>
      <c r="L51" s="30" t="s">
        <v>35</v>
      </c>
      <c r="M51" s="30" t="s">
        <v>32</v>
      </c>
      <c r="N51" s="30" t="s">
        <v>33</v>
      </c>
      <c r="O51" s="30" t="s">
        <v>34</v>
      </c>
      <c r="P51" s="31" t="s">
        <v>73</v>
      </c>
    </row>
    <row r="52" spans="1:21" x14ac:dyDescent="0.2">
      <c r="J52" s="29" t="s">
        <v>27</v>
      </c>
      <c r="K52" s="3">
        <f>D16</f>
        <v>0</v>
      </c>
      <c r="L52" s="3">
        <f>E16</f>
        <v>5</v>
      </c>
      <c r="M52" s="3">
        <f>F16</f>
        <v>0</v>
      </c>
      <c r="N52" s="3">
        <f>G16</f>
        <v>0</v>
      </c>
      <c r="O52" s="3">
        <f>SUM(L52:N52)</f>
        <v>5</v>
      </c>
      <c r="P52" s="7">
        <f>IF(O52=0,"",L52/O52)</f>
        <v>1</v>
      </c>
      <c r="Q52" s="6">
        <v>0.2</v>
      </c>
      <c r="R52" s="6">
        <v>0.4</v>
      </c>
      <c r="S52" s="6">
        <v>0.6</v>
      </c>
      <c r="T52" s="6">
        <v>0.8</v>
      </c>
      <c r="U52" s="6">
        <v>1</v>
      </c>
    </row>
    <row r="53" spans="1:21" x14ac:dyDescent="0.2">
      <c r="J53" s="29" t="s">
        <v>28</v>
      </c>
      <c r="K53" s="3">
        <f>D23</f>
        <v>0</v>
      </c>
      <c r="L53" s="3">
        <f>E23</f>
        <v>5</v>
      </c>
      <c r="M53" s="3">
        <f>F23</f>
        <v>0</v>
      </c>
      <c r="N53" s="3">
        <f>G23</f>
        <v>0</v>
      </c>
      <c r="O53" s="3">
        <f>SUM(L53:N53)</f>
        <v>5</v>
      </c>
      <c r="P53" s="7">
        <f t="shared" ref="P53:P56" si="1">IF(O53=0,"",L53/O53)</f>
        <v>1</v>
      </c>
      <c r="Q53" s="6">
        <v>0.2</v>
      </c>
      <c r="R53" s="6">
        <v>0.4</v>
      </c>
      <c r="S53" s="6">
        <v>0.6</v>
      </c>
      <c r="T53" s="6">
        <v>0.8</v>
      </c>
      <c r="U53" s="6">
        <v>1</v>
      </c>
    </row>
    <row r="54" spans="1:21" x14ac:dyDescent="0.2">
      <c r="J54" s="29" t="s">
        <v>29</v>
      </c>
      <c r="K54" s="3">
        <f>D30</f>
        <v>0</v>
      </c>
      <c r="L54" s="3">
        <f>E30</f>
        <v>3</v>
      </c>
      <c r="M54" s="3">
        <f>F30</f>
        <v>1</v>
      </c>
      <c r="N54" s="3">
        <f>G30</f>
        <v>0</v>
      </c>
      <c r="O54" s="3">
        <f>SUM(L54:N54)</f>
        <v>4</v>
      </c>
      <c r="P54" s="7">
        <f t="shared" si="1"/>
        <v>0.75</v>
      </c>
      <c r="Q54" s="6">
        <v>0.2</v>
      </c>
      <c r="R54" s="6">
        <v>0.4</v>
      </c>
      <c r="S54" s="6">
        <v>0.6</v>
      </c>
      <c r="T54" s="6">
        <v>0.8</v>
      </c>
      <c r="U54" s="6">
        <v>1</v>
      </c>
    </row>
    <row r="55" spans="1:21" x14ac:dyDescent="0.2">
      <c r="A55" s="17"/>
      <c r="J55" s="29" t="s">
        <v>30</v>
      </c>
      <c r="K55" s="3">
        <f>D37</f>
        <v>0</v>
      </c>
      <c r="L55" s="3">
        <f>E37</f>
        <v>4</v>
      </c>
      <c r="M55" s="3">
        <f>F37</f>
        <v>1</v>
      </c>
      <c r="N55" s="3">
        <f>G37</f>
        <v>0</v>
      </c>
      <c r="O55" s="3">
        <f>SUM(L55:N55)</f>
        <v>5</v>
      </c>
      <c r="P55" s="7">
        <f>IF(O55=0,"",L55/O55)</f>
        <v>0.8</v>
      </c>
      <c r="Q55" s="6">
        <v>0.2</v>
      </c>
      <c r="R55" s="6">
        <v>0.4</v>
      </c>
      <c r="S55" s="6">
        <v>0.6</v>
      </c>
      <c r="T55" s="6">
        <v>0.8</v>
      </c>
      <c r="U55" s="6">
        <v>1</v>
      </c>
    </row>
    <row r="56" spans="1:21" x14ac:dyDescent="0.2">
      <c r="J56" s="29" t="s">
        <v>31</v>
      </c>
      <c r="K56" s="3">
        <f>D47</f>
        <v>0</v>
      </c>
      <c r="L56" s="3">
        <f>E47</f>
        <v>3</v>
      </c>
      <c r="M56" s="3">
        <f>F47</f>
        <v>1</v>
      </c>
      <c r="N56" s="3">
        <f>G47</f>
        <v>0</v>
      </c>
      <c r="O56" s="3">
        <f>SUM(L56:N56)</f>
        <v>4</v>
      </c>
      <c r="P56" s="7">
        <f t="shared" si="1"/>
        <v>0.75</v>
      </c>
      <c r="Q56" s="6">
        <v>0.2</v>
      </c>
      <c r="R56" s="6">
        <v>0.4</v>
      </c>
      <c r="S56" s="6">
        <v>0.6</v>
      </c>
      <c r="T56" s="6">
        <v>0.8</v>
      </c>
      <c r="U56" s="6">
        <v>1</v>
      </c>
    </row>
    <row r="57" spans="1:21" x14ac:dyDescent="0.2">
      <c r="J57" s="5"/>
      <c r="K57" s="5"/>
      <c r="L57" s="5"/>
      <c r="M57" s="5"/>
      <c r="N57" s="5"/>
      <c r="O57" s="5"/>
      <c r="P57" s="8"/>
    </row>
  </sheetData>
  <mergeCells count="27">
    <mergeCell ref="C1:G1"/>
    <mergeCell ref="A2:H2"/>
    <mergeCell ref="A3:F3"/>
    <mergeCell ref="A4:F4"/>
    <mergeCell ref="A17:C17"/>
    <mergeCell ref="A18:A22"/>
    <mergeCell ref="A23:C23"/>
    <mergeCell ref="D6:H6"/>
    <mergeCell ref="A5:B8"/>
    <mergeCell ref="A11:A15"/>
    <mergeCell ref="D5:H5"/>
    <mergeCell ref="D7:H7"/>
    <mergeCell ref="D8:H8"/>
    <mergeCell ref="A9:H9"/>
    <mergeCell ref="A16:C16"/>
    <mergeCell ref="A25:A29"/>
    <mergeCell ref="A32:A36"/>
    <mergeCell ref="D49:E49"/>
    <mergeCell ref="F49:G49"/>
    <mergeCell ref="A24:C24"/>
    <mergeCell ref="A39:A46"/>
    <mergeCell ref="A47:C47"/>
    <mergeCell ref="A49:B49"/>
    <mergeCell ref="A30:C30"/>
    <mergeCell ref="A31:C31"/>
    <mergeCell ref="A37:C37"/>
    <mergeCell ref="A38:C38"/>
  </mergeCells>
  <conditionalFormatting sqref="C49">
    <cfRule type="cellIs" dxfId="17" priority="1" operator="lessThanOrEqual">
      <formula>$F$49</formula>
    </cfRule>
    <cfRule type="cellIs" dxfId="16" priority="2" operator="greaterThanOrEqual">
      <formula>$F$49</formula>
    </cfRule>
  </conditionalFormatting>
  <printOptions horizontalCentered="1" verticalCentered="1"/>
  <pageMargins left="0.19685039370078741" right="0.19685039370078741" top="0.19685039370078741" bottom="0" header="0" footer="0.19685039370078741"/>
  <pageSetup paperSize="9" scale="46" orientation="portrait" r:id="rId1"/>
  <headerFooter alignWithMargins="0">
    <oddHeader>&amp;C&amp;P&amp;P&amp;P&amp;P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9F195-FBB2-4C6B-8049-DB4C59768190}">
  <sheetPr codeName="Feuil2"/>
  <dimension ref="A1:M6"/>
  <sheetViews>
    <sheetView tabSelected="1" workbookViewId="0">
      <selection activeCell="M4" sqref="M4"/>
    </sheetView>
  </sheetViews>
  <sheetFormatPr baseColWidth="10" defaultRowHeight="12.75" x14ac:dyDescent="0.2"/>
  <cols>
    <col min="2" max="2" width="13.28515625" customWidth="1"/>
    <col min="3" max="3" width="13.28515625" style="76" customWidth="1"/>
    <col min="4" max="4" width="13.28515625" customWidth="1"/>
    <col min="5" max="5" width="13.28515625" style="76" customWidth="1"/>
    <col min="6" max="6" width="13.28515625" customWidth="1"/>
    <col min="7" max="7" width="19.85546875" style="76" customWidth="1"/>
    <col min="8" max="8" width="24.5703125" customWidth="1"/>
    <col min="9" max="9" width="15.28515625" style="76" customWidth="1"/>
    <col min="10" max="10" width="18.42578125" customWidth="1"/>
    <col min="11" max="11" width="15.42578125" style="76" customWidth="1"/>
    <col min="13" max="13" width="27.5703125" style="76" customWidth="1"/>
  </cols>
  <sheetData>
    <row r="1" spans="1:13" x14ac:dyDescent="0.2">
      <c r="A1" s="71" t="s">
        <v>96</v>
      </c>
      <c r="B1" t="s">
        <v>27</v>
      </c>
      <c r="C1" s="77" t="s">
        <v>114</v>
      </c>
      <c r="D1" t="s">
        <v>115</v>
      </c>
      <c r="E1" s="76" t="s">
        <v>116</v>
      </c>
      <c r="F1" t="s">
        <v>117</v>
      </c>
      <c r="G1" s="76" t="s">
        <v>118</v>
      </c>
      <c r="H1" t="s">
        <v>119</v>
      </c>
      <c r="I1" s="76" t="s">
        <v>120</v>
      </c>
      <c r="J1" t="s">
        <v>121</v>
      </c>
      <c r="K1" s="76" t="s">
        <v>122</v>
      </c>
      <c r="M1" s="76" t="s">
        <v>123</v>
      </c>
    </row>
    <row r="2" spans="1:13" x14ac:dyDescent="0.2">
      <c r="A2" s="80">
        <v>44431</v>
      </c>
      <c r="B2" s="81">
        <v>5</v>
      </c>
      <c r="C2" s="78">
        <v>1</v>
      </c>
      <c r="D2" s="79">
        <v>5</v>
      </c>
      <c r="E2" s="78">
        <v>1</v>
      </c>
      <c r="F2" s="79">
        <v>4</v>
      </c>
      <c r="G2" s="78">
        <v>0.75</v>
      </c>
      <c r="H2" s="79">
        <v>5</v>
      </c>
      <c r="I2" s="78">
        <v>0.8</v>
      </c>
      <c r="J2" s="79">
        <v>4</v>
      </c>
      <c r="K2" s="78">
        <v>0.75</v>
      </c>
      <c r="M2" s="78">
        <v>0.93478260869565222</v>
      </c>
    </row>
    <row r="3" spans="1:13" x14ac:dyDescent="0.2">
      <c r="A3" s="80">
        <v>44431</v>
      </c>
      <c r="B3" s="81">
        <v>5</v>
      </c>
      <c r="C3" s="78">
        <v>1</v>
      </c>
      <c r="D3" s="79">
        <v>5</v>
      </c>
      <c r="E3" s="78">
        <v>1</v>
      </c>
      <c r="F3" s="79">
        <v>4</v>
      </c>
      <c r="G3" s="78">
        <v>0.75</v>
      </c>
      <c r="H3" s="79">
        <v>5</v>
      </c>
      <c r="I3" s="78">
        <v>0.8</v>
      </c>
      <c r="J3" s="79">
        <v>4</v>
      </c>
      <c r="K3" s="78">
        <v>0.75</v>
      </c>
      <c r="M3" s="78">
        <v>0.93478260869565222</v>
      </c>
    </row>
    <row r="4" spans="1:13" x14ac:dyDescent="0.2">
      <c r="A4" s="80">
        <v>44431</v>
      </c>
      <c r="B4" s="81">
        <v>5</v>
      </c>
      <c r="C4" s="78">
        <v>1</v>
      </c>
      <c r="D4" s="79">
        <v>5</v>
      </c>
      <c r="E4" s="78">
        <v>1</v>
      </c>
      <c r="F4" s="79">
        <v>4</v>
      </c>
      <c r="G4" s="78">
        <v>0.75</v>
      </c>
      <c r="H4" s="79">
        <v>5</v>
      </c>
      <c r="I4" s="78">
        <v>0.8</v>
      </c>
      <c r="J4" s="79">
        <v>4</v>
      </c>
      <c r="K4" s="78">
        <v>0.75</v>
      </c>
      <c r="M4" s="78">
        <v>0.93478260869565222</v>
      </c>
    </row>
    <row r="5" spans="1:13" x14ac:dyDescent="0.2">
      <c r="A5" s="80">
        <v>44431</v>
      </c>
      <c r="B5" s="81">
        <v>5</v>
      </c>
      <c r="C5" s="78">
        <v>1</v>
      </c>
      <c r="D5" s="79">
        <v>5</v>
      </c>
      <c r="E5" s="78">
        <v>1</v>
      </c>
      <c r="F5" s="79">
        <v>4</v>
      </c>
      <c r="G5" s="78">
        <v>0.75</v>
      </c>
      <c r="H5" s="79">
        <v>5</v>
      </c>
      <c r="I5" s="78">
        <v>0.8</v>
      </c>
      <c r="J5" s="79">
        <v>4</v>
      </c>
      <c r="K5" s="78">
        <v>0.75</v>
      </c>
      <c r="M5" s="78">
        <v>0.93478260869565222</v>
      </c>
    </row>
    <row r="6" spans="1:13" x14ac:dyDescent="0.2">
      <c r="A6" s="80">
        <v>44431</v>
      </c>
      <c r="B6" s="81">
        <v>5</v>
      </c>
      <c r="C6" s="78">
        <v>1</v>
      </c>
      <c r="D6" s="79">
        <v>5</v>
      </c>
      <c r="E6" s="78">
        <v>1</v>
      </c>
      <c r="F6" s="79">
        <v>4</v>
      </c>
      <c r="G6" s="78">
        <v>0.75</v>
      </c>
      <c r="H6" s="79">
        <v>5</v>
      </c>
      <c r="I6" s="78">
        <v>0.8</v>
      </c>
      <c r="J6" s="79">
        <v>4</v>
      </c>
      <c r="K6" s="78">
        <v>0.75</v>
      </c>
      <c r="M6" s="147">
        <v>0.93478260869565222</v>
      </c>
    </row>
  </sheetData>
  <phoneticPr fontId="19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8"/>
    <pageSetUpPr fitToPage="1"/>
  </sheetPr>
  <dimension ref="A1:N11"/>
  <sheetViews>
    <sheetView showGridLines="0" view="pageBreakPreview" zoomScale="70" zoomScaleNormal="70" zoomScaleSheetLayoutView="70" workbookViewId="0">
      <selection activeCell="D8" sqref="D8"/>
    </sheetView>
  </sheetViews>
  <sheetFormatPr baseColWidth="10" defaultColWidth="11.5703125" defaultRowHeight="12.75" x14ac:dyDescent="0.2"/>
  <cols>
    <col min="1" max="1" width="13.28515625" style="49" customWidth="1"/>
    <col min="2" max="2" width="21" style="49" customWidth="1"/>
    <col min="3" max="3" width="15.5703125" style="49" customWidth="1"/>
    <col min="4" max="4" width="109.7109375" style="49" customWidth="1"/>
    <col min="5" max="5" width="27.5703125" style="49" bestFit="1" customWidth="1"/>
    <col min="6" max="6" width="26.7109375" style="49" bestFit="1" customWidth="1"/>
    <col min="7" max="7" width="25.7109375" style="49" bestFit="1" customWidth="1"/>
    <col min="8" max="8" width="28.140625" style="49" bestFit="1" customWidth="1"/>
    <col min="9" max="10" width="19.5703125" style="49" customWidth="1"/>
    <col min="11" max="12" width="15.140625" style="49" customWidth="1"/>
    <col min="13" max="16384" width="11.5703125" style="49"/>
  </cols>
  <sheetData>
    <row r="1" spans="1:14" s="35" customFormat="1" ht="85.9" customHeight="1" thickBot="1" x14ac:dyDescent="0.25">
      <c r="A1" s="132"/>
      <c r="B1" s="133"/>
      <c r="C1" s="134" t="s">
        <v>124</v>
      </c>
      <c r="D1" s="135"/>
      <c r="E1" s="135"/>
      <c r="F1" s="135"/>
      <c r="G1" s="135"/>
      <c r="H1" s="135"/>
      <c r="I1" s="135"/>
      <c r="J1" s="136"/>
      <c r="K1" s="137" t="s">
        <v>77</v>
      </c>
      <c r="L1" s="138"/>
    </row>
    <row r="2" spans="1:14" s="35" customFormat="1" ht="22.9" customHeight="1" x14ac:dyDescent="0.2">
      <c r="A2" s="46"/>
      <c r="B2" s="46"/>
      <c r="C2" s="47"/>
      <c r="D2" s="47"/>
      <c r="E2" s="47"/>
      <c r="F2" s="48"/>
    </row>
    <row r="3" spans="1:14" s="35" customFormat="1" ht="25.15" customHeight="1" thickBot="1" x14ac:dyDescent="0.25">
      <c r="A3" s="46"/>
      <c r="B3" s="46"/>
      <c r="C3" s="47"/>
      <c r="D3" s="47"/>
      <c r="E3" s="47"/>
      <c r="F3" s="48"/>
      <c r="I3" s="49"/>
      <c r="J3" s="49"/>
      <c r="K3" s="49"/>
      <c r="L3" s="49"/>
      <c r="M3" s="49"/>
      <c r="N3" s="49"/>
    </row>
    <row r="4" spans="1:14" s="35" customFormat="1" ht="21" customHeight="1" x14ac:dyDescent="0.2">
      <c r="A4" s="139" t="str">
        <f>'AUDIT RONDS GLOBAL'!A3:F3</f>
        <v xml:space="preserve">AUDITEUR(S) : </v>
      </c>
      <c r="B4" s="140"/>
      <c r="C4" s="140"/>
      <c r="D4" s="140"/>
      <c r="E4" s="140"/>
      <c r="F4" s="140"/>
      <c r="G4" s="140"/>
      <c r="H4" s="140"/>
      <c r="I4" s="140"/>
      <c r="J4" s="140"/>
      <c r="K4" s="141" t="str">
        <f>'AUDIT RONDS GLOBAL'!G3</f>
        <v>DATE :</v>
      </c>
      <c r="L4" s="142"/>
      <c r="M4" s="49"/>
      <c r="N4" s="49"/>
    </row>
    <row r="5" spans="1:14" s="35" customFormat="1" ht="21" customHeight="1" thickBot="1" x14ac:dyDescent="0.25">
      <c r="A5" s="145" t="str">
        <f>'AUDIT RONDS GLOBAL'!A4:F4</f>
        <v xml:space="preserve">ACCOMPAGNANT(S) : </v>
      </c>
      <c r="B5" s="146"/>
      <c r="C5" s="146"/>
      <c r="D5" s="146"/>
      <c r="E5" s="146"/>
      <c r="F5" s="146"/>
      <c r="G5" s="146"/>
      <c r="H5" s="146"/>
      <c r="I5" s="146"/>
      <c r="J5" s="146"/>
      <c r="K5" s="143"/>
      <c r="L5" s="144"/>
      <c r="M5" s="49"/>
    </row>
    <row r="6" spans="1:14" ht="20.100000000000001" customHeight="1" x14ac:dyDescent="0.2"/>
    <row r="7" spans="1:14" ht="36.75" customHeight="1" x14ac:dyDescent="0.2">
      <c r="A7" s="50" t="s">
        <v>61</v>
      </c>
      <c r="B7" s="51" t="s">
        <v>65</v>
      </c>
      <c r="C7" s="126" t="s">
        <v>79</v>
      </c>
      <c r="D7" s="127"/>
      <c r="E7" s="52" t="s">
        <v>80</v>
      </c>
      <c r="F7" s="53" t="s">
        <v>62</v>
      </c>
      <c r="G7" s="53" t="s">
        <v>66</v>
      </c>
      <c r="H7" s="53" t="s">
        <v>67</v>
      </c>
      <c r="I7" s="53" t="s">
        <v>63</v>
      </c>
      <c r="J7" s="51" t="s">
        <v>64</v>
      </c>
      <c r="K7" s="128" t="s">
        <v>81</v>
      </c>
      <c r="L7" s="129"/>
    </row>
    <row r="8" spans="1:14" ht="228" customHeight="1" x14ac:dyDescent="0.2">
      <c r="A8" s="54" t="s">
        <v>7</v>
      </c>
      <c r="B8" s="55" t="s">
        <v>88</v>
      </c>
      <c r="C8" s="56" t="s">
        <v>84</v>
      </c>
      <c r="D8" s="62"/>
      <c r="E8" s="63"/>
      <c r="F8" s="57"/>
      <c r="G8" s="57"/>
      <c r="H8" s="57"/>
      <c r="I8" s="58"/>
      <c r="J8" s="58"/>
      <c r="K8" s="130"/>
      <c r="L8" s="131"/>
    </row>
    <row r="9" spans="1:14" ht="237" customHeight="1" x14ac:dyDescent="0.2">
      <c r="A9" s="54" t="s">
        <v>9</v>
      </c>
      <c r="B9" s="55" t="s">
        <v>82</v>
      </c>
      <c r="C9" s="56" t="s">
        <v>85</v>
      </c>
      <c r="D9" s="62"/>
      <c r="E9" s="63"/>
      <c r="F9" s="57"/>
      <c r="G9" s="57"/>
      <c r="H9" s="57"/>
      <c r="I9" s="58"/>
      <c r="J9" s="58"/>
      <c r="K9" s="59"/>
      <c r="L9" s="60"/>
    </row>
    <row r="10" spans="1:14" ht="242.25" customHeight="1" x14ac:dyDescent="0.2">
      <c r="A10" s="54" t="s">
        <v>69</v>
      </c>
      <c r="B10" s="55" t="s">
        <v>82</v>
      </c>
      <c r="C10" s="56" t="s">
        <v>86</v>
      </c>
      <c r="D10" s="62"/>
      <c r="E10" s="64"/>
      <c r="F10" s="57"/>
      <c r="G10" s="57"/>
      <c r="H10" s="57"/>
      <c r="I10" s="58"/>
      <c r="J10" s="58"/>
      <c r="K10" s="59"/>
      <c r="L10" s="60"/>
    </row>
    <row r="11" spans="1:14" ht="170.25" customHeight="1" x14ac:dyDescent="0.2">
      <c r="A11" s="54" t="s">
        <v>15</v>
      </c>
      <c r="B11" s="55" t="s">
        <v>83</v>
      </c>
      <c r="C11" s="56" t="s">
        <v>87</v>
      </c>
      <c r="D11" s="62"/>
      <c r="E11" s="63"/>
      <c r="F11" s="57"/>
      <c r="G11" s="54"/>
      <c r="H11" s="57"/>
      <c r="I11" s="58"/>
      <c r="J11" s="58"/>
      <c r="K11" s="59"/>
      <c r="L11" s="60"/>
    </row>
  </sheetData>
  <mergeCells count="9">
    <mergeCell ref="C7:D7"/>
    <mergeCell ref="K7:L7"/>
    <mergeCell ref="K8:L8"/>
    <mergeCell ref="A1:B1"/>
    <mergeCell ref="C1:J1"/>
    <mergeCell ref="K1:L1"/>
    <mergeCell ref="A4:J4"/>
    <mergeCell ref="K4:L5"/>
    <mergeCell ref="A5:J5"/>
  </mergeCells>
  <printOptions horizontalCentered="1"/>
  <pageMargins left="0.19685039370078741" right="0.19685039370078741" top="0.19685039370078741" bottom="0" header="0" footer="0.19685039370078741"/>
  <pageSetup paperSize="9" scale="42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3342A00284794C8889585207A9E33C" ma:contentTypeVersion="" ma:contentTypeDescription="Crée un document." ma:contentTypeScope="" ma:versionID="a67a700603c23e79cdaa62cd1459bd23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264158f0382c6d7b4dca080ff42ddda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19E45D2-5F68-4E98-AF5D-AB11CB663E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EFECE6-90DD-421B-8F0B-2A000BC51A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1AA0663-C100-45CD-B74B-9C95A0643EDF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AUDIT RONDS GLOBAL</vt:lpstr>
      <vt:lpstr>SUIVI JOURNALIER</vt:lpstr>
      <vt:lpstr>CHECK LIST</vt:lpstr>
      <vt:lpstr>'AUDIT RONDS GLOBAL'!Zone_d_impression</vt:lpstr>
      <vt:lpstr>'CHECK LIST'!Zone_d_impression</vt:lpstr>
    </vt:vector>
  </TitlesOfParts>
  <Company>CGED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LAURENCE Hugo</dc:creator>
  <cp:lastModifiedBy>Lilly</cp:lastModifiedBy>
  <cp:lastPrinted>2020-11-05T09:55:31Z</cp:lastPrinted>
  <dcterms:created xsi:type="dcterms:W3CDTF">2010-06-30T14:24:34Z</dcterms:created>
  <dcterms:modified xsi:type="dcterms:W3CDTF">2021-08-23T14:38:38Z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0x010100F83342A00284794C8889585207A9E33C</vt:lpwstr>
  </property>
</Properties>
</file>