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775F36B-337D-42FF-898F-4A2965839B48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Tableau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45" i="1" l="1"/>
  <c r="AI147" i="1"/>
  <c r="AI157" i="1"/>
  <c r="AE144" i="1"/>
  <c r="AI342" i="1"/>
  <c r="AJ343" i="1" s="1"/>
  <c r="AH342" i="1"/>
  <c r="AG342" i="1"/>
  <c r="AF342" i="1"/>
  <c r="AE342" i="1"/>
  <c r="AD342" i="1"/>
  <c r="AC342" i="1"/>
  <c r="Z338" i="1"/>
  <c r="Y338" i="1"/>
  <c r="X338" i="1"/>
  <c r="W338" i="1"/>
  <c r="V338" i="1"/>
  <c r="U338" i="1"/>
  <c r="T338" i="1"/>
  <c r="S338" i="1"/>
  <c r="Z333" i="1"/>
  <c r="Y333" i="1"/>
  <c r="X333" i="1"/>
  <c r="W333" i="1"/>
  <c r="V333" i="1"/>
  <c r="U333" i="1"/>
  <c r="T333" i="1"/>
  <c r="S333" i="1"/>
  <c r="Z326" i="1"/>
  <c r="Y326" i="1"/>
  <c r="X326" i="1"/>
  <c r="W326" i="1"/>
  <c r="V326" i="1"/>
  <c r="U326" i="1"/>
  <c r="T326" i="1"/>
  <c r="S326" i="1"/>
  <c r="Z319" i="1"/>
  <c r="Y319" i="1"/>
  <c r="X319" i="1"/>
  <c r="W319" i="1"/>
  <c r="V319" i="1"/>
  <c r="U319" i="1"/>
  <c r="T319" i="1"/>
  <c r="S319" i="1"/>
  <c r="Z313" i="1"/>
  <c r="Y313" i="1"/>
  <c r="X313" i="1"/>
  <c r="W313" i="1"/>
  <c r="V313" i="1"/>
  <c r="U313" i="1"/>
  <c r="T313" i="1"/>
  <c r="S313" i="1"/>
  <c r="AI312" i="1"/>
  <c r="AJ313" i="1" s="1"/>
  <c r="AH312" i="1"/>
  <c r="AG312" i="1"/>
  <c r="AF312" i="1"/>
  <c r="AE312" i="1"/>
  <c r="AD312" i="1"/>
  <c r="AC312" i="1"/>
  <c r="Z306" i="1"/>
  <c r="Y306" i="1"/>
  <c r="X306" i="1"/>
  <c r="W306" i="1"/>
  <c r="V306" i="1"/>
  <c r="U306" i="1"/>
  <c r="T306" i="1"/>
  <c r="S306" i="1"/>
  <c r="Z298" i="1"/>
  <c r="Y298" i="1"/>
  <c r="X298" i="1"/>
  <c r="W298" i="1"/>
  <c r="V298" i="1"/>
  <c r="U298" i="1"/>
  <c r="T298" i="1"/>
  <c r="S298" i="1"/>
  <c r="Z291" i="1"/>
  <c r="Y291" i="1"/>
  <c r="X291" i="1"/>
  <c r="W291" i="1"/>
  <c r="V291" i="1"/>
  <c r="U291" i="1"/>
  <c r="T291" i="1"/>
  <c r="S291" i="1"/>
  <c r="AI284" i="1"/>
  <c r="AJ285" i="1" s="1"/>
  <c r="AH284" i="1"/>
  <c r="AG284" i="1"/>
  <c r="AF284" i="1"/>
  <c r="AE284" i="1"/>
  <c r="AD284" i="1"/>
  <c r="AC284" i="1"/>
  <c r="Z284" i="1"/>
  <c r="Y284" i="1"/>
  <c r="X284" i="1"/>
  <c r="W284" i="1"/>
  <c r="V284" i="1"/>
  <c r="U284" i="1"/>
  <c r="T284" i="1"/>
  <c r="S284" i="1"/>
  <c r="Z277" i="1"/>
  <c r="Y277" i="1"/>
  <c r="X277" i="1"/>
  <c r="W277" i="1"/>
  <c r="V277" i="1"/>
  <c r="U277" i="1"/>
  <c r="T277" i="1"/>
  <c r="S277" i="1"/>
  <c r="Z270" i="1"/>
  <c r="Y270" i="1"/>
  <c r="X270" i="1"/>
  <c r="W270" i="1"/>
  <c r="V270" i="1"/>
  <c r="U270" i="1"/>
  <c r="T270" i="1"/>
  <c r="S270" i="1"/>
  <c r="Z263" i="1"/>
  <c r="Y263" i="1"/>
  <c r="X263" i="1"/>
  <c r="W263" i="1"/>
  <c r="V263" i="1"/>
  <c r="U263" i="1"/>
  <c r="T263" i="1"/>
  <c r="S263" i="1"/>
  <c r="AI256" i="1"/>
  <c r="AJ257" i="1" s="1"/>
  <c r="AH256" i="1"/>
  <c r="AG256" i="1"/>
  <c r="AF256" i="1"/>
  <c r="AE256" i="1"/>
  <c r="AD256" i="1"/>
  <c r="AC256" i="1"/>
  <c r="Z256" i="1"/>
  <c r="Y256" i="1"/>
  <c r="X256" i="1"/>
  <c r="W256" i="1"/>
  <c r="V256" i="1"/>
  <c r="U256" i="1"/>
  <c r="T256" i="1"/>
  <c r="S256" i="1"/>
  <c r="Z249" i="1"/>
  <c r="Y249" i="1"/>
  <c r="X249" i="1"/>
  <c r="W249" i="1"/>
  <c r="V249" i="1"/>
  <c r="U249" i="1"/>
  <c r="T249" i="1"/>
  <c r="S249" i="1"/>
  <c r="Z242" i="1"/>
  <c r="Y242" i="1"/>
  <c r="X242" i="1"/>
  <c r="W242" i="1"/>
  <c r="U242" i="1"/>
  <c r="T242" i="1"/>
  <c r="S242" i="1"/>
  <c r="Z236" i="1"/>
  <c r="Y236" i="1"/>
  <c r="X236" i="1"/>
  <c r="W236" i="1"/>
  <c r="U236" i="1"/>
  <c r="T236" i="1"/>
  <c r="S236" i="1"/>
  <c r="Z229" i="1"/>
  <c r="Y229" i="1"/>
  <c r="X229" i="1"/>
  <c r="W229" i="1"/>
  <c r="U229" i="1"/>
  <c r="T229" i="1"/>
  <c r="S229" i="1"/>
  <c r="AI228" i="1"/>
  <c r="AJ230" i="1" s="1"/>
  <c r="AH228" i="1"/>
  <c r="AG228" i="1"/>
  <c r="AF228" i="1"/>
  <c r="AE228" i="1"/>
  <c r="AD228" i="1"/>
  <c r="AC228" i="1"/>
  <c r="Z222" i="1"/>
  <c r="Y222" i="1"/>
  <c r="X222" i="1"/>
  <c r="W222" i="1"/>
  <c r="U222" i="1"/>
  <c r="T222" i="1"/>
  <c r="S222" i="1"/>
  <c r="Z215" i="1"/>
  <c r="Y215" i="1"/>
  <c r="X215" i="1"/>
  <c r="W215" i="1"/>
  <c r="U215" i="1"/>
  <c r="T215" i="1"/>
  <c r="S215" i="1"/>
  <c r="Z208" i="1"/>
  <c r="Y208" i="1"/>
  <c r="X208" i="1"/>
  <c r="W208" i="1"/>
  <c r="U208" i="1"/>
  <c r="T208" i="1"/>
  <c r="S208" i="1"/>
  <c r="Z201" i="1"/>
  <c r="Y201" i="1"/>
  <c r="X201" i="1"/>
  <c r="W201" i="1"/>
  <c r="U201" i="1"/>
  <c r="T201" i="1"/>
  <c r="S201" i="1"/>
  <c r="AI197" i="1"/>
  <c r="AI151" i="1" s="1"/>
  <c r="AH197" i="1"/>
  <c r="AG197" i="1"/>
  <c r="AF197" i="1"/>
  <c r="AE197" i="1"/>
  <c r="AD197" i="1"/>
  <c r="AC197" i="1"/>
  <c r="Z194" i="1"/>
  <c r="Y194" i="1"/>
  <c r="X194" i="1"/>
  <c r="W194" i="1"/>
  <c r="U194" i="1"/>
  <c r="T194" i="1"/>
  <c r="S194" i="1"/>
  <c r="Z187" i="1"/>
  <c r="Y187" i="1"/>
  <c r="X187" i="1"/>
  <c r="W187" i="1"/>
  <c r="U187" i="1"/>
  <c r="T187" i="1"/>
  <c r="S187" i="1"/>
  <c r="Z180" i="1"/>
  <c r="Y180" i="1"/>
  <c r="X180" i="1"/>
  <c r="W180" i="1"/>
  <c r="U180" i="1"/>
  <c r="T180" i="1"/>
  <c r="S180" i="1"/>
  <c r="Z173" i="1"/>
  <c r="Y173" i="1"/>
  <c r="X173" i="1"/>
  <c r="W173" i="1"/>
  <c r="U173" i="1"/>
  <c r="T173" i="1"/>
  <c r="S173" i="1"/>
  <c r="AI168" i="1"/>
  <c r="AI169" i="1" s="1"/>
  <c r="AH168" i="1"/>
  <c r="AG168" i="1"/>
  <c r="AF168" i="1"/>
  <c r="AE168" i="1"/>
  <c r="AD168" i="1"/>
  <c r="AC168" i="1"/>
  <c r="Z166" i="1"/>
  <c r="Y166" i="1"/>
  <c r="X166" i="1"/>
  <c r="W166" i="1"/>
  <c r="U166" i="1"/>
  <c r="T166" i="1"/>
  <c r="S166" i="1"/>
  <c r="AF162" i="1"/>
  <c r="AG162" i="1" s="1"/>
  <c r="Z159" i="1"/>
  <c r="Y159" i="1"/>
  <c r="X159" i="1"/>
  <c r="W159" i="1"/>
  <c r="U159" i="1"/>
  <c r="T159" i="1"/>
  <c r="S159" i="1"/>
  <c r="AI156" i="1"/>
  <c r="AI155" i="1"/>
  <c r="AI154" i="1"/>
  <c r="AI153" i="1"/>
  <c r="AI152" i="1"/>
  <c r="Z152" i="1"/>
  <c r="Y152" i="1"/>
  <c r="X152" i="1"/>
  <c r="W152" i="1"/>
  <c r="U152" i="1"/>
  <c r="T152" i="1"/>
  <c r="S152" i="1"/>
  <c r="AI150" i="1"/>
  <c r="Z145" i="1"/>
  <c r="Y145" i="1"/>
  <c r="X145" i="1"/>
  <c r="W145" i="1"/>
  <c r="U145" i="1"/>
  <c r="T145" i="1"/>
  <c r="S145" i="1"/>
  <c r="AI138" i="1"/>
  <c r="AH138" i="1"/>
  <c r="AG138" i="1"/>
  <c r="AF138" i="1"/>
  <c r="AE138" i="1"/>
  <c r="AD138" i="1"/>
  <c r="AC138" i="1"/>
  <c r="Z137" i="1"/>
  <c r="Y137" i="1"/>
  <c r="X137" i="1"/>
  <c r="W137" i="1"/>
  <c r="U137" i="1"/>
  <c r="T137" i="1"/>
  <c r="S137" i="1"/>
  <c r="Z130" i="1"/>
  <c r="Y130" i="1"/>
  <c r="X130" i="1"/>
  <c r="W130" i="1"/>
  <c r="U130" i="1"/>
  <c r="T130" i="1"/>
  <c r="S130" i="1"/>
  <c r="Z123" i="1"/>
  <c r="Y123" i="1"/>
  <c r="X123" i="1"/>
  <c r="W123" i="1"/>
  <c r="U123" i="1"/>
  <c r="T123" i="1"/>
  <c r="S123" i="1"/>
  <c r="Z116" i="1"/>
  <c r="Y116" i="1"/>
  <c r="X116" i="1"/>
  <c r="W116" i="1"/>
  <c r="U116" i="1"/>
  <c r="T116" i="1"/>
  <c r="S116" i="1"/>
  <c r="Z109" i="1"/>
  <c r="Y109" i="1"/>
  <c r="X109" i="1"/>
  <c r="W109" i="1"/>
  <c r="U109" i="1"/>
  <c r="T109" i="1"/>
  <c r="S109" i="1"/>
  <c r="Z101" i="1"/>
  <c r="Y101" i="1"/>
  <c r="X101" i="1"/>
  <c r="W101" i="1"/>
  <c r="S99" i="1"/>
  <c r="R99" i="1"/>
  <c r="Q99" i="1"/>
  <c r="P99" i="1"/>
  <c r="S92" i="1"/>
  <c r="R92" i="1"/>
  <c r="Q92" i="1"/>
  <c r="P92" i="1"/>
  <c r="S87" i="1"/>
  <c r="R87" i="1"/>
  <c r="Q87" i="1"/>
  <c r="P87" i="1"/>
  <c r="S80" i="1"/>
  <c r="R80" i="1"/>
  <c r="Q80" i="1"/>
  <c r="P80" i="1"/>
  <c r="Z74" i="1"/>
  <c r="Y74" i="1"/>
  <c r="X74" i="1"/>
  <c r="W74" i="1"/>
  <c r="S72" i="1"/>
  <c r="R72" i="1"/>
  <c r="Q72" i="1"/>
  <c r="P72" i="1"/>
  <c r="S67" i="1"/>
  <c r="R67" i="1"/>
  <c r="Q67" i="1"/>
  <c r="P67" i="1"/>
  <c r="S60" i="1"/>
  <c r="R60" i="1"/>
  <c r="Q60" i="1"/>
  <c r="P60" i="1"/>
  <c r="S53" i="1"/>
  <c r="R53" i="1"/>
  <c r="Q53" i="1"/>
  <c r="P53" i="1"/>
  <c r="P46" i="1"/>
  <c r="S46" i="1" s="1"/>
  <c r="S41" i="1"/>
  <c r="R41" i="1"/>
  <c r="Q41" i="1"/>
  <c r="P41" i="1"/>
  <c r="T41" i="1" s="1"/>
  <c r="P39" i="1"/>
  <c r="P30" i="1"/>
  <c r="P23" i="1"/>
  <c r="P18" i="1"/>
  <c r="W60" i="1" l="1"/>
  <c r="X60" i="1" s="1"/>
  <c r="S39" i="1"/>
  <c r="AF163" i="1"/>
  <c r="AG163" i="1" s="1"/>
  <c r="AH162" i="1" s="1"/>
  <c r="AJ22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3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Sortie confinement 01 personnes après 08 jours</t>
        </r>
      </text>
    </comment>
    <comment ref="C42" authorId="0" shapeId="0" xr:uid="{00000000-0006-0000-0000-000002000000}">
      <text>
        <r>
          <rPr>
            <sz val="9"/>
            <color indexed="81"/>
            <rFont val="Tahoma"/>
            <family val="2"/>
          </rPr>
          <t>1. Sortie confinnement après 8 jours. Test rapide.</t>
        </r>
      </text>
    </comment>
    <comment ref="C43" authorId="0" shapeId="0" xr:uid="{00000000-0006-0000-0000-000003000000}">
      <text>
        <r>
          <rPr>
            <sz val="9"/>
            <color indexed="81"/>
            <rFont val="Tahoma"/>
            <family val="2"/>
          </rPr>
          <t>1. Sortie confinnement après 8 jours. Test rapide</t>
        </r>
        <r>
          <rPr>
            <b/>
            <sz val="9"/>
            <color indexed="81"/>
            <rFont val="Tahoma"/>
            <family val="2"/>
          </rPr>
          <t>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DEUX cas IGG Positif.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Un Cas IGG Positive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7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Un cas IGM et IGG+. Détecté le 16 et confiné le 9 Octobre.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1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Auteur:
Un Cas Détecté IGG+ et IGM le 20 et confiné le 14</t>
        </r>
      </text>
    </comment>
    <comment ref="I62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Auteur:
Un cas IGG+ detécté le 21 confiné le 15</t>
        </r>
      </text>
    </comment>
    <comment ref="F63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Auteur:
Un cas IGG+ confiné le 16 detécté le 22</t>
        </r>
      </text>
    </comment>
    <comment ref="F64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Auteur:
Un cas IGG+ rentré le 17 detecté de 23</t>
        </r>
      </text>
    </comment>
    <comment ref="I65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 xml:space="preserve">Auteur:
2 cas détécté de 24 le premier IGM+ et le deuxiéme IGG+ les deux rentrés le 18 </t>
        </r>
      </text>
    </comment>
    <comment ref="I66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03 cas detecté 2 IGG et 1 IGM</t>
        </r>
      </text>
    </comment>
    <comment ref="I68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Auteur:
Un cas IGG+ le 27/10</t>
        </r>
      </text>
    </comment>
    <comment ref="I73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Auteur:
Un cas IGM detecté le 01/11</t>
        </r>
      </text>
    </comment>
    <comment ref="I76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Auteur:
un cas IGM detécté</t>
        </r>
      </text>
    </comment>
    <comment ref="I77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2 cas détécté 1 IGG et 1 IGM</t>
        </r>
      </text>
    </comment>
  </commentList>
</comments>
</file>

<file path=xl/sharedStrings.xml><?xml version="1.0" encoding="utf-8"?>
<sst xmlns="http://schemas.openxmlformats.org/spreadsheetml/2006/main" count="448" uniqueCount="79">
  <si>
    <t>HMD</t>
  </si>
  <si>
    <t>ORD</t>
  </si>
  <si>
    <t>DATE</t>
  </si>
  <si>
    <t>Base (J1)</t>
  </si>
  <si>
    <t xml:space="preserve">Aéroport (J1) </t>
  </si>
  <si>
    <t>TEST 7ème jour</t>
  </si>
  <si>
    <t>Aéroport (J1)</t>
  </si>
  <si>
    <t>Sortie confinement après 8 jours HMD (une personne)</t>
  </si>
  <si>
    <t>Prix unitaire test rapide: 2300 DZD</t>
  </si>
  <si>
    <t>Semaine</t>
  </si>
  <si>
    <t>Total Sept.</t>
  </si>
  <si>
    <t xml:space="preserve">au 28 Sept. </t>
  </si>
  <si>
    <t>Base HMD</t>
  </si>
  <si>
    <t>Aérop.</t>
  </si>
  <si>
    <t>Base ORD</t>
  </si>
  <si>
    <t>TOTAL</t>
  </si>
  <si>
    <t>SEPTEMBRE 2020</t>
  </si>
  <si>
    <t>Sortie confinement après 8 jours HMD (Deux personnes)</t>
  </si>
  <si>
    <t>Base</t>
  </si>
  <si>
    <t>Aéroport</t>
  </si>
  <si>
    <t>J8</t>
  </si>
  <si>
    <t>Total</t>
  </si>
  <si>
    <t>J7</t>
  </si>
  <si>
    <t>Moyene</t>
  </si>
  <si>
    <t>Total Mois Octobre</t>
  </si>
  <si>
    <t>Total Mois Novembre</t>
  </si>
  <si>
    <t>PCR Novembre</t>
  </si>
  <si>
    <r>
      <t>HMD (</t>
    </r>
    <r>
      <rPr>
        <b/>
        <sz val="11"/>
        <color theme="1"/>
        <rFont val="Calibri"/>
        <family val="2"/>
        <scheme val="minor"/>
      </rPr>
      <t xml:space="preserve">Test Rapride sérologique </t>
    </r>
    <r>
      <rPr>
        <sz val="11"/>
        <color theme="1"/>
        <rFont val="Calibri"/>
        <family val="2"/>
        <scheme val="minor"/>
      </rPr>
      <t>+</t>
    </r>
    <r>
      <rPr>
        <b/>
        <sz val="11"/>
        <color rgb="FFFF0000"/>
        <rFont val="Calibri"/>
        <family val="2"/>
        <scheme val="minor"/>
      </rPr>
      <t>*Test antigénique</t>
    </r>
    <r>
      <rPr>
        <sz val="11"/>
        <color theme="1"/>
        <rFont val="Calibri"/>
        <family val="2"/>
        <scheme val="minor"/>
      </rPr>
      <t>)</t>
    </r>
  </si>
  <si>
    <t>PCR Mois</t>
  </si>
  <si>
    <t>Base (J6)</t>
  </si>
  <si>
    <t>TEST 8ème jour</t>
  </si>
  <si>
    <t>Hebdomadaire</t>
  </si>
  <si>
    <t>Mensuel</t>
  </si>
  <si>
    <t>PCR Total</t>
  </si>
  <si>
    <t>Total Mois Décembre 2020</t>
  </si>
  <si>
    <t xml:space="preserve"> Sadelaoud PCR 2020</t>
  </si>
  <si>
    <t>Juillet</t>
  </si>
  <si>
    <t xml:space="preserve">Août </t>
  </si>
  <si>
    <t>Septembre</t>
  </si>
  <si>
    <t>PCR Sadelaoud Réalisé</t>
  </si>
  <si>
    <t>Octobre</t>
  </si>
  <si>
    <t>PCR Sadelaoud restant</t>
  </si>
  <si>
    <t>Novembre</t>
  </si>
  <si>
    <t>Décembre</t>
  </si>
  <si>
    <t xml:space="preserve"> Sadelaoud PCR 2021</t>
  </si>
  <si>
    <t>Janvier</t>
  </si>
  <si>
    <t>Février</t>
  </si>
  <si>
    <t>Mars</t>
  </si>
  <si>
    <t>Avril</t>
  </si>
  <si>
    <t>Mai</t>
  </si>
  <si>
    <t>Juin</t>
  </si>
  <si>
    <t>Prix unitaire PCR</t>
  </si>
  <si>
    <t>12000 DA</t>
  </si>
  <si>
    <t>Sadelaoud</t>
  </si>
  <si>
    <t>9500 DA</t>
  </si>
  <si>
    <t>Maout</t>
  </si>
  <si>
    <t>Prix PCR</t>
  </si>
  <si>
    <t>Nbr PCR</t>
  </si>
  <si>
    <t>Montant Actuel</t>
  </si>
  <si>
    <t>PCR Sadelaoud 2020</t>
  </si>
  <si>
    <t>Montant Prévisionnel du Contrat</t>
  </si>
  <si>
    <t>PCR Sadelaoud 2021</t>
  </si>
  <si>
    <t>Total Mois Janvier 2021</t>
  </si>
  <si>
    <t>DA</t>
  </si>
  <si>
    <t>Total Mois Février 2021</t>
  </si>
  <si>
    <t>Total Mois Mars 2021</t>
  </si>
  <si>
    <t>9500 DZD</t>
  </si>
  <si>
    <t>DZD</t>
  </si>
  <si>
    <t>Cost Mars 2021</t>
  </si>
  <si>
    <t>12000 DZD</t>
  </si>
  <si>
    <t>J5 (AG)</t>
  </si>
  <si>
    <t>Total Mois Avril 2021</t>
  </si>
  <si>
    <t>Cost Avril 2021</t>
  </si>
  <si>
    <t>Total Mois Mai 2021</t>
  </si>
  <si>
    <t>Cost Mai 2021</t>
  </si>
  <si>
    <t>Total Mois Juin 2021</t>
  </si>
  <si>
    <t>Cost Juin 2021</t>
  </si>
  <si>
    <t>Total Mois Juillet 2021</t>
  </si>
  <si>
    <t>Cost Juillet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</si>
</sst>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DZD]_-;\-* #,##0.00\ [$DZD]_-;_-* &quot;-&quot;??\ [$DZD]_-;_-@_-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9.9978637043366805E-2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0" fillId="2" borderId="9" xfId="0" applyNumberFormat="1" applyFill="1" applyBorder="1" applyAlignment="1">
      <alignment horizontal="left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left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left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left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4" fontId="0" fillId="5" borderId="14" xfId="0" applyNumberFormat="1" applyFill="1" applyBorder="1" applyAlignment="1">
      <alignment horizontal="left" vertic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14" fontId="0" fillId="3" borderId="14" xfId="0" applyNumberFormat="1" applyFill="1" applyBorder="1" applyAlignment="1">
      <alignment horizontal="left" vertical="center"/>
    </xf>
    <xf numFmtId="1" fontId="0" fillId="3" borderId="18" xfId="0" applyNumberFormat="1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3" borderId="24" xfId="0" applyFill="1" applyBorder="1" applyAlignment="1">
      <alignment horizontal="center" vertical="center"/>
    </xf>
    <xf numFmtId="0" fontId="2" fillId="0" borderId="24" xfId="0" applyFont="1" applyBorder="1"/>
    <xf numFmtId="14" fontId="2" fillId="3" borderId="14" xfId="0" applyNumberFormat="1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left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1" fontId="0" fillId="0" borderId="0" xfId="0" applyNumberFormat="1" applyAlignment="1">
      <alignment horizontal="center"/>
    </xf>
    <xf numFmtId="14" fontId="0" fillId="4" borderId="14" xfId="0" applyNumberFormat="1" applyFill="1" applyBorder="1" applyAlignment="1">
      <alignment horizontal="left" vertical="center"/>
    </xf>
    <xf numFmtId="0" fontId="0" fillId="4" borderId="23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15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3" borderId="23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14" fontId="0" fillId="3" borderId="30" xfId="0" applyNumberFormat="1" applyFill="1" applyBorder="1" applyAlignment="1">
      <alignment horizontal="left" vertical="center"/>
    </xf>
    <xf numFmtId="0" fontId="0" fillId="3" borderId="31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1" fontId="2" fillId="0" borderId="15" xfId="0" applyNumberFormat="1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Border="1"/>
    <xf numFmtId="0" fontId="0" fillId="3" borderId="30" xfId="0" applyFill="1" applyBorder="1" applyAlignment="1">
      <alignment horizontal="center"/>
    </xf>
    <xf numFmtId="14" fontId="0" fillId="0" borderId="35" xfId="0" applyNumberFormat="1" applyFill="1" applyBorder="1" applyAlignment="1">
      <alignment horizontal="left" vertic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39" xfId="0" applyNumberFormat="1" applyFill="1" applyBorder="1" applyAlignment="1">
      <alignment horizontal="left" vertical="center"/>
    </xf>
    <xf numFmtId="0" fontId="0" fillId="0" borderId="5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4" borderId="9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14" fontId="0" fillId="4" borderId="40" xfId="0" applyNumberFormat="1" applyFill="1" applyBorder="1" applyAlignment="1">
      <alignment horizontal="left" vertical="center"/>
    </xf>
    <xf numFmtId="0" fontId="0" fillId="4" borderId="30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14" fontId="0" fillId="3" borderId="9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14" fontId="0" fillId="4" borderId="25" xfId="0" applyNumberFormat="1" applyFill="1" applyBorder="1" applyAlignment="1">
      <alignment horizontal="left" vertical="center"/>
    </xf>
    <xf numFmtId="0" fontId="3" fillId="0" borderId="50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51" xfId="0" applyFill="1" applyBorder="1" applyAlignment="1">
      <alignment horizontal="center"/>
    </xf>
    <xf numFmtId="14" fontId="0" fillId="4" borderId="9" xfId="0" applyNumberFormat="1" applyFill="1" applyBorder="1" applyAlignment="1">
      <alignment horizontal="left" vertical="center"/>
    </xf>
    <xf numFmtId="0" fontId="0" fillId="3" borderId="24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39" xfId="0" applyBorder="1" applyAlignment="1">
      <alignment horizontal="center"/>
    </xf>
    <xf numFmtId="14" fontId="0" fillId="4" borderId="30" xfId="0" applyNumberFormat="1" applyFill="1" applyBorder="1" applyAlignment="1">
      <alignment horizontal="left" vertical="center"/>
    </xf>
    <xf numFmtId="0" fontId="0" fillId="3" borderId="51" xfId="0" applyFill="1" applyBorder="1" applyAlignment="1">
      <alignment horizontal="center"/>
    </xf>
    <xf numFmtId="0" fontId="2" fillId="0" borderId="50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2" borderId="16" xfId="0" applyFill="1" applyBorder="1"/>
    <xf numFmtId="0" fontId="0" fillId="2" borderId="55" xfId="0" applyFill="1" applyBorder="1" applyAlignment="1">
      <alignment horizontal="center"/>
    </xf>
    <xf numFmtId="0" fontId="0" fillId="2" borderId="56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2" fillId="0" borderId="50" xfId="0" applyFont="1" applyBorder="1" applyAlignment="1">
      <alignment horizontal="center"/>
    </xf>
    <xf numFmtId="164" fontId="0" fillId="0" borderId="50" xfId="0" applyNumberFormat="1" applyBorder="1"/>
    <xf numFmtId="1" fontId="2" fillId="0" borderId="0" xfId="0" applyNumberFormat="1" applyFont="1"/>
    <xf numFmtId="0" fontId="0" fillId="3" borderId="19" xfId="0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1" fillId="2" borderId="15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0" xfId="0" applyBorder="1" applyAlignment="1">
      <alignment horizontal="center"/>
    </xf>
    <xf numFmtId="164" fontId="1" fillId="0" borderId="1" xfId="0" applyNumberFormat="1" applyFont="1" applyBorder="1" applyAlignment="1">
      <alignment horizontal="left" vertical="center" shrinkToFit="1"/>
    </xf>
    <xf numFmtId="164" fontId="1" fillId="0" borderId="2" xfId="0" applyNumberFormat="1" applyFont="1" applyBorder="1" applyAlignment="1">
      <alignment horizontal="left" vertical="center" shrinkToFit="1"/>
    </xf>
    <xf numFmtId="164" fontId="1" fillId="0" borderId="3" xfId="0" applyNumberFormat="1" applyFont="1" applyBorder="1" applyAlignment="1">
      <alignment horizontal="left" vertical="center" shrinkToFit="1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57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164" fontId="0" fillId="0" borderId="58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10" fillId="0" borderId="50" xfId="0" applyFon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104775</xdr:colOff>
      <xdr:row>104</xdr:row>
      <xdr:rowOff>390524</xdr:rowOff>
    </xdr:from>
    <xdr:to>
      <xdr:col>16</xdr:col>
      <xdr:colOff>466725</xdr:colOff>
      <xdr:row>111</xdr:row>
      <xdr:rowOff>200024</xdr:rowOff>
    </xdr:to>
    <xdr:sp macro="" textlink="">
      <xdr:nvSpPr>
        <xdr:cNvPr id="2" name="Right Brac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896725" y="20583524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123825</xdr:colOff>
      <xdr:row>112</xdr:row>
      <xdr:rowOff>0</xdr:rowOff>
    </xdr:from>
    <xdr:to>
      <xdr:col>16</xdr:col>
      <xdr:colOff>485775</xdr:colOff>
      <xdr:row>119</xdr:row>
      <xdr:rowOff>0</xdr:rowOff>
    </xdr:to>
    <xdr:sp macro="" textlink="">
      <xdr:nvSpPr>
        <xdr:cNvPr id="3" name="Right Brac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15775" y="219456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119</xdr:row>
      <xdr:rowOff>0</xdr:rowOff>
    </xdr:from>
    <xdr:to>
      <xdr:col>16</xdr:col>
      <xdr:colOff>504825</xdr:colOff>
      <xdr:row>126</xdr:row>
      <xdr:rowOff>0</xdr:rowOff>
    </xdr:to>
    <xdr:sp macro="" textlink="">
      <xdr:nvSpPr>
        <xdr:cNvPr id="4" name="Right Brac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934825" y="2330767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126</xdr:row>
      <xdr:rowOff>19050</xdr:rowOff>
    </xdr:from>
    <xdr:to>
      <xdr:col>16</xdr:col>
      <xdr:colOff>504825</xdr:colOff>
      <xdr:row>133</xdr:row>
      <xdr:rowOff>19050</xdr:rowOff>
    </xdr:to>
    <xdr:sp macro="" textlink="">
      <xdr:nvSpPr>
        <xdr:cNvPr id="5" name="Right Brac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934825" y="24688800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142875</xdr:colOff>
      <xdr:row>133</xdr:row>
      <xdr:rowOff>28575</xdr:rowOff>
    </xdr:from>
    <xdr:to>
      <xdr:col>16</xdr:col>
      <xdr:colOff>504825</xdr:colOff>
      <xdr:row>140</xdr:row>
      <xdr:rowOff>9525</xdr:rowOff>
    </xdr:to>
    <xdr:sp macro="" textlink="">
      <xdr:nvSpPr>
        <xdr:cNvPr id="6" name="Right Brac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1934825" y="26060400"/>
          <a:ext cx="361950" cy="137160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149678</xdr:colOff>
      <xdr:row>140</xdr:row>
      <xdr:rowOff>27215</xdr:rowOff>
    </xdr:from>
    <xdr:to>
      <xdr:col>16</xdr:col>
      <xdr:colOff>511628</xdr:colOff>
      <xdr:row>146</xdr:row>
      <xdr:rowOff>185057</xdr:rowOff>
    </xdr:to>
    <xdr:sp macro="" textlink="">
      <xdr:nvSpPr>
        <xdr:cNvPr id="7" name="Right Brace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941628" y="27449690"/>
          <a:ext cx="361950" cy="133894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163284</xdr:colOff>
      <xdr:row>146</xdr:row>
      <xdr:rowOff>204103</xdr:rowOff>
    </xdr:from>
    <xdr:to>
      <xdr:col>16</xdr:col>
      <xdr:colOff>525234</xdr:colOff>
      <xdr:row>153</xdr:row>
      <xdr:rowOff>157838</xdr:rowOff>
    </xdr:to>
    <xdr:sp macro="" textlink="">
      <xdr:nvSpPr>
        <xdr:cNvPr id="8" name="Right Brace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955234" y="28807678"/>
          <a:ext cx="361950" cy="135391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178594</xdr:colOff>
      <xdr:row>154</xdr:row>
      <xdr:rowOff>11906</xdr:rowOff>
    </xdr:from>
    <xdr:to>
      <xdr:col>16</xdr:col>
      <xdr:colOff>540544</xdr:colOff>
      <xdr:row>160</xdr:row>
      <xdr:rowOff>191860</xdr:rowOff>
    </xdr:to>
    <xdr:sp macro="" textlink="">
      <xdr:nvSpPr>
        <xdr:cNvPr id="9" name="Right Brace 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970544" y="30215681"/>
          <a:ext cx="361950" cy="137057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190499</xdr:colOff>
      <xdr:row>161</xdr:row>
      <xdr:rowOff>35719</xdr:rowOff>
    </xdr:from>
    <xdr:to>
      <xdr:col>16</xdr:col>
      <xdr:colOff>552449</xdr:colOff>
      <xdr:row>167</xdr:row>
      <xdr:rowOff>179954</xdr:rowOff>
    </xdr:to>
    <xdr:sp macro="" textlink="">
      <xdr:nvSpPr>
        <xdr:cNvPr id="10" name="Right Brace 5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982449" y="31630144"/>
          <a:ext cx="361950" cy="134438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202406</xdr:colOff>
      <xdr:row>168</xdr:row>
      <xdr:rowOff>11906</xdr:rowOff>
    </xdr:from>
    <xdr:to>
      <xdr:col>16</xdr:col>
      <xdr:colOff>564356</xdr:colOff>
      <xdr:row>174</xdr:row>
      <xdr:rowOff>191860</xdr:rowOff>
    </xdr:to>
    <xdr:sp macro="" textlink="">
      <xdr:nvSpPr>
        <xdr:cNvPr id="11" name="Right Brace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1994356" y="3300650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175</xdr:row>
      <xdr:rowOff>23812</xdr:rowOff>
    </xdr:from>
    <xdr:to>
      <xdr:col>16</xdr:col>
      <xdr:colOff>576262</xdr:colOff>
      <xdr:row>182</xdr:row>
      <xdr:rowOff>1360</xdr:rowOff>
    </xdr:to>
    <xdr:sp macro="" textlink="">
      <xdr:nvSpPr>
        <xdr:cNvPr id="12" name="Right Brace 5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006262" y="3438048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189</xdr:row>
      <xdr:rowOff>11907</xdr:rowOff>
    </xdr:from>
    <xdr:to>
      <xdr:col>16</xdr:col>
      <xdr:colOff>588169</xdr:colOff>
      <xdr:row>195</xdr:row>
      <xdr:rowOff>191861</xdr:rowOff>
    </xdr:to>
    <xdr:sp macro="" textlink="">
      <xdr:nvSpPr>
        <xdr:cNvPr id="13" name="Right Brace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2018169" y="37092732"/>
          <a:ext cx="361950" cy="136105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214312</xdr:colOff>
      <xdr:row>182</xdr:row>
      <xdr:rowOff>11906</xdr:rowOff>
    </xdr:from>
    <xdr:to>
      <xdr:col>16</xdr:col>
      <xdr:colOff>576262</xdr:colOff>
      <xdr:row>188</xdr:row>
      <xdr:rowOff>191860</xdr:rowOff>
    </xdr:to>
    <xdr:sp macro="" textlink="">
      <xdr:nvSpPr>
        <xdr:cNvPr id="14" name="Right Brace 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2006262" y="35730656"/>
          <a:ext cx="361950" cy="1342004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226219</xdr:colOff>
      <xdr:row>196</xdr:row>
      <xdr:rowOff>11906</xdr:rowOff>
    </xdr:from>
    <xdr:to>
      <xdr:col>16</xdr:col>
      <xdr:colOff>588169</xdr:colOff>
      <xdr:row>202</xdr:row>
      <xdr:rowOff>191860</xdr:rowOff>
    </xdr:to>
    <xdr:sp macro="" textlink="">
      <xdr:nvSpPr>
        <xdr:cNvPr id="15" name="Right Brace 5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018169" y="38473856"/>
          <a:ext cx="361950" cy="135152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226218</xdr:colOff>
      <xdr:row>203</xdr:row>
      <xdr:rowOff>23813</xdr:rowOff>
    </xdr:from>
    <xdr:to>
      <xdr:col>16</xdr:col>
      <xdr:colOff>588168</xdr:colOff>
      <xdr:row>210</xdr:row>
      <xdr:rowOff>1361</xdr:rowOff>
    </xdr:to>
    <xdr:sp macro="" textlink="">
      <xdr:nvSpPr>
        <xdr:cNvPr id="16" name="Right Brace 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2018168" y="3985736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238124</xdr:colOff>
      <xdr:row>210</xdr:row>
      <xdr:rowOff>23812</xdr:rowOff>
    </xdr:from>
    <xdr:to>
      <xdr:col>16</xdr:col>
      <xdr:colOff>600074</xdr:colOff>
      <xdr:row>217</xdr:row>
      <xdr:rowOff>1360</xdr:rowOff>
    </xdr:to>
    <xdr:sp macro="" textlink="">
      <xdr:nvSpPr>
        <xdr:cNvPr id="17" name="Right Brace 5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2030074" y="41219437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238125</xdr:colOff>
      <xdr:row>217</xdr:row>
      <xdr:rowOff>23813</xdr:rowOff>
    </xdr:from>
    <xdr:to>
      <xdr:col>16</xdr:col>
      <xdr:colOff>600075</xdr:colOff>
      <xdr:row>224</xdr:row>
      <xdr:rowOff>1361</xdr:rowOff>
    </xdr:to>
    <xdr:sp macro="" textlink="">
      <xdr:nvSpPr>
        <xdr:cNvPr id="18" name="Right Brace 5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2030075" y="42581513"/>
          <a:ext cx="361950" cy="133962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250031</xdr:colOff>
      <xdr:row>224</xdr:row>
      <xdr:rowOff>23813</xdr:rowOff>
    </xdr:from>
    <xdr:to>
      <xdr:col>16</xdr:col>
      <xdr:colOff>611981</xdr:colOff>
      <xdr:row>231</xdr:row>
      <xdr:rowOff>1360</xdr:rowOff>
    </xdr:to>
    <xdr:sp macro="" textlink="">
      <xdr:nvSpPr>
        <xdr:cNvPr id="19" name="Right Brace 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2041981" y="43943588"/>
          <a:ext cx="361950" cy="13586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250030</xdr:colOff>
      <xdr:row>231</xdr:row>
      <xdr:rowOff>13229</xdr:rowOff>
    </xdr:from>
    <xdr:to>
      <xdr:col>16</xdr:col>
      <xdr:colOff>611980</xdr:colOff>
      <xdr:row>237</xdr:row>
      <xdr:rowOff>191860</xdr:rowOff>
    </xdr:to>
    <xdr:sp macro="" textlink="">
      <xdr:nvSpPr>
        <xdr:cNvPr id="20" name="Right Brace 5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2041980" y="45314129"/>
          <a:ext cx="361950" cy="1340681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264588</xdr:colOff>
      <xdr:row>238</xdr:row>
      <xdr:rowOff>12</xdr:rowOff>
    </xdr:from>
    <xdr:to>
      <xdr:col>16</xdr:col>
      <xdr:colOff>626538</xdr:colOff>
      <xdr:row>244</xdr:row>
      <xdr:rowOff>199810</xdr:rowOff>
    </xdr:to>
    <xdr:sp macro="" textlink="">
      <xdr:nvSpPr>
        <xdr:cNvPr id="21" name="Right Brace 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2056538" y="46662987"/>
          <a:ext cx="361950" cy="136184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245</xdr:row>
      <xdr:rowOff>10583</xdr:rowOff>
    </xdr:from>
    <xdr:to>
      <xdr:col>16</xdr:col>
      <xdr:colOff>626534</xdr:colOff>
      <xdr:row>252</xdr:row>
      <xdr:rowOff>9298</xdr:rowOff>
    </xdr:to>
    <xdr:sp macro="" textlink="">
      <xdr:nvSpPr>
        <xdr:cNvPr id="22" name="Right Brace 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2056534" y="48035633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275168</xdr:colOff>
      <xdr:row>252</xdr:row>
      <xdr:rowOff>21167</xdr:rowOff>
    </xdr:from>
    <xdr:to>
      <xdr:col>16</xdr:col>
      <xdr:colOff>637118</xdr:colOff>
      <xdr:row>259</xdr:row>
      <xdr:rowOff>19882</xdr:rowOff>
    </xdr:to>
    <xdr:sp macro="" textlink="">
      <xdr:nvSpPr>
        <xdr:cNvPr id="23" name="Right Brace 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2067118" y="49408292"/>
          <a:ext cx="361950" cy="137984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264585</xdr:colOff>
      <xdr:row>259</xdr:row>
      <xdr:rowOff>21169</xdr:rowOff>
    </xdr:from>
    <xdr:to>
      <xdr:col>16</xdr:col>
      <xdr:colOff>626535</xdr:colOff>
      <xdr:row>266</xdr:row>
      <xdr:rowOff>19883</xdr:rowOff>
    </xdr:to>
    <xdr:sp macro="" textlink="">
      <xdr:nvSpPr>
        <xdr:cNvPr id="24" name="Right Brace 5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2056535" y="50789419"/>
          <a:ext cx="361950" cy="136078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266</xdr:row>
      <xdr:rowOff>10584</xdr:rowOff>
    </xdr:from>
    <xdr:to>
      <xdr:col>16</xdr:col>
      <xdr:colOff>626534</xdr:colOff>
      <xdr:row>273</xdr:row>
      <xdr:rowOff>9299</xdr:rowOff>
    </xdr:to>
    <xdr:sp macro="" textlink="">
      <xdr:nvSpPr>
        <xdr:cNvPr id="25" name="Right Brace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056534" y="52140909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280</xdr:row>
      <xdr:rowOff>21168</xdr:rowOff>
    </xdr:from>
    <xdr:to>
      <xdr:col>16</xdr:col>
      <xdr:colOff>626533</xdr:colOff>
      <xdr:row>287</xdr:row>
      <xdr:rowOff>19882</xdr:rowOff>
    </xdr:to>
    <xdr:sp macro="" textlink="">
      <xdr:nvSpPr>
        <xdr:cNvPr id="26" name="Right Brace 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2056533" y="54875643"/>
          <a:ext cx="361950" cy="137983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273</xdr:row>
      <xdr:rowOff>21167</xdr:rowOff>
    </xdr:from>
    <xdr:to>
      <xdr:col>16</xdr:col>
      <xdr:colOff>626534</xdr:colOff>
      <xdr:row>280</xdr:row>
      <xdr:rowOff>19882</xdr:rowOff>
    </xdr:to>
    <xdr:sp macro="" textlink="">
      <xdr:nvSpPr>
        <xdr:cNvPr id="27" name="Right Brace 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2056534" y="53513567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254001</xdr:colOff>
      <xdr:row>287</xdr:row>
      <xdr:rowOff>21166</xdr:rowOff>
    </xdr:from>
    <xdr:to>
      <xdr:col>16</xdr:col>
      <xdr:colOff>615951</xdr:colOff>
      <xdr:row>294</xdr:row>
      <xdr:rowOff>19881</xdr:rowOff>
    </xdr:to>
    <xdr:sp macro="" textlink="">
      <xdr:nvSpPr>
        <xdr:cNvPr id="28" name="Right Brace 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2045951" y="56256766"/>
          <a:ext cx="361950" cy="1360790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264584</xdr:colOff>
      <xdr:row>294</xdr:row>
      <xdr:rowOff>21167</xdr:rowOff>
    </xdr:from>
    <xdr:to>
      <xdr:col>16</xdr:col>
      <xdr:colOff>626534</xdr:colOff>
      <xdr:row>300</xdr:row>
      <xdr:rowOff>179916</xdr:rowOff>
    </xdr:to>
    <xdr:sp macro="" textlink="">
      <xdr:nvSpPr>
        <xdr:cNvPr id="29" name="Right Brace 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2056534" y="57618842"/>
          <a:ext cx="361950" cy="1320799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254000</xdr:colOff>
      <xdr:row>301</xdr:row>
      <xdr:rowOff>0</xdr:rowOff>
    </xdr:from>
    <xdr:to>
      <xdr:col>16</xdr:col>
      <xdr:colOff>637117</xdr:colOff>
      <xdr:row>308</xdr:row>
      <xdr:rowOff>72797</xdr:rowOff>
    </xdr:to>
    <xdr:sp macro="" textlink="">
      <xdr:nvSpPr>
        <xdr:cNvPr id="30" name="Right Brace 5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2045950" y="58959750"/>
          <a:ext cx="383117" cy="1434872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308</xdr:row>
      <xdr:rowOff>84667</xdr:rowOff>
    </xdr:from>
    <xdr:to>
      <xdr:col>16</xdr:col>
      <xdr:colOff>626533</xdr:colOff>
      <xdr:row>314</xdr:row>
      <xdr:rowOff>190500</xdr:rowOff>
    </xdr:to>
    <xdr:sp macro="" textlink="">
      <xdr:nvSpPr>
        <xdr:cNvPr id="31" name="Right Brace 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2056533" y="60406492"/>
          <a:ext cx="361950" cy="1286933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275166</xdr:colOff>
      <xdr:row>314</xdr:row>
      <xdr:rowOff>190500</xdr:rowOff>
    </xdr:from>
    <xdr:to>
      <xdr:col>16</xdr:col>
      <xdr:colOff>637116</xdr:colOff>
      <xdr:row>321</xdr:row>
      <xdr:rowOff>190500</xdr:rowOff>
    </xdr:to>
    <xdr:sp macro="" textlink="">
      <xdr:nvSpPr>
        <xdr:cNvPr id="32" name="Right Brace 5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12067116" y="61693425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264583</xdr:colOff>
      <xdr:row>322</xdr:row>
      <xdr:rowOff>10584</xdr:rowOff>
    </xdr:from>
    <xdr:to>
      <xdr:col>16</xdr:col>
      <xdr:colOff>626533</xdr:colOff>
      <xdr:row>329</xdr:row>
      <xdr:rowOff>10585</xdr:rowOff>
    </xdr:to>
    <xdr:sp macro="" textlink="">
      <xdr:nvSpPr>
        <xdr:cNvPr id="33" name="Right Brace 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2056533" y="63075609"/>
          <a:ext cx="361950" cy="1362076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275167</xdr:colOff>
      <xdr:row>329</xdr:row>
      <xdr:rowOff>21167</xdr:rowOff>
    </xdr:from>
    <xdr:to>
      <xdr:col>16</xdr:col>
      <xdr:colOff>637117</xdr:colOff>
      <xdr:row>336</xdr:row>
      <xdr:rowOff>21167</xdr:rowOff>
    </xdr:to>
    <xdr:sp macro="" textlink="">
      <xdr:nvSpPr>
        <xdr:cNvPr id="34" name="Right Brace 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12067117" y="64448267"/>
          <a:ext cx="361950" cy="1362075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16</xdr:col>
      <xdr:colOff>285750</xdr:colOff>
      <xdr:row>336</xdr:row>
      <xdr:rowOff>31750</xdr:rowOff>
    </xdr:from>
    <xdr:to>
      <xdr:col>16</xdr:col>
      <xdr:colOff>647700</xdr:colOff>
      <xdr:row>340</xdr:row>
      <xdr:rowOff>10583</xdr:rowOff>
    </xdr:to>
    <xdr:sp macro="" textlink="">
      <xdr:nvSpPr>
        <xdr:cNvPr id="35" name="Right Brace 5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12077700" y="65820925"/>
          <a:ext cx="361950" cy="769408"/>
        </a:xfrm>
        <a:prstGeom prst="rightBrace">
          <a:avLst>
            <a:gd name="adj1" fmla="val 8333"/>
            <a:gd name="adj2" fmla="val 50704"/>
          </a:avLst>
        </a:prstGeom>
        <a:ln w="19050">
          <a:solidFill>
            <a:schemeClr val="accent1">
              <a:lumMod val="75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M343"/>
  <sheetViews>
    <sheetView tabSelected="1" topLeftCell="A104" zoomScale="70" zoomScaleNormal="70" workbookViewId="0">
      <pane xSplit="2" ySplit="2" topLeftCell="O106" activePane="bottomRight" state="frozen"/>
      <selection activeCell="A104" sqref="A104"/>
      <selection pane="topRight" activeCell="C104" sqref="C104"/>
      <selection pane="bottomLeft" activeCell="A106" sqref="A106"/>
      <selection pane="bottomRight" activeCell="AE145" sqref="AE145"/>
    </sheetView>
  </sheetViews>
  <sheetFormatPr baseColWidth="10" defaultColWidth="9.140625" defaultRowHeight="15" x14ac:dyDescent="0.25"/>
  <cols>
    <col min="1" max="1" width="9.28515625" customWidth="1"/>
    <col min="2" max="2" width="12.85546875" customWidth="1"/>
    <col min="5" max="5" width="10.28515625" customWidth="1"/>
    <col min="7" max="7" width="13.28515625" customWidth="1"/>
    <col min="8" max="8" width="10.7109375" customWidth="1"/>
    <col min="9" max="10" width="10" customWidth="1"/>
    <col min="11" max="11" width="10.28515625" customWidth="1"/>
    <col min="13" max="13" width="13.42578125" customWidth="1"/>
    <col min="14" max="14" width="12.5703125" customWidth="1"/>
    <col min="15" max="15" width="16" customWidth="1"/>
    <col min="16" max="16" width="11.5703125" customWidth="1"/>
    <col min="17" max="17" width="10.42578125" customWidth="1"/>
    <col min="18" max="18" width="10.5703125" customWidth="1"/>
    <col min="19" max="19" width="10.28515625" customWidth="1"/>
    <col min="22" max="22" width="9.140625" customWidth="1"/>
    <col min="24" max="24" width="14.7109375" customWidth="1"/>
    <col min="25" max="25" width="13" customWidth="1"/>
    <col min="26" max="26" width="10.7109375" customWidth="1"/>
    <col min="30" max="30" width="9.5703125" bestFit="1" customWidth="1"/>
    <col min="31" max="31" width="11" customWidth="1"/>
    <col min="32" max="32" width="11.7109375" customWidth="1"/>
    <col min="33" max="33" width="17.5703125" customWidth="1"/>
    <col min="34" max="34" width="12" customWidth="1"/>
    <col min="35" max="35" width="15.28515625" customWidth="1"/>
    <col min="36" max="36" width="9.5703125" bestFit="1" customWidth="1"/>
    <col min="39" max="39" width="11.42578125" customWidth="1"/>
  </cols>
  <sheetData>
    <row r="2" spans="1:10" ht="15.75" thickBot="1" x14ac:dyDescent="0.3"/>
    <row r="3" spans="1:10" ht="15.75" thickBot="1" x14ac:dyDescent="0.3">
      <c r="C3" s="229" t="s">
        <v>0</v>
      </c>
      <c r="D3" s="230"/>
      <c r="E3" s="230"/>
      <c r="F3" s="232"/>
      <c r="G3" s="229" t="s">
        <v>1</v>
      </c>
      <c r="H3" s="230"/>
      <c r="I3" s="232"/>
      <c r="J3" s="1"/>
    </row>
    <row r="4" spans="1:10" ht="30.75" thickBot="1" x14ac:dyDescent="0.3">
      <c r="B4" s="2" t="s">
        <v>2</v>
      </c>
      <c r="C4" s="3" t="s">
        <v>3</v>
      </c>
      <c r="D4" s="4"/>
      <c r="E4" s="5" t="s">
        <v>4</v>
      </c>
      <c r="F4" s="6" t="s">
        <v>5</v>
      </c>
      <c r="G4" s="7" t="s">
        <v>3</v>
      </c>
      <c r="H4" s="5" t="s">
        <v>6</v>
      </c>
      <c r="I4" s="6" t="s">
        <v>5</v>
      </c>
      <c r="J4" s="8"/>
    </row>
    <row r="5" spans="1:10" x14ac:dyDescent="0.25">
      <c r="A5" s="233"/>
      <c r="B5" s="9">
        <v>44068</v>
      </c>
      <c r="C5" s="10">
        <v>7</v>
      </c>
      <c r="D5" s="10"/>
      <c r="E5" s="10">
        <v>0</v>
      </c>
      <c r="F5" s="11"/>
      <c r="G5" s="12">
        <v>0</v>
      </c>
      <c r="H5" s="13">
        <v>0</v>
      </c>
      <c r="I5" s="11"/>
      <c r="J5" s="14"/>
    </row>
    <row r="6" spans="1:10" x14ac:dyDescent="0.25">
      <c r="A6" s="233"/>
      <c r="B6" s="15">
        <v>44069</v>
      </c>
      <c r="C6" s="16">
        <v>7</v>
      </c>
      <c r="D6" s="16"/>
      <c r="E6" s="16">
        <v>0</v>
      </c>
      <c r="F6" s="17"/>
      <c r="G6" s="18">
        <v>0</v>
      </c>
      <c r="H6" s="19">
        <v>0</v>
      </c>
      <c r="I6" s="17"/>
      <c r="J6" s="14"/>
    </row>
    <row r="7" spans="1:10" x14ac:dyDescent="0.25">
      <c r="A7" s="233"/>
      <c r="B7" s="15">
        <v>44070</v>
      </c>
      <c r="C7" s="16">
        <v>4</v>
      </c>
      <c r="D7" s="16"/>
      <c r="E7" s="16">
        <v>0</v>
      </c>
      <c r="F7" s="17"/>
      <c r="G7" s="18">
        <v>0</v>
      </c>
      <c r="H7" s="19">
        <v>0</v>
      </c>
      <c r="I7" s="17"/>
      <c r="J7" s="14"/>
    </row>
    <row r="8" spans="1:10" x14ac:dyDescent="0.25">
      <c r="A8" s="233"/>
      <c r="B8" s="15">
        <v>44071</v>
      </c>
      <c r="C8" s="16">
        <v>1</v>
      </c>
      <c r="D8" s="16"/>
      <c r="E8" s="16">
        <v>0</v>
      </c>
      <c r="F8" s="17"/>
      <c r="G8" s="18">
        <v>0</v>
      </c>
      <c r="H8" s="19">
        <v>0</v>
      </c>
      <c r="I8" s="17"/>
      <c r="J8" s="14"/>
    </row>
    <row r="9" spans="1:10" x14ac:dyDescent="0.25">
      <c r="A9" s="233"/>
      <c r="B9" s="15">
        <v>44072</v>
      </c>
      <c r="C9" s="16">
        <v>1</v>
      </c>
      <c r="D9" s="16"/>
      <c r="E9" s="16">
        <v>3</v>
      </c>
      <c r="F9" s="17"/>
      <c r="G9" s="18">
        <v>0</v>
      </c>
      <c r="H9" s="19">
        <v>0</v>
      </c>
      <c r="I9" s="17"/>
      <c r="J9" s="14"/>
    </row>
    <row r="10" spans="1:10" x14ac:dyDescent="0.25">
      <c r="A10" s="233"/>
      <c r="B10" s="15">
        <v>44073</v>
      </c>
      <c r="C10" s="16">
        <v>0</v>
      </c>
      <c r="D10" s="16"/>
      <c r="E10" s="16">
        <v>1</v>
      </c>
      <c r="F10" s="17"/>
      <c r="G10" s="18">
        <v>0</v>
      </c>
      <c r="H10" s="19">
        <v>0</v>
      </c>
      <c r="I10" s="17"/>
      <c r="J10" s="14"/>
    </row>
    <row r="11" spans="1:10" x14ac:dyDescent="0.25">
      <c r="A11" s="233"/>
      <c r="B11" s="15">
        <v>44074</v>
      </c>
      <c r="C11" s="16">
        <v>9</v>
      </c>
      <c r="D11" s="16"/>
      <c r="E11" s="16">
        <v>0</v>
      </c>
      <c r="F11" s="17"/>
      <c r="G11" s="18">
        <v>0</v>
      </c>
      <c r="H11" s="19">
        <v>0</v>
      </c>
      <c r="I11" s="17"/>
      <c r="J11" s="14"/>
    </row>
    <row r="12" spans="1:10" x14ac:dyDescent="0.25">
      <c r="A12" s="233"/>
      <c r="B12" s="20">
        <v>44075</v>
      </c>
      <c r="C12" s="21">
        <v>2</v>
      </c>
      <c r="D12" s="21"/>
      <c r="E12" s="21">
        <v>0</v>
      </c>
      <c r="F12" s="22"/>
      <c r="G12" s="23">
        <v>0</v>
      </c>
      <c r="H12" s="24">
        <v>0</v>
      </c>
      <c r="I12" s="22"/>
      <c r="J12" s="25"/>
    </row>
    <row r="13" spans="1:10" x14ac:dyDescent="0.25">
      <c r="A13" s="233"/>
      <c r="B13" s="20">
        <v>44076</v>
      </c>
      <c r="C13" s="26">
        <v>2</v>
      </c>
      <c r="D13" s="26"/>
      <c r="E13" s="26">
        <v>0</v>
      </c>
      <c r="F13" s="27"/>
      <c r="G13" s="28">
        <v>1</v>
      </c>
      <c r="H13" s="29">
        <v>0</v>
      </c>
      <c r="I13" s="27"/>
      <c r="J13" s="30"/>
    </row>
    <row r="14" spans="1:10" x14ac:dyDescent="0.25">
      <c r="A14" s="233"/>
      <c r="B14" s="20">
        <v>44077</v>
      </c>
      <c r="C14" s="26">
        <v>1</v>
      </c>
      <c r="D14" s="26"/>
      <c r="E14" s="26">
        <v>0</v>
      </c>
      <c r="F14" s="27"/>
      <c r="G14" s="28">
        <v>0</v>
      </c>
      <c r="H14" s="29">
        <v>0</v>
      </c>
      <c r="I14" s="27"/>
      <c r="J14" s="30"/>
    </row>
    <row r="15" spans="1:10" x14ac:dyDescent="0.25">
      <c r="A15" s="233"/>
      <c r="B15" s="20">
        <v>44078</v>
      </c>
      <c r="C15" s="21">
        <v>0</v>
      </c>
      <c r="D15" s="21"/>
      <c r="E15" s="21">
        <v>0</v>
      </c>
      <c r="F15" s="22"/>
      <c r="G15" s="23">
        <v>0</v>
      </c>
      <c r="H15" s="24">
        <v>0</v>
      </c>
      <c r="I15" s="22"/>
      <c r="J15" s="25"/>
    </row>
    <row r="16" spans="1:10" x14ac:dyDescent="0.25">
      <c r="A16" s="233"/>
      <c r="B16" s="20">
        <v>44079</v>
      </c>
      <c r="C16" s="26">
        <v>0</v>
      </c>
      <c r="D16" s="26"/>
      <c r="E16" s="26">
        <v>0</v>
      </c>
      <c r="F16" s="27"/>
      <c r="G16" s="28">
        <v>0</v>
      </c>
      <c r="H16" s="29">
        <v>0</v>
      </c>
      <c r="I16" s="27"/>
      <c r="J16" s="30"/>
    </row>
    <row r="17" spans="1:16" x14ac:dyDescent="0.25">
      <c r="A17" s="233"/>
      <c r="B17" s="20">
        <v>44080</v>
      </c>
      <c r="C17" s="26">
        <v>1</v>
      </c>
      <c r="D17" s="26"/>
      <c r="E17" s="26">
        <v>0</v>
      </c>
      <c r="F17" s="27"/>
      <c r="G17" s="28">
        <v>0</v>
      </c>
      <c r="H17" s="29">
        <v>8</v>
      </c>
      <c r="I17" s="27"/>
      <c r="J17" s="30"/>
    </row>
    <row r="18" spans="1:16" x14ac:dyDescent="0.25">
      <c r="A18" s="233"/>
      <c r="B18" s="20">
        <v>44081</v>
      </c>
      <c r="C18" s="26">
        <v>16</v>
      </c>
      <c r="D18" s="26"/>
      <c r="E18" s="26">
        <v>0</v>
      </c>
      <c r="F18" s="27"/>
      <c r="G18" s="28">
        <v>0</v>
      </c>
      <c r="H18" s="29">
        <v>0</v>
      </c>
      <c r="I18" s="27"/>
      <c r="J18" s="30"/>
      <c r="P18">
        <f>SUM(C12:H18)</f>
        <v>31</v>
      </c>
    </row>
    <row r="19" spans="1:16" x14ac:dyDescent="0.25">
      <c r="A19" s="233"/>
      <c r="B19" s="31">
        <v>44082</v>
      </c>
      <c r="C19" s="32">
        <v>0</v>
      </c>
      <c r="D19" s="32"/>
      <c r="E19" s="32">
        <v>0</v>
      </c>
      <c r="F19" s="33"/>
      <c r="G19" s="34">
        <v>0</v>
      </c>
      <c r="H19" s="35">
        <v>0</v>
      </c>
      <c r="I19" s="33"/>
      <c r="J19" s="36"/>
    </row>
    <row r="20" spans="1:16" x14ac:dyDescent="0.25">
      <c r="A20" s="233"/>
      <c r="B20" s="31">
        <v>44083</v>
      </c>
      <c r="C20" s="32">
        <v>1</v>
      </c>
      <c r="D20" s="32"/>
      <c r="E20" s="32">
        <v>0</v>
      </c>
      <c r="F20" s="33"/>
      <c r="G20" s="34">
        <v>0</v>
      </c>
      <c r="H20" s="35">
        <v>0</v>
      </c>
      <c r="I20" s="33"/>
      <c r="J20" s="36"/>
    </row>
    <row r="21" spans="1:16" x14ac:dyDescent="0.25">
      <c r="B21" s="31">
        <v>44084</v>
      </c>
      <c r="C21" s="37">
        <v>0</v>
      </c>
      <c r="D21" s="37"/>
      <c r="E21" s="37">
        <v>1</v>
      </c>
      <c r="F21" s="38"/>
      <c r="G21" s="39">
        <v>0</v>
      </c>
      <c r="H21" s="40">
        <v>0</v>
      </c>
      <c r="I21" s="38"/>
      <c r="J21" s="41"/>
    </row>
    <row r="22" spans="1:16" x14ac:dyDescent="0.25">
      <c r="B22" s="31">
        <v>44085</v>
      </c>
      <c r="C22" s="37">
        <v>0</v>
      </c>
      <c r="D22" s="37"/>
      <c r="E22" s="37">
        <v>0</v>
      </c>
      <c r="F22" s="38"/>
      <c r="G22" s="39">
        <v>0</v>
      </c>
      <c r="H22" s="40">
        <v>11</v>
      </c>
      <c r="I22" s="38"/>
      <c r="J22" s="41"/>
    </row>
    <row r="23" spans="1:16" x14ac:dyDescent="0.25">
      <c r="B23" s="31">
        <v>44086</v>
      </c>
      <c r="C23" s="32">
        <v>0</v>
      </c>
      <c r="D23" s="32"/>
      <c r="E23" s="32">
        <v>1</v>
      </c>
      <c r="F23" s="33"/>
      <c r="G23" s="39">
        <v>0</v>
      </c>
      <c r="H23" s="40">
        <v>12</v>
      </c>
      <c r="I23" s="38"/>
      <c r="J23" s="41"/>
      <c r="P23">
        <f>SUM(C19:H25)</f>
        <v>50</v>
      </c>
    </row>
    <row r="24" spans="1:16" x14ac:dyDescent="0.25">
      <c r="B24" s="31">
        <v>44087</v>
      </c>
      <c r="C24" s="32">
        <v>1</v>
      </c>
      <c r="D24" s="32"/>
      <c r="E24" s="32">
        <v>2</v>
      </c>
      <c r="F24" s="33"/>
      <c r="G24" s="39">
        <v>0</v>
      </c>
      <c r="H24" s="40">
        <v>10</v>
      </c>
      <c r="I24" s="38"/>
      <c r="J24" s="41"/>
    </row>
    <row r="25" spans="1:16" x14ac:dyDescent="0.25">
      <c r="B25" s="31">
        <v>44088</v>
      </c>
      <c r="C25" s="32">
        <v>11</v>
      </c>
      <c r="D25" s="32"/>
      <c r="E25" s="32">
        <v>0</v>
      </c>
      <c r="F25" s="33"/>
      <c r="G25" s="34">
        <v>0</v>
      </c>
      <c r="H25" s="40">
        <v>0</v>
      </c>
      <c r="I25" s="38"/>
      <c r="J25" s="41"/>
    </row>
    <row r="26" spans="1:16" x14ac:dyDescent="0.25">
      <c r="B26" s="20">
        <v>44089</v>
      </c>
      <c r="C26" s="26">
        <v>2</v>
      </c>
      <c r="D26" s="26"/>
      <c r="E26" s="26">
        <v>1</v>
      </c>
      <c r="F26" s="27"/>
      <c r="G26" s="28">
        <v>0</v>
      </c>
      <c r="H26" s="24">
        <v>10</v>
      </c>
      <c r="I26" s="22"/>
      <c r="J26" s="25"/>
    </row>
    <row r="27" spans="1:16" x14ac:dyDescent="0.25">
      <c r="B27" s="20">
        <v>44090</v>
      </c>
      <c r="C27" s="21">
        <v>0</v>
      </c>
      <c r="D27" s="21"/>
      <c r="E27" s="21">
        <v>1</v>
      </c>
      <c r="F27" s="22"/>
      <c r="G27" s="28">
        <v>0</v>
      </c>
      <c r="H27" s="24">
        <v>10</v>
      </c>
      <c r="I27" s="22"/>
      <c r="J27" s="25"/>
    </row>
    <row r="28" spans="1:16" x14ac:dyDescent="0.25">
      <c r="B28" s="20">
        <v>44091</v>
      </c>
      <c r="C28" s="21">
        <v>0</v>
      </c>
      <c r="D28" s="21"/>
      <c r="E28" s="21">
        <v>3</v>
      </c>
      <c r="F28" s="22"/>
      <c r="G28" s="28">
        <v>1</v>
      </c>
      <c r="H28" s="24">
        <v>0</v>
      </c>
      <c r="I28" s="22"/>
      <c r="J28" s="25"/>
    </row>
    <row r="29" spans="1:16" x14ac:dyDescent="0.25">
      <c r="B29" s="20">
        <v>44092</v>
      </c>
      <c r="C29" s="21">
        <v>1</v>
      </c>
      <c r="D29" s="21"/>
      <c r="E29" s="21">
        <v>2</v>
      </c>
      <c r="F29" s="22"/>
      <c r="G29" s="28">
        <v>0</v>
      </c>
      <c r="H29" s="29">
        <v>0</v>
      </c>
      <c r="I29" s="27"/>
      <c r="J29" s="30"/>
    </row>
    <row r="30" spans="1:16" x14ac:dyDescent="0.25">
      <c r="B30" s="20">
        <v>44093</v>
      </c>
      <c r="C30" s="21">
        <v>0</v>
      </c>
      <c r="D30" s="21"/>
      <c r="E30" s="21">
        <v>0</v>
      </c>
      <c r="F30" s="22"/>
      <c r="G30" s="23">
        <v>0</v>
      </c>
      <c r="H30" s="24">
        <v>9</v>
      </c>
      <c r="I30" s="22"/>
      <c r="J30" s="25"/>
      <c r="P30">
        <f>SUM(C26:H32)</f>
        <v>62</v>
      </c>
    </row>
    <row r="31" spans="1:16" x14ac:dyDescent="0.25">
      <c r="B31" s="20">
        <v>44094</v>
      </c>
      <c r="C31" s="21">
        <v>0</v>
      </c>
      <c r="D31" s="21"/>
      <c r="E31" s="21">
        <v>0</v>
      </c>
      <c r="F31" s="22"/>
      <c r="G31" s="23">
        <v>0</v>
      </c>
      <c r="H31" s="24">
        <v>0</v>
      </c>
      <c r="I31" s="22"/>
      <c r="J31" s="25"/>
    </row>
    <row r="32" spans="1:16" x14ac:dyDescent="0.25">
      <c r="B32" s="20">
        <v>44095</v>
      </c>
      <c r="C32" s="21">
        <v>12</v>
      </c>
      <c r="D32" s="21"/>
      <c r="E32" s="21">
        <v>2</v>
      </c>
      <c r="F32" s="22"/>
      <c r="G32" s="23">
        <v>0</v>
      </c>
      <c r="H32" s="24">
        <v>8</v>
      </c>
      <c r="I32" s="22"/>
      <c r="J32" s="25"/>
    </row>
    <row r="33" spans="2:24" x14ac:dyDescent="0.25">
      <c r="B33" s="42">
        <v>44096</v>
      </c>
      <c r="C33" s="43">
        <v>0</v>
      </c>
      <c r="D33" s="43"/>
      <c r="E33" s="43">
        <v>2</v>
      </c>
      <c r="F33" s="44"/>
      <c r="G33" s="45">
        <v>0</v>
      </c>
      <c r="H33" s="46">
        <v>0</v>
      </c>
      <c r="I33" s="44"/>
      <c r="J33" s="47"/>
    </row>
    <row r="34" spans="2:24" x14ac:dyDescent="0.25">
      <c r="B34" s="42">
        <v>44097</v>
      </c>
      <c r="C34" s="48">
        <v>2</v>
      </c>
      <c r="D34" s="48"/>
      <c r="E34" s="48">
        <v>2</v>
      </c>
      <c r="F34" s="49"/>
      <c r="G34" s="50">
        <v>0</v>
      </c>
      <c r="H34" s="51">
        <v>0</v>
      </c>
      <c r="I34" s="44"/>
      <c r="J34" s="47"/>
    </row>
    <row r="35" spans="2:24" x14ac:dyDescent="0.25">
      <c r="B35" s="42">
        <v>44098</v>
      </c>
      <c r="C35" s="43">
        <v>1</v>
      </c>
      <c r="D35" s="43"/>
      <c r="E35" s="43">
        <v>3</v>
      </c>
      <c r="F35" s="44"/>
      <c r="G35" s="45">
        <v>0</v>
      </c>
      <c r="H35" s="46">
        <v>10</v>
      </c>
      <c r="I35" s="44"/>
      <c r="J35" s="47"/>
    </row>
    <row r="36" spans="2:24" x14ac:dyDescent="0.25">
      <c r="B36" s="42">
        <v>44099</v>
      </c>
      <c r="C36" s="52">
        <v>2</v>
      </c>
      <c r="D36" s="52"/>
      <c r="E36" s="52">
        <v>1</v>
      </c>
      <c r="F36" s="53"/>
      <c r="G36" s="54">
        <v>0</v>
      </c>
      <c r="H36" s="55">
        <v>7</v>
      </c>
      <c r="I36" s="53"/>
      <c r="J36" s="56"/>
      <c r="K36" t="s">
        <v>7</v>
      </c>
    </row>
    <row r="37" spans="2:24" x14ac:dyDescent="0.25">
      <c r="B37" s="42">
        <v>44100</v>
      </c>
      <c r="C37" s="52">
        <v>0</v>
      </c>
      <c r="D37" s="52"/>
      <c r="E37" s="52">
        <v>0</v>
      </c>
      <c r="F37" s="53"/>
      <c r="G37" s="54">
        <v>0</v>
      </c>
      <c r="H37" s="55">
        <v>0</v>
      </c>
      <c r="I37" s="53"/>
      <c r="J37" s="56"/>
    </row>
    <row r="38" spans="2:24" x14ac:dyDescent="0.25">
      <c r="B38" s="42">
        <v>44101</v>
      </c>
      <c r="C38" s="52">
        <v>0</v>
      </c>
      <c r="D38" s="52"/>
      <c r="E38" s="52">
        <v>0</v>
      </c>
      <c r="F38" s="53"/>
      <c r="G38" s="54">
        <v>0</v>
      </c>
      <c r="H38" s="55">
        <v>0</v>
      </c>
      <c r="I38" s="53"/>
      <c r="J38" s="56"/>
      <c r="X38" t="s">
        <v>8</v>
      </c>
    </row>
    <row r="39" spans="2:24" x14ac:dyDescent="0.25">
      <c r="B39" s="42">
        <v>44102</v>
      </c>
      <c r="C39" s="52">
        <v>9</v>
      </c>
      <c r="D39" s="52"/>
      <c r="E39" s="52">
        <v>0</v>
      </c>
      <c r="F39" s="53"/>
      <c r="G39" s="54">
        <v>0</v>
      </c>
      <c r="H39" s="55">
        <v>0</v>
      </c>
      <c r="I39" s="53"/>
      <c r="J39" s="56"/>
      <c r="O39" t="s">
        <v>9</v>
      </c>
      <c r="P39">
        <f>SUM(C33:H39)</f>
        <v>39</v>
      </c>
      <c r="R39" s="57" t="s">
        <v>10</v>
      </c>
      <c r="S39" s="58">
        <f>P18+P23+P30+P39</f>
        <v>182</v>
      </c>
      <c r="T39" t="s">
        <v>11</v>
      </c>
    </row>
    <row r="40" spans="2:24" x14ac:dyDescent="0.25">
      <c r="B40" s="59">
        <v>44103</v>
      </c>
      <c r="C40" s="26">
        <v>1</v>
      </c>
      <c r="D40" s="26"/>
      <c r="E40" s="26">
        <v>0</v>
      </c>
      <c r="F40" s="27"/>
      <c r="G40" s="28">
        <v>0</v>
      </c>
      <c r="H40" s="60">
        <v>10</v>
      </c>
      <c r="I40" s="61"/>
      <c r="J40" s="62"/>
      <c r="P40" s="63" t="s">
        <v>12</v>
      </c>
      <c r="Q40" s="63" t="s">
        <v>13</v>
      </c>
      <c r="R40" s="63" t="s">
        <v>14</v>
      </c>
      <c r="S40" s="63" t="s">
        <v>13</v>
      </c>
    </row>
    <row r="41" spans="2:24" x14ac:dyDescent="0.25">
      <c r="B41" s="59">
        <v>44104</v>
      </c>
      <c r="C41" s="26">
        <v>2</v>
      </c>
      <c r="D41" s="26"/>
      <c r="E41" s="26">
        <v>0</v>
      </c>
      <c r="F41" s="27"/>
      <c r="G41" s="28">
        <v>0</v>
      </c>
      <c r="H41" s="29">
        <v>0</v>
      </c>
      <c r="I41" s="27"/>
      <c r="J41" s="64"/>
      <c r="K41" s="65" t="s">
        <v>15</v>
      </c>
      <c r="L41" s="65"/>
      <c r="M41" s="65"/>
      <c r="N41" s="65"/>
      <c r="O41" s="66" t="s">
        <v>16</v>
      </c>
      <c r="P41" s="67">
        <f>SUM(C12:C41)</f>
        <v>67</v>
      </c>
      <c r="Q41" s="67">
        <f>SUM(E12:E41)</f>
        <v>21</v>
      </c>
      <c r="R41" s="67">
        <f>SUM(G12:G41)</f>
        <v>2</v>
      </c>
      <c r="S41" s="68">
        <f>SUM(H12:H41)</f>
        <v>105</v>
      </c>
      <c r="T41" s="69">
        <f>SUM(P41:S41)</f>
        <v>195</v>
      </c>
      <c r="U41" s="70"/>
      <c r="V41" s="70"/>
    </row>
    <row r="42" spans="2:24" x14ac:dyDescent="0.25">
      <c r="B42" s="71">
        <v>44105</v>
      </c>
      <c r="C42" s="72">
        <v>1</v>
      </c>
      <c r="D42" s="72"/>
      <c r="E42" s="72">
        <v>0</v>
      </c>
      <c r="F42" s="73"/>
      <c r="G42" s="74">
        <v>0</v>
      </c>
      <c r="H42" s="75">
        <v>0</v>
      </c>
      <c r="I42" s="27"/>
      <c r="J42" s="30"/>
    </row>
    <row r="43" spans="2:24" x14ac:dyDescent="0.25">
      <c r="B43" s="59">
        <v>44106</v>
      </c>
      <c r="C43" s="21">
        <v>2</v>
      </c>
      <c r="D43" s="21"/>
      <c r="E43" s="21">
        <v>0</v>
      </c>
      <c r="F43" s="22"/>
      <c r="G43" s="23">
        <v>0</v>
      </c>
      <c r="H43" s="24">
        <v>0</v>
      </c>
      <c r="I43" s="22"/>
      <c r="J43" s="25"/>
      <c r="K43" t="s">
        <v>17</v>
      </c>
      <c r="S43">
        <v>2</v>
      </c>
    </row>
    <row r="44" spans="2:24" x14ac:dyDescent="0.25">
      <c r="B44" s="59">
        <v>44107</v>
      </c>
      <c r="C44" s="21">
        <v>0</v>
      </c>
      <c r="D44" s="21"/>
      <c r="E44" s="21">
        <v>0</v>
      </c>
      <c r="F44" s="22"/>
      <c r="G44" s="23">
        <v>0</v>
      </c>
      <c r="H44" s="24">
        <v>0</v>
      </c>
      <c r="I44" s="22"/>
      <c r="J44" s="25"/>
    </row>
    <row r="45" spans="2:24" x14ac:dyDescent="0.25">
      <c r="B45" s="59">
        <v>44108</v>
      </c>
      <c r="C45" s="21">
        <v>0</v>
      </c>
      <c r="D45" s="21"/>
      <c r="E45" s="21">
        <v>0</v>
      </c>
      <c r="F45" s="22"/>
      <c r="G45" s="23">
        <v>0</v>
      </c>
      <c r="H45" s="24">
        <v>0</v>
      </c>
      <c r="I45" s="22"/>
      <c r="J45" s="25"/>
      <c r="W45" s="76"/>
      <c r="X45" s="76"/>
    </row>
    <row r="46" spans="2:24" x14ac:dyDescent="0.25">
      <c r="B46" s="59">
        <v>44109</v>
      </c>
      <c r="C46" s="21">
        <v>17</v>
      </c>
      <c r="D46" s="21"/>
      <c r="E46" s="21">
        <v>2</v>
      </c>
      <c r="F46" s="22"/>
      <c r="G46" s="23">
        <v>0</v>
      </c>
      <c r="H46" s="24">
        <v>0</v>
      </c>
      <c r="I46" s="22"/>
      <c r="J46" s="25"/>
      <c r="P46" s="77">
        <f>SUM(C40:H46)</f>
        <v>35</v>
      </c>
      <c r="S46" s="77">
        <f>P46-S43</f>
        <v>33</v>
      </c>
      <c r="W46" s="76"/>
      <c r="X46" s="78"/>
    </row>
    <row r="47" spans="2:24" x14ac:dyDescent="0.25">
      <c r="B47" s="79">
        <v>44110</v>
      </c>
      <c r="C47" s="80">
        <v>3</v>
      </c>
      <c r="D47" s="80"/>
      <c r="E47" s="80">
        <v>1</v>
      </c>
      <c r="F47" s="81"/>
      <c r="G47" s="82">
        <v>0</v>
      </c>
      <c r="H47" s="83">
        <v>0</v>
      </c>
      <c r="I47" s="38"/>
      <c r="J47" s="41"/>
      <c r="S47" s="77"/>
    </row>
    <row r="48" spans="2:24" x14ac:dyDescent="0.25">
      <c r="B48" s="79">
        <v>44111</v>
      </c>
      <c r="C48" s="80">
        <v>0</v>
      </c>
      <c r="D48" s="80"/>
      <c r="E48" s="80">
        <v>1</v>
      </c>
      <c r="F48" s="81">
        <v>1</v>
      </c>
      <c r="G48" s="82">
        <v>0</v>
      </c>
      <c r="H48" s="83">
        <v>10</v>
      </c>
      <c r="I48" s="38"/>
      <c r="J48" s="41"/>
      <c r="S48" s="77"/>
    </row>
    <row r="49" spans="2:25" x14ac:dyDescent="0.25">
      <c r="B49" s="79">
        <v>44112</v>
      </c>
      <c r="C49" s="80">
        <v>1</v>
      </c>
      <c r="D49" s="80"/>
      <c r="E49" s="80">
        <v>2</v>
      </c>
      <c r="F49" s="81"/>
      <c r="G49" s="82">
        <v>0</v>
      </c>
      <c r="H49" s="83">
        <v>0</v>
      </c>
      <c r="I49" s="38"/>
      <c r="J49" s="41"/>
      <c r="S49" s="77"/>
    </row>
    <row r="50" spans="2:25" x14ac:dyDescent="0.25">
      <c r="B50" s="79">
        <v>44113</v>
      </c>
      <c r="C50" s="37">
        <v>0</v>
      </c>
      <c r="D50" s="37"/>
      <c r="E50" s="37">
        <v>1</v>
      </c>
      <c r="F50" s="38"/>
      <c r="G50" s="39">
        <v>0</v>
      </c>
      <c r="H50" s="40">
        <v>10</v>
      </c>
      <c r="I50" s="38"/>
      <c r="J50" s="41"/>
      <c r="Y50" s="84">
        <v>44109</v>
      </c>
    </row>
    <row r="51" spans="2:25" x14ac:dyDescent="0.25">
      <c r="B51" s="79">
        <v>44114</v>
      </c>
      <c r="C51" s="37">
        <v>0</v>
      </c>
      <c r="D51" s="37"/>
      <c r="E51" s="37">
        <v>1</v>
      </c>
      <c r="F51" s="38"/>
      <c r="G51" s="39">
        <v>0</v>
      </c>
      <c r="H51" s="40">
        <v>10</v>
      </c>
      <c r="I51" s="38"/>
      <c r="J51" s="41"/>
      <c r="R51" s="85"/>
      <c r="S51" s="77"/>
      <c r="Y51" s="84">
        <v>44137</v>
      </c>
    </row>
    <row r="52" spans="2:25" x14ac:dyDescent="0.25">
      <c r="B52" s="79">
        <v>44115</v>
      </c>
      <c r="C52" s="37">
        <v>0</v>
      </c>
      <c r="D52" s="37"/>
      <c r="E52" s="37">
        <v>1</v>
      </c>
      <c r="F52" s="38"/>
      <c r="G52" s="39">
        <v>0</v>
      </c>
      <c r="H52" s="40">
        <v>0</v>
      </c>
      <c r="I52" s="38"/>
      <c r="J52" s="41"/>
      <c r="Q52" s="63" t="s">
        <v>18</v>
      </c>
      <c r="R52" s="63" t="s">
        <v>19</v>
      </c>
      <c r="S52" s="63" t="s">
        <v>20</v>
      </c>
    </row>
    <row r="53" spans="2:25" x14ac:dyDescent="0.25">
      <c r="B53" s="79">
        <v>44116</v>
      </c>
      <c r="C53" s="80">
        <v>15</v>
      </c>
      <c r="D53" s="80"/>
      <c r="E53" s="80">
        <v>1</v>
      </c>
      <c r="F53" s="81"/>
      <c r="G53" s="82">
        <v>0</v>
      </c>
      <c r="H53" s="83">
        <v>0</v>
      </c>
      <c r="I53" s="38"/>
      <c r="J53" s="41"/>
      <c r="O53" s="86" t="s">
        <v>21</v>
      </c>
      <c r="P53" s="87">
        <f>SUM(C47:I53)</f>
        <v>58</v>
      </c>
      <c r="Q53" s="86">
        <f>SUM(C47:C53)+SUM(G47:G53)</f>
        <v>19</v>
      </c>
      <c r="R53" s="86">
        <f>SUM(E47:E53)+SUM(H47:H53)</f>
        <v>38</v>
      </c>
      <c r="S53" s="86">
        <f>SUM(F47:F53)+SUM(I47:I53)</f>
        <v>1</v>
      </c>
    </row>
    <row r="54" spans="2:25" x14ac:dyDescent="0.25">
      <c r="B54" s="59">
        <v>44117</v>
      </c>
      <c r="C54" s="88">
        <v>7</v>
      </c>
      <c r="D54" s="88"/>
      <c r="E54" s="88">
        <v>3</v>
      </c>
      <c r="F54" s="89">
        <v>5</v>
      </c>
      <c r="G54" s="90">
        <v>0</v>
      </c>
      <c r="H54" s="91">
        <v>0</v>
      </c>
      <c r="I54" s="22">
        <v>24</v>
      </c>
      <c r="J54" s="25"/>
      <c r="S54" s="77"/>
    </row>
    <row r="55" spans="2:25" x14ac:dyDescent="0.25">
      <c r="B55" s="59">
        <v>44118</v>
      </c>
      <c r="C55" s="88">
        <v>0</v>
      </c>
      <c r="D55" s="88"/>
      <c r="E55" s="88">
        <v>0</v>
      </c>
      <c r="F55" s="89">
        <v>18</v>
      </c>
      <c r="G55" s="90">
        <v>0</v>
      </c>
      <c r="H55" s="91">
        <v>10</v>
      </c>
      <c r="I55" s="22">
        <v>6</v>
      </c>
      <c r="J55" s="25"/>
      <c r="S55" s="77"/>
    </row>
    <row r="56" spans="2:25" x14ac:dyDescent="0.25">
      <c r="B56" s="59">
        <v>44119</v>
      </c>
      <c r="C56" s="88">
        <v>5</v>
      </c>
      <c r="D56" s="88"/>
      <c r="E56" s="88">
        <v>0</v>
      </c>
      <c r="F56" s="89">
        <v>1</v>
      </c>
      <c r="G56" s="90">
        <v>0</v>
      </c>
      <c r="H56" s="91">
        <v>10</v>
      </c>
      <c r="I56" s="22">
        <v>8</v>
      </c>
      <c r="J56" s="25"/>
      <c r="S56" s="77"/>
    </row>
    <row r="57" spans="2:25" x14ac:dyDescent="0.25">
      <c r="B57" s="59">
        <v>44120</v>
      </c>
      <c r="C57" s="88">
        <v>0</v>
      </c>
      <c r="D57" s="88"/>
      <c r="E57" s="88">
        <v>1</v>
      </c>
      <c r="F57" s="89">
        <v>1</v>
      </c>
      <c r="G57" s="90">
        <v>0</v>
      </c>
      <c r="H57" s="91">
        <v>10</v>
      </c>
      <c r="I57" s="22">
        <v>10</v>
      </c>
      <c r="J57" s="25"/>
      <c r="S57" s="77"/>
    </row>
    <row r="58" spans="2:25" x14ac:dyDescent="0.25">
      <c r="B58" s="59">
        <v>44121</v>
      </c>
      <c r="C58" s="88">
        <v>0</v>
      </c>
      <c r="D58" s="88"/>
      <c r="E58" s="88">
        <v>0</v>
      </c>
      <c r="F58" s="89">
        <v>1</v>
      </c>
      <c r="G58" s="90">
        <v>0</v>
      </c>
      <c r="H58" s="91">
        <v>0</v>
      </c>
      <c r="I58" s="22">
        <v>21</v>
      </c>
      <c r="J58" s="25"/>
      <c r="S58" s="77"/>
    </row>
    <row r="59" spans="2:25" x14ac:dyDescent="0.25">
      <c r="B59" s="59">
        <v>44122</v>
      </c>
      <c r="C59" s="88">
        <v>2</v>
      </c>
      <c r="D59" s="88"/>
      <c r="E59" s="88">
        <v>0</v>
      </c>
      <c r="F59" s="89">
        <v>4</v>
      </c>
      <c r="G59" s="90">
        <v>0</v>
      </c>
      <c r="H59" s="91">
        <v>6</v>
      </c>
      <c r="I59" s="22">
        <v>29</v>
      </c>
      <c r="J59" s="25"/>
      <c r="Q59" s="92" t="s">
        <v>18</v>
      </c>
      <c r="R59" s="93" t="s">
        <v>19</v>
      </c>
      <c r="S59" s="94" t="s">
        <v>22</v>
      </c>
    </row>
    <row r="60" spans="2:25" x14ac:dyDescent="0.25">
      <c r="B60" s="59">
        <v>44123</v>
      </c>
      <c r="C60" s="88">
        <v>1</v>
      </c>
      <c r="D60" s="88"/>
      <c r="E60" s="88">
        <v>3</v>
      </c>
      <c r="F60" s="89">
        <v>7</v>
      </c>
      <c r="G60" s="90">
        <v>0</v>
      </c>
      <c r="H60" s="91">
        <v>0</v>
      </c>
      <c r="I60" s="22">
        <v>5</v>
      </c>
      <c r="J60" s="25"/>
      <c r="O60" s="86" t="s">
        <v>21</v>
      </c>
      <c r="P60" s="87">
        <f>SUM(C54:I60)</f>
        <v>198</v>
      </c>
      <c r="Q60" s="63">
        <f>SUM(C54:C60)+SUM(G54:G60)</f>
        <v>15</v>
      </c>
      <c r="R60" s="63">
        <f>SUM(E54:E60)+SUM(H54:H60)</f>
        <v>43</v>
      </c>
      <c r="S60" s="63">
        <f>SUM(F54:F60)+SUM(I54:I60)</f>
        <v>140</v>
      </c>
      <c r="U60" t="s">
        <v>23</v>
      </c>
      <c r="W60">
        <f>AVERAGE(P60+P67+P72)</f>
        <v>498</v>
      </c>
      <c r="X60" s="95">
        <f>W60/4</f>
        <v>124.5</v>
      </c>
    </row>
    <row r="61" spans="2:25" x14ac:dyDescent="0.25">
      <c r="B61" s="79">
        <v>44124</v>
      </c>
      <c r="C61" s="80">
        <v>2</v>
      </c>
      <c r="D61" s="80"/>
      <c r="E61" s="80">
        <v>1</v>
      </c>
      <c r="F61" s="81">
        <v>1</v>
      </c>
      <c r="G61" s="82">
        <v>0</v>
      </c>
      <c r="H61" s="83">
        <v>0</v>
      </c>
      <c r="I61" s="38">
        <v>8</v>
      </c>
      <c r="J61" s="41"/>
      <c r="O61" s="1"/>
      <c r="P61" s="96"/>
      <c r="Q61" s="97"/>
      <c r="R61" s="97"/>
      <c r="S61" s="98"/>
    </row>
    <row r="62" spans="2:25" x14ac:dyDescent="0.25">
      <c r="B62" s="79">
        <v>44125</v>
      </c>
      <c r="C62" s="80">
        <v>1</v>
      </c>
      <c r="D62" s="80"/>
      <c r="E62" s="80">
        <v>2</v>
      </c>
      <c r="F62" s="81">
        <v>8</v>
      </c>
      <c r="G62" s="82">
        <v>0</v>
      </c>
      <c r="H62" s="83">
        <v>9</v>
      </c>
      <c r="I62" s="38">
        <v>11</v>
      </c>
      <c r="J62" s="41"/>
      <c r="O62" s="1"/>
      <c r="P62" s="96"/>
      <c r="Q62" s="97"/>
      <c r="R62" s="97"/>
      <c r="S62" s="98"/>
    </row>
    <row r="63" spans="2:25" x14ac:dyDescent="0.25">
      <c r="B63" s="79">
        <v>44126</v>
      </c>
      <c r="C63" s="80">
        <v>4</v>
      </c>
      <c r="D63" s="80"/>
      <c r="E63" s="80">
        <v>0</v>
      </c>
      <c r="F63" s="81">
        <v>4</v>
      </c>
      <c r="G63" s="82">
        <v>0</v>
      </c>
      <c r="H63" s="83">
        <v>0</v>
      </c>
      <c r="I63" s="38">
        <v>19</v>
      </c>
      <c r="J63" s="41"/>
      <c r="O63" s="1"/>
      <c r="P63" s="96"/>
      <c r="Q63" s="97"/>
      <c r="R63" s="97"/>
      <c r="S63" s="98"/>
    </row>
    <row r="64" spans="2:25" x14ac:dyDescent="0.25">
      <c r="B64" s="79">
        <v>44127</v>
      </c>
      <c r="C64" s="80">
        <v>0</v>
      </c>
      <c r="D64" s="80"/>
      <c r="E64" s="80">
        <v>0</v>
      </c>
      <c r="F64" s="81">
        <v>5</v>
      </c>
      <c r="G64" s="82">
        <v>0</v>
      </c>
      <c r="H64" s="83">
        <v>0</v>
      </c>
      <c r="I64" s="38">
        <v>2</v>
      </c>
      <c r="J64" s="41"/>
      <c r="O64" s="1"/>
      <c r="P64" s="96"/>
      <c r="Q64" s="97"/>
      <c r="R64" s="97"/>
      <c r="S64" s="98"/>
    </row>
    <row r="65" spans="2:26" x14ac:dyDescent="0.25">
      <c r="B65" s="79">
        <v>44128</v>
      </c>
      <c r="C65" s="80">
        <v>3</v>
      </c>
      <c r="D65" s="80"/>
      <c r="E65" s="80">
        <v>4</v>
      </c>
      <c r="F65" s="81">
        <v>1</v>
      </c>
      <c r="G65" s="82">
        <v>0</v>
      </c>
      <c r="H65" s="83">
        <v>0</v>
      </c>
      <c r="I65" s="38">
        <v>14</v>
      </c>
      <c r="J65" s="41"/>
      <c r="O65" s="1"/>
      <c r="P65" s="96"/>
      <c r="Q65" s="97"/>
      <c r="R65" s="97"/>
      <c r="S65" s="98"/>
    </row>
    <row r="66" spans="2:26" x14ac:dyDescent="0.25">
      <c r="B66" s="79">
        <v>44129</v>
      </c>
      <c r="C66" s="80">
        <v>1</v>
      </c>
      <c r="D66" s="80"/>
      <c r="E66" s="80">
        <v>0</v>
      </c>
      <c r="F66" s="81">
        <v>5</v>
      </c>
      <c r="G66" s="82">
        <v>0</v>
      </c>
      <c r="H66" s="83">
        <v>4</v>
      </c>
      <c r="I66" s="38">
        <v>40</v>
      </c>
      <c r="J66" s="41"/>
      <c r="Q66" s="92" t="s">
        <v>18</v>
      </c>
      <c r="R66" s="93" t="s">
        <v>19</v>
      </c>
      <c r="S66" s="94" t="s">
        <v>22</v>
      </c>
    </row>
    <row r="67" spans="2:26" x14ac:dyDescent="0.25">
      <c r="B67" s="79">
        <v>44130</v>
      </c>
      <c r="C67" s="80">
        <v>8</v>
      </c>
      <c r="D67" s="80"/>
      <c r="E67" s="80">
        <v>0</v>
      </c>
      <c r="F67" s="81">
        <v>3</v>
      </c>
      <c r="G67" s="82">
        <v>0</v>
      </c>
      <c r="H67" s="83">
        <v>10</v>
      </c>
      <c r="I67" s="38">
        <v>2</v>
      </c>
      <c r="J67" s="41"/>
      <c r="O67" s="86" t="s">
        <v>21</v>
      </c>
      <c r="P67" s="87">
        <f>SUM(C61:I67)</f>
        <v>172</v>
      </c>
      <c r="Q67" s="63">
        <f>SUM(C61:C67)+SUM(G61:G67)</f>
        <v>19</v>
      </c>
      <c r="R67" s="63">
        <f>SUM(E61:E67)+SUM(H61:H67)</f>
        <v>30</v>
      </c>
      <c r="S67" s="99">
        <f>SUM(F61:F67)+SUM(I61:I67)</f>
        <v>123</v>
      </c>
    </row>
    <row r="68" spans="2:26" x14ac:dyDescent="0.25">
      <c r="B68" s="59">
        <v>44131</v>
      </c>
      <c r="C68" s="88">
        <v>1</v>
      </c>
      <c r="D68" s="88"/>
      <c r="E68" s="88">
        <v>4</v>
      </c>
      <c r="F68" s="89">
        <v>5</v>
      </c>
      <c r="G68" s="90">
        <v>0</v>
      </c>
      <c r="H68" s="91">
        <v>0</v>
      </c>
      <c r="I68" s="22">
        <v>13</v>
      </c>
      <c r="J68" s="25"/>
      <c r="S68" s="77"/>
    </row>
    <row r="69" spans="2:26" x14ac:dyDescent="0.25">
      <c r="B69" s="59">
        <v>44132</v>
      </c>
      <c r="C69" s="88">
        <v>1</v>
      </c>
      <c r="D69" s="88"/>
      <c r="E69" s="88">
        <v>1</v>
      </c>
      <c r="F69" s="89">
        <v>3</v>
      </c>
      <c r="G69" s="90">
        <v>0</v>
      </c>
      <c r="H69" s="91">
        <v>0</v>
      </c>
      <c r="I69" s="22">
        <v>8</v>
      </c>
      <c r="J69" s="25"/>
      <c r="S69" s="77"/>
    </row>
    <row r="70" spans="2:26" x14ac:dyDescent="0.25">
      <c r="B70" s="59">
        <v>44133</v>
      </c>
      <c r="C70" s="88">
        <v>2</v>
      </c>
      <c r="D70" s="88"/>
      <c r="E70" s="88">
        <v>0</v>
      </c>
      <c r="F70" s="89">
        <v>0</v>
      </c>
      <c r="G70" s="90">
        <v>0</v>
      </c>
      <c r="H70" s="91">
        <v>0</v>
      </c>
      <c r="I70" s="22">
        <v>13</v>
      </c>
      <c r="J70" s="25"/>
      <c r="S70" s="77"/>
    </row>
    <row r="71" spans="2:26" x14ac:dyDescent="0.25">
      <c r="B71" s="59">
        <v>44134</v>
      </c>
      <c r="C71" s="88">
        <v>0</v>
      </c>
      <c r="D71" s="88"/>
      <c r="E71" s="88">
        <v>0</v>
      </c>
      <c r="F71" s="89">
        <v>7</v>
      </c>
      <c r="G71" s="90">
        <v>0</v>
      </c>
      <c r="H71" s="91">
        <v>0</v>
      </c>
      <c r="I71" s="22">
        <v>5</v>
      </c>
      <c r="J71" s="25"/>
      <c r="Q71" s="92" t="s">
        <v>18</v>
      </c>
      <c r="R71" s="93" t="s">
        <v>19</v>
      </c>
      <c r="S71" s="94" t="s">
        <v>22</v>
      </c>
    </row>
    <row r="72" spans="2:26" x14ac:dyDescent="0.25">
      <c r="B72" s="59">
        <v>44135</v>
      </c>
      <c r="C72" s="88">
        <v>0</v>
      </c>
      <c r="D72" s="88"/>
      <c r="E72" s="88">
        <v>0</v>
      </c>
      <c r="F72" s="89">
        <v>0</v>
      </c>
      <c r="G72" s="90">
        <v>0</v>
      </c>
      <c r="H72" s="91">
        <v>0</v>
      </c>
      <c r="I72" s="22">
        <v>22</v>
      </c>
      <c r="J72" s="25"/>
      <c r="O72" s="86" t="s">
        <v>21</v>
      </c>
      <c r="P72" s="87">
        <f>SUM(C68:I74)</f>
        <v>128</v>
      </c>
      <c r="Q72" s="63">
        <f>SUM(C68:C74)+SUM(G68:G74)</f>
        <v>5</v>
      </c>
      <c r="R72" s="63">
        <f>SUM(E68:E74)+SUM(H68:H74)</f>
        <v>6</v>
      </c>
      <c r="S72" s="99">
        <f>SUM(F68:F74)+SUM(I68:I74)</f>
        <v>117</v>
      </c>
      <c r="U72" s="234" t="s">
        <v>24</v>
      </c>
      <c r="V72" s="235"/>
      <c r="W72" s="235"/>
      <c r="X72" s="235"/>
      <c r="Y72" s="235"/>
      <c r="Z72" s="236"/>
    </row>
    <row r="73" spans="2:26" x14ac:dyDescent="0.25">
      <c r="B73" s="59">
        <v>44136</v>
      </c>
      <c r="C73" s="88">
        <v>0</v>
      </c>
      <c r="D73" s="88"/>
      <c r="E73" s="88">
        <v>1</v>
      </c>
      <c r="F73" s="89">
        <v>4</v>
      </c>
      <c r="G73" s="90">
        <v>0</v>
      </c>
      <c r="H73" s="91">
        <v>0</v>
      </c>
      <c r="I73" s="22">
        <v>11</v>
      </c>
      <c r="J73" s="25"/>
      <c r="U73" s="77"/>
      <c r="V73" s="77"/>
      <c r="W73" s="77"/>
      <c r="X73" s="100" t="s">
        <v>18</v>
      </c>
      <c r="Y73" s="100" t="s">
        <v>19</v>
      </c>
      <c r="Z73" s="100" t="s">
        <v>22</v>
      </c>
    </row>
    <row r="74" spans="2:26" ht="15.75" thickBot="1" x14ac:dyDescent="0.3">
      <c r="B74" s="101">
        <v>44137</v>
      </c>
      <c r="C74" s="102">
        <v>1</v>
      </c>
      <c r="D74" s="102"/>
      <c r="E74" s="102">
        <v>0</v>
      </c>
      <c r="F74" s="103">
        <v>5</v>
      </c>
      <c r="G74" s="104">
        <v>0</v>
      </c>
      <c r="H74" s="105">
        <v>0</v>
      </c>
      <c r="I74" s="103">
        <v>21</v>
      </c>
      <c r="J74" s="25"/>
      <c r="U74" s="106" t="s">
        <v>15</v>
      </c>
      <c r="V74" s="106"/>
      <c r="W74" s="107">
        <f>SUM(C42:I72)</f>
        <v>535</v>
      </c>
      <c r="X74" s="108">
        <f>SUM(C42:C72)+SUM(G42:G72)</f>
        <v>77</v>
      </c>
      <c r="Y74" s="107">
        <f>SUM(E42:E72)+SUM(H42:H72)</f>
        <v>118</v>
      </c>
      <c r="Z74" s="107">
        <f>SUM(F42:F72)+SUM(I42:I72)</f>
        <v>340</v>
      </c>
    </row>
    <row r="75" spans="2:26" x14ac:dyDescent="0.25">
      <c r="B75" s="79">
        <v>44138</v>
      </c>
      <c r="C75" s="80">
        <v>2</v>
      </c>
      <c r="D75" s="80"/>
      <c r="E75" s="80">
        <v>2</v>
      </c>
      <c r="F75" s="81">
        <v>3</v>
      </c>
      <c r="G75" s="82">
        <v>0</v>
      </c>
      <c r="H75" s="83">
        <v>0</v>
      </c>
      <c r="I75" s="38">
        <v>5</v>
      </c>
      <c r="J75" s="41"/>
    </row>
    <row r="76" spans="2:26" x14ac:dyDescent="0.25">
      <c r="B76" s="79">
        <v>44139</v>
      </c>
      <c r="C76" s="80">
        <v>1</v>
      </c>
      <c r="D76" s="80"/>
      <c r="E76" s="80">
        <v>1</v>
      </c>
      <c r="F76" s="81">
        <v>0</v>
      </c>
      <c r="G76" s="82">
        <v>0</v>
      </c>
      <c r="H76" s="83">
        <v>0</v>
      </c>
      <c r="I76" s="38">
        <v>16</v>
      </c>
      <c r="J76" s="41"/>
    </row>
    <row r="77" spans="2:26" x14ac:dyDescent="0.25">
      <c r="B77" s="79">
        <v>44140</v>
      </c>
      <c r="C77" s="80">
        <v>1</v>
      </c>
      <c r="D77" s="80"/>
      <c r="E77" s="80">
        <v>1</v>
      </c>
      <c r="F77" s="81">
        <v>0</v>
      </c>
      <c r="G77" s="82">
        <v>0</v>
      </c>
      <c r="H77" s="83">
        <v>0</v>
      </c>
      <c r="I77" s="38">
        <v>5</v>
      </c>
      <c r="J77" s="41"/>
    </row>
    <row r="78" spans="2:26" x14ac:dyDescent="0.25">
      <c r="B78" s="79">
        <v>44141</v>
      </c>
      <c r="C78" s="80">
        <v>1</v>
      </c>
      <c r="D78" s="80"/>
      <c r="E78" s="80">
        <v>3</v>
      </c>
      <c r="F78" s="81">
        <v>2</v>
      </c>
      <c r="G78" s="82">
        <v>0</v>
      </c>
      <c r="H78" s="83">
        <v>0</v>
      </c>
      <c r="I78" s="38">
        <v>0</v>
      </c>
      <c r="J78" s="41"/>
    </row>
    <row r="79" spans="2:26" x14ac:dyDescent="0.25">
      <c r="B79" s="79">
        <v>44142</v>
      </c>
      <c r="C79" s="80">
        <v>0</v>
      </c>
      <c r="D79" s="80"/>
      <c r="E79" s="80">
        <v>0</v>
      </c>
      <c r="F79" s="81">
        <v>1</v>
      </c>
      <c r="G79" s="82">
        <v>0</v>
      </c>
      <c r="H79" s="83">
        <v>0</v>
      </c>
      <c r="I79" s="38">
        <v>4</v>
      </c>
      <c r="J79" s="41"/>
      <c r="Q79" s="92" t="s">
        <v>18</v>
      </c>
      <c r="R79" s="93" t="s">
        <v>19</v>
      </c>
      <c r="S79" s="94" t="s">
        <v>22</v>
      </c>
    </row>
    <row r="80" spans="2:26" x14ac:dyDescent="0.25">
      <c r="B80" s="79">
        <v>44143</v>
      </c>
      <c r="C80" s="80">
        <v>0</v>
      </c>
      <c r="D80" s="80"/>
      <c r="E80" s="80">
        <v>0</v>
      </c>
      <c r="F80" s="81">
        <v>3</v>
      </c>
      <c r="G80" s="82">
        <v>0</v>
      </c>
      <c r="H80" s="83">
        <v>0</v>
      </c>
      <c r="I80" s="38">
        <v>12</v>
      </c>
      <c r="J80" s="41"/>
      <c r="O80" s="86" t="s">
        <v>21</v>
      </c>
      <c r="P80" s="87">
        <f>SUM(C75:I81)</f>
        <v>133</v>
      </c>
      <c r="Q80" s="63">
        <f>SUM(C75:C81)+SUM(G75:G81)</f>
        <v>23</v>
      </c>
      <c r="R80" s="63">
        <f>SUM(E74:E80)+SUM(H75:H81)</f>
        <v>7</v>
      </c>
      <c r="S80" s="99">
        <f>SUM(F75:F81)+SUM(I75:I81)</f>
        <v>101</v>
      </c>
    </row>
    <row r="81" spans="2:19" x14ac:dyDescent="0.25">
      <c r="B81" s="79">
        <v>44144</v>
      </c>
      <c r="C81" s="80">
        <v>18</v>
      </c>
      <c r="D81" s="80"/>
      <c r="E81" s="80">
        <v>2</v>
      </c>
      <c r="F81" s="81">
        <v>22</v>
      </c>
      <c r="G81" s="82">
        <v>0</v>
      </c>
      <c r="H81" s="83">
        <v>0</v>
      </c>
      <c r="I81" s="38">
        <v>28</v>
      </c>
      <c r="J81" s="41"/>
    </row>
    <row r="82" spans="2:19" ht="15.75" thickBot="1" x14ac:dyDescent="0.3">
      <c r="B82" s="101">
        <v>44145</v>
      </c>
      <c r="C82" s="102">
        <v>2</v>
      </c>
      <c r="D82" s="102"/>
      <c r="E82" s="102">
        <v>2</v>
      </c>
      <c r="F82" s="103">
        <v>2</v>
      </c>
      <c r="G82" s="104">
        <v>0</v>
      </c>
      <c r="H82" s="105">
        <v>0</v>
      </c>
      <c r="I82" s="103">
        <v>56</v>
      </c>
      <c r="J82" s="25"/>
    </row>
    <row r="83" spans="2:19" ht="15.75" thickBot="1" x14ac:dyDescent="0.3">
      <c r="B83" s="101">
        <v>44146</v>
      </c>
      <c r="C83" s="102">
        <v>1</v>
      </c>
      <c r="D83" s="102"/>
      <c r="E83" s="102">
        <v>4</v>
      </c>
      <c r="F83" s="103">
        <v>2</v>
      </c>
      <c r="G83" s="104">
        <v>0</v>
      </c>
      <c r="H83" s="105">
        <v>10</v>
      </c>
      <c r="I83" s="103">
        <v>8</v>
      </c>
      <c r="J83" s="25"/>
    </row>
    <row r="84" spans="2:19" ht="15.75" thickBot="1" x14ac:dyDescent="0.3">
      <c r="B84" s="101">
        <v>44147</v>
      </c>
      <c r="C84" s="102">
        <v>1</v>
      </c>
      <c r="D84" s="102"/>
      <c r="E84" s="102">
        <v>1</v>
      </c>
      <c r="F84" s="103">
        <v>8</v>
      </c>
      <c r="G84" s="104">
        <v>0</v>
      </c>
      <c r="H84" s="105">
        <v>0</v>
      </c>
      <c r="I84" s="103">
        <v>14</v>
      </c>
      <c r="J84" s="25"/>
    </row>
    <row r="85" spans="2:19" ht="15.75" thickBot="1" x14ac:dyDescent="0.3">
      <c r="B85" s="101">
        <v>44148</v>
      </c>
      <c r="C85" s="102">
        <v>0</v>
      </c>
      <c r="D85" s="102"/>
      <c r="E85" s="102">
        <v>0</v>
      </c>
      <c r="F85" s="103">
        <v>1</v>
      </c>
      <c r="G85" s="104">
        <v>0</v>
      </c>
      <c r="H85" s="105">
        <v>0</v>
      </c>
      <c r="I85" s="103">
        <v>3</v>
      </c>
      <c r="J85" s="25"/>
    </row>
    <row r="86" spans="2:19" ht="15.75" thickBot="1" x14ac:dyDescent="0.3">
      <c r="B86" s="101">
        <v>44149</v>
      </c>
      <c r="C86" s="102">
        <v>0</v>
      </c>
      <c r="D86" s="102"/>
      <c r="E86" s="102">
        <v>0</v>
      </c>
      <c r="F86" s="103">
        <v>0</v>
      </c>
      <c r="G86" s="104">
        <v>0</v>
      </c>
      <c r="H86" s="105">
        <v>6</v>
      </c>
      <c r="I86" s="103">
        <v>5</v>
      </c>
      <c r="J86" s="25"/>
      <c r="Q86" s="92" t="s">
        <v>18</v>
      </c>
      <c r="R86" s="93" t="s">
        <v>19</v>
      </c>
      <c r="S86" s="94" t="s">
        <v>22</v>
      </c>
    </row>
    <row r="87" spans="2:19" ht="15.75" thickBot="1" x14ac:dyDescent="0.3">
      <c r="B87" s="101">
        <v>44150</v>
      </c>
      <c r="C87" s="102">
        <v>6</v>
      </c>
      <c r="D87" s="102"/>
      <c r="E87" s="102">
        <v>1</v>
      </c>
      <c r="F87" s="103">
        <v>11</v>
      </c>
      <c r="G87" s="104">
        <v>0</v>
      </c>
      <c r="H87" s="105">
        <v>10</v>
      </c>
      <c r="I87" s="103">
        <v>33</v>
      </c>
      <c r="J87" s="25"/>
      <c r="O87" s="86" t="s">
        <v>21</v>
      </c>
      <c r="P87" s="87">
        <f>SUM(C82:I88)</f>
        <v>213</v>
      </c>
      <c r="Q87" s="63">
        <f>SUM(C82:C88)+SUM(G82:G88)</f>
        <v>25</v>
      </c>
      <c r="R87" s="63">
        <f>SUM(E82:E88)+SUM(H82:H88)</f>
        <v>34</v>
      </c>
      <c r="S87" s="99">
        <f>SUM(F82:F88)+SUM(I82:I88)</f>
        <v>154</v>
      </c>
    </row>
    <row r="88" spans="2:19" ht="15.75" thickBot="1" x14ac:dyDescent="0.3">
      <c r="B88" s="101">
        <v>44151</v>
      </c>
      <c r="C88" s="102">
        <v>15</v>
      </c>
      <c r="D88" s="102"/>
      <c r="E88" s="102">
        <v>0</v>
      </c>
      <c r="F88" s="103">
        <v>6</v>
      </c>
      <c r="G88" s="104">
        <v>0</v>
      </c>
      <c r="H88" s="105">
        <v>0</v>
      </c>
      <c r="I88" s="103">
        <v>5</v>
      </c>
      <c r="J88" s="25"/>
    </row>
    <row r="89" spans="2:19" x14ac:dyDescent="0.25">
      <c r="B89" s="79">
        <v>44152</v>
      </c>
      <c r="C89" s="80">
        <v>0</v>
      </c>
      <c r="D89" s="80"/>
      <c r="E89" s="80">
        <v>2</v>
      </c>
      <c r="F89" s="81">
        <v>6</v>
      </c>
      <c r="G89" s="82">
        <v>0</v>
      </c>
      <c r="H89" s="83">
        <v>0</v>
      </c>
      <c r="I89" s="38">
        <v>15</v>
      </c>
      <c r="J89" s="41"/>
    </row>
    <row r="90" spans="2:19" x14ac:dyDescent="0.25">
      <c r="B90" s="79">
        <v>44153</v>
      </c>
      <c r="C90" s="80">
        <v>5</v>
      </c>
      <c r="D90" s="80"/>
      <c r="E90" s="80">
        <v>0</v>
      </c>
      <c r="F90" s="81">
        <v>5</v>
      </c>
      <c r="G90" s="82">
        <v>0</v>
      </c>
      <c r="H90" s="83">
        <v>0</v>
      </c>
      <c r="I90" s="38">
        <v>31</v>
      </c>
      <c r="J90" s="41"/>
    </row>
    <row r="91" spans="2:19" x14ac:dyDescent="0.25">
      <c r="B91" s="79">
        <v>44154</v>
      </c>
      <c r="C91" s="80">
        <v>2</v>
      </c>
      <c r="D91" s="80"/>
      <c r="E91" s="80">
        <v>5</v>
      </c>
      <c r="F91" s="81">
        <v>3</v>
      </c>
      <c r="G91" s="82">
        <v>0</v>
      </c>
      <c r="H91" s="83">
        <v>10</v>
      </c>
      <c r="I91" s="38">
        <v>0</v>
      </c>
      <c r="J91" s="41"/>
      <c r="Q91" s="92" t="s">
        <v>18</v>
      </c>
      <c r="R91" s="93" t="s">
        <v>19</v>
      </c>
      <c r="S91" s="94" t="s">
        <v>22</v>
      </c>
    </row>
    <row r="92" spans="2:19" x14ac:dyDescent="0.25">
      <c r="B92" s="79">
        <v>44155</v>
      </c>
      <c r="C92" s="80">
        <v>3</v>
      </c>
      <c r="D92" s="80"/>
      <c r="E92" s="80">
        <v>1</v>
      </c>
      <c r="F92" s="81">
        <v>1</v>
      </c>
      <c r="G92" s="82">
        <v>0</v>
      </c>
      <c r="H92" s="83">
        <v>0</v>
      </c>
      <c r="I92" s="38">
        <v>11</v>
      </c>
      <c r="J92" s="41"/>
      <c r="O92" s="86" t="s">
        <v>21</v>
      </c>
      <c r="P92" s="87">
        <f>SUM(C89:I95)</f>
        <v>165</v>
      </c>
      <c r="Q92" s="63">
        <f>SUM(C89:C95)+SUM(G89:G95)</f>
        <v>28</v>
      </c>
      <c r="R92" s="63">
        <f>SUM(E89:E95)+SUM(H89:H95)</f>
        <v>28</v>
      </c>
      <c r="S92" s="99">
        <f>SUM(F89:F95)+SUM(I89:I95)</f>
        <v>109</v>
      </c>
    </row>
    <row r="93" spans="2:19" x14ac:dyDescent="0.25">
      <c r="B93" s="79">
        <v>44156</v>
      </c>
      <c r="C93" s="80">
        <v>1</v>
      </c>
      <c r="D93" s="80"/>
      <c r="E93" s="80">
        <v>1</v>
      </c>
      <c r="F93" s="81">
        <v>3</v>
      </c>
      <c r="G93" s="82">
        <v>0</v>
      </c>
      <c r="H93" s="83">
        <v>0</v>
      </c>
      <c r="I93" s="38">
        <v>6</v>
      </c>
      <c r="J93" s="41"/>
    </row>
    <row r="94" spans="2:19" x14ac:dyDescent="0.25">
      <c r="B94" s="79">
        <v>44157</v>
      </c>
      <c r="C94" s="80">
        <v>1</v>
      </c>
      <c r="D94" s="80"/>
      <c r="E94" s="80">
        <v>1</v>
      </c>
      <c r="F94" s="81">
        <v>2</v>
      </c>
      <c r="G94" s="82">
        <v>0</v>
      </c>
      <c r="H94" s="83">
        <v>8</v>
      </c>
      <c r="I94" s="38">
        <v>18</v>
      </c>
      <c r="J94" s="41"/>
    </row>
    <row r="95" spans="2:19" x14ac:dyDescent="0.25">
      <c r="B95" s="79">
        <v>44158</v>
      </c>
      <c r="C95" s="80">
        <v>16</v>
      </c>
      <c r="D95" s="80"/>
      <c r="E95" s="80">
        <v>0</v>
      </c>
      <c r="F95" s="81">
        <v>3</v>
      </c>
      <c r="G95" s="82">
        <v>0</v>
      </c>
      <c r="H95" s="83">
        <v>0</v>
      </c>
      <c r="I95" s="38">
        <v>5</v>
      </c>
      <c r="J95" s="41"/>
    </row>
    <row r="96" spans="2:19" ht="15.75" thickBot="1" x14ac:dyDescent="0.3">
      <c r="B96" s="101">
        <v>44159</v>
      </c>
      <c r="C96" s="102">
        <v>5</v>
      </c>
      <c r="D96" s="102"/>
      <c r="E96" s="102">
        <v>0</v>
      </c>
      <c r="F96" s="103">
        <v>5</v>
      </c>
      <c r="G96" s="104">
        <v>0</v>
      </c>
      <c r="H96" s="105">
        <v>10</v>
      </c>
      <c r="I96" s="103">
        <v>23</v>
      </c>
      <c r="J96" s="25"/>
    </row>
    <row r="97" spans="2:26" ht="15.75" thickBot="1" x14ac:dyDescent="0.3">
      <c r="B97" s="101">
        <v>44160</v>
      </c>
      <c r="C97" s="102">
        <v>2</v>
      </c>
      <c r="D97" s="102"/>
      <c r="E97" s="102">
        <v>0</v>
      </c>
      <c r="F97" s="103">
        <v>8</v>
      </c>
      <c r="G97" s="109">
        <v>0</v>
      </c>
      <c r="H97" s="110">
        <v>10</v>
      </c>
      <c r="I97" s="111">
        <v>23</v>
      </c>
      <c r="J97" s="25"/>
      <c r="K97" s="112"/>
      <c r="L97" s="112"/>
      <c r="M97" s="112"/>
      <c r="N97" s="112"/>
    </row>
    <row r="98" spans="2:26" ht="15.75" thickBot="1" x14ac:dyDescent="0.3">
      <c r="B98" s="101">
        <v>44161</v>
      </c>
      <c r="C98" s="102">
        <v>0</v>
      </c>
      <c r="D98" s="102"/>
      <c r="E98" s="102">
        <v>4</v>
      </c>
      <c r="F98" s="103">
        <v>11</v>
      </c>
      <c r="G98" s="113">
        <v>0</v>
      </c>
      <c r="H98" s="105">
        <v>0</v>
      </c>
      <c r="I98" s="103">
        <v>24</v>
      </c>
      <c r="J98" s="25"/>
      <c r="K98" s="112"/>
      <c r="L98" s="112"/>
      <c r="M98" s="112"/>
      <c r="N98" s="112"/>
      <c r="Q98" s="92" t="s">
        <v>18</v>
      </c>
      <c r="R98" s="93" t="s">
        <v>19</v>
      </c>
      <c r="S98" s="94" t="s">
        <v>22</v>
      </c>
    </row>
    <row r="99" spans="2:26" ht="15.75" thickBot="1" x14ac:dyDescent="0.3">
      <c r="B99" s="101">
        <v>44162</v>
      </c>
      <c r="C99" s="102">
        <v>0</v>
      </c>
      <c r="D99" s="102"/>
      <c r="E99" s="102">
        <v>2</v>
      </c>
      <c r="F99" s="103">
        <v>1</v>
      </c>
      <c r="G99" s="113">
        <v>0</v>
      </c>
      <c r="H99" s="105">
        <v>0</v>
      </c>
      <c r="I99" s="103">
        <v>12</v>
      </c>
      <c r="J99" s="25"/>
      <c r="K99" s="112"/>
      <c r="L99" s="112"/>
      <c r="M99" s="112"/>
      <c r="N99" s="112"/>
      <c r="O99" s="86" t="s">
        <v>21</v>
      </c>
      <c r="P99" s="87">
        <f>SUM(C96:I102)</f>
        <v>224</v>
      </c>
      <c r="Q99" s="63">
        <f>SUM(C96:C102)+SUM(G96:G102)</f>
        <v>35</v>
      </c>
      <c r="R99" s="63">
        <f>SUM(E96:E102)+SUM(H96:H102)</f>
        <v>38</v>
      </c>
      <c r="S99" s="99">
        <f>SUM(F96:F102)+SUM(I96:I102)</f>
        <v>151</v>
      </c>
      <c r="U99" s="234" t="s">
        <v>25</v>
      </c>
      <c r="V99" s="235"/>
      <c r="W99" s="235"/>
      <c r="X99" s="235"/>
      <c r="Y99" s="235"/>
      <c r="Z99" s="236"/>
    </row>
    <row r="100" spans="2:26" ht="15.75" thickBot="1" x14ac:dyDescent="0.3">
      <c r="B100" s="101">
        <v>44163</v>
      </c>
      <c r="C100" s="102">
        <v>2</v>
      </c>
      <c r="D100" s="102"/>
      <c r="E100" s="102">
        <v>0</v>
      </c>
      <c r="F100" s="103">
        <v>4</v>
      </c>
      <c r="G100" s="113">
        <v>3</v>
      </c>
      <c r="H100" s="105">
        <v>0</v>
      </c>
      <c r="I100" s="103">
        <v>5</v>
      </c>
      <c r="J100" s="25"/>
      <c r="K100" s="112"/>
      <c r="L100" s="112"/>
      <c r="M100" s="112"/>
      <c r="N100" s="112"/>
      <c r="U100" s="77"/>
      <c r="V100" s="77"/>
      <c r="W100" s="77"/>
      <c r="X100" s="100" t="s">
        <v>18</v>
      </c>
      <c r="Y100" s="100" t="s">
        <v>19</v>
      </c>
      <c r="Z100" s="100" t="s">
        <v>22</v>
      </c>
    </row>
    <row r="101" spans="2:26" ht="15.75" thickBot="1" x14ac:dyDescent="0.3">
      <c r="B101" s="101">
        <v>44164</v>
      </c>
      <c r="C101" s="102">
        <v>1</v>
      </c>
      <c r="D101" s="102"/>
      <c r="E101" s="102">
        <v>0</v>
      </c>
      <c r="F101" s="103">
        <v>1</v>
      </c>
      <c r="G101" s="113">
        <v>0</v>
      </c>
      <c r="H101" s="105">
        <v>0</v>
      </c>
      <c r="I101" s="103">
        <v>17</v>
      </c>
      <c r="J101" s="25"/>
      <c r="K101" s="112"/>
      <c r="L101" s="112"/>
      <c r="M101" s="112"/>
      <c r="N101" s="112"/>
      <c r="U101" s="106" t="s">
        <v>15</v>
      </c>
      <c r="V101" s="106"/>
      <c r="W101" s="107">
        <f>SUM(C73:I102)</f>
        <v>778</v>
      </c>
      <c r="X101" s="108">
        <f>SUM(C73:C102)+SUM(G73:G102)</f>
        <v>112</v>
      </c>
      <c r="Y101" s="107">
        <f>SUM(E73:E102)+SUM(H73:H102)</f>
        <v>110</v>
      </c>
      <c r="Z101" s="107">
        <f>SUM(F73:F102)+SUM(I73:I102)</f>
        <v>556</v>
      </c>
    </row>
    <row r="102" spans="2:26" ht="15.75" thickBot="1" x14ac:dyDescent="0.3">
      <c r="B102" s="101">
        <v>44165</v>
      </c>
      <c r="C102" s="102">
        <v>22</v>
      </c>
      <c r="D102" s="102"/>
      <c r="E102" s="102">
        <v>2</v>
      </c>
      <c r="F102" s="103">
        <v>5</v>
      </c>
      <c r="G102" s="113">
        <v>0</v>
      </c>
      <c r="H102" s="105">
        <v>10</v>
      </c>
      <c r="I102" s="103">
        <v>12</v>
      </c>
      <c r="J102" s="25"/>
      <c r="K102" s="112"/>
      <c r="L102" s="112"/>
      <c r="M102" s="112"/>
      <c r="N102" s="112"/>
    </row>
    <row r="103" spans="2:26" ht="15.75" thickBot="1" x14ac:dyDescent="0.3">
      <c r="B103" s="114"/>
      <c r="C103" s="115"/>
      <c r="D103" s="115"/>
      <c r="E103" s="115"/>
      <c r="F103" s="116"/>
      <c r="G103" s="117"/>
      <c r="H103" s="118"/>
      <c r="I103" s="118"/>
      <c r="J103" s="119"/>
      <c r="K103" s="112"/>
      <c r="L103" s="112"/>
      <c r="M103" s="112"/>
      <c r="N103" s="112"/>
      <c r="X103" s="227" t="s">
        <v>26</v>
      </c>
      <c r="Y103" s="228"/>
      <c r="Z103" s="107">
        <v>13</v>
      </c>
    </row>
    <row r="104" spans="2:26" ht="15.75" thickBot="1" x14ac:dyDescent="0.3">
      <c r="B104" s="120"/>
      <c r="C104" s="229" t="s">
        <v>27</v>
      </c>
      <c r="D104" s="230"/>
      <c r="E104" s="230"/>
      <c r="F104" s="230"/>
      <c r="G104" s="230"/>
      <c r="H104" s="230"/>
      <c r="I104" s="221" t="s">
        <v>1</v>
      </c>
      <c r="J104" s="231"/>
      <c r="K104" s="231"/>
      <c r="L104" s="231"/>
      <c r="M104" s="231"/>
      <c r="N104" s="222"/>
      <c r="O104" s="221" t="s">
        <v>28</v>
      </c>
      <c r="P104" s="222"/>
    </row>
    <row r="105" spans="2:26" ht="30.75" thickBot="1" x14ac:dyDescent="0.3">
      <c r="B105" s="2" t="s">
        <v>2</v>
      </c>
      <c r="C105" s="3" t="s">
        <v>3</v>
      </c>
      <c r="D105" s="2" t="s">
        <v>29</v>
      </c>
      <c r="E105" s="121" t="s">
        <v>4</v>
      </c>
      <c r="F105" s="122" t="s">
        <v>30</v>
      </c>
      <c r="G105" s="122" t="s">
        <v>31</v>
      </c>
      <c r="H105" s="123" t="s">
        <v>32</v>
      </c>
      <c r="I105" s="2" t="s">
        <v>3</v>
      </c>
      <c r="J105" s="2" t="s">
        <v>29</v>
      </c>
      <c r="K105" s="121" t="s">
        <v>6</v>
      </c>
      <c r="L105" s="122" t="s">
        <v>30</v>
      </c>
      <c r="M105" s="122" t="s">
        <v>31</v>
      </c>
      <c r="N105" s="6" t="s">
        <v>32</v>
      </c>
      <c r="O105" s="6" t="s">
        <v>0</v>
      </c>
      <c r="P105" s="6" t="s">
        <v>1</v>
      </c>
    </row>
    <row r="106" spans="2:26" x14ac:dyDescent="0.25">
      <c r="B106" s="79">
        <v>44166</v>
      </c>
      <c r="C106" s="80">
        <v>1</v>
      </c>
      <c r="D106" s="80"/>
      <c r="E106" s="80">
        <v>0</v>
      </c>
      <c r="F106" s="83">
        <v>0</v>
      </c>
      <c r="G106" s="83">
        <v>0</v>
      </c>
      <c r="H106" s="83">
        <v>0</v>
      </c>
      <c r="I106" s="124">
        <v>0</v>
      </c>
      <c r="J106" s="125"/>
      <c r="K106" s="126">
        <v>17</v>
      </c>
      <c r="L106" s="126">
        <v>12</v>
      </c>
      <c r="M106" s="126">
        <v>0</v>
      </c>
      <c r="N106" s="127">
        <v>0</v>
      </c>
      <c r="O106" s="127"/>
      <c r="P106" s="127"/>
      <c r="Q106" s="112"/>
    </row>
    <row r="107" spans="2:26" ht="15.75" thickBot="1" x14ac:dyDescent="0.3">
      <c r="B107" s="79">
        <v>44167</v>
      </c>
      <c r="C107" s="80">
        <v>1</v>
      </c>
      <c r="D107" s="80"/>
      <c r="E107" s="80">
        <v>0</v>
      </c>
      <c r="F107" s="83">
        <v>17</v>
      </c>
      <c r="G107" s="83">
        <v>0</v>
      </c>
      <c r="H107" s="83">
        <v>0</v>
      </c>
      <c r="I107" s="128">
        <v>0</v>
      </c>
      <c r="J107" s="39"/>
      <c r="K107" s="37">
        <v>0</v>
      </c>
      <c r="L107" s="37">
        <v>0</v>
      </c>
      <c r="M107" s="37">
        <v>0</v>
      </c>
      <c r="N107" s="38">
        <v>0</v>
      </c>
      <c r="O107" s="38">
        <v>6</v>
      </c>
      <c r="P107" s="38">
        <v>5</v>
      </c>
      <c r="Q107" s="112"/>
    </row>
    <row r="108" spans="2:26" ht="15.75" customHeight="1" thickBot="1" x14ac:dyDescent="0.3">
      <c r="B108" s="79">
        <v>44168</v>
      </c>
      <c r="C108" s="80">
        <v>1</v>
      </c>
      <c r="D108" s="80"/>
      <c r="E108" s="80">
        <v>2</v>
      </c>
      <c r="F108" s="83">
        <v>6</v>
      </c>
      <c r="G108" s="83">
        <v>0</v>
      </c>
      <c r="H108" s="83">
        <v>0</v>
      </c>
      <c r="I108" s="128">
        <v>0</v>
      </c>
      <c r="J108" s="39"/>
      <c r="K108" s="37">
        <v>0</v>
      </c>
      <c r="L108" s="37">
        <v>1</v>
      </c>
      <c r="M108" s="37">
        <v>0</v>
      </c>
      <c r="N108" s="38">
        <v>0</v>
      </c>
      <c r="O108" s="38"/>
      <c r="P108" s="38"/>
      <c r="Q108" s="112"/>
      <c r="T108" s="129" t="s">
        <v>18</v>
      </c>
      <c r="U108" s="122" t="s">
        <v>19</v>
      </c>
      <c r="V108" s="122"/>
      <c r="W108" s="122" t="s">
        <v>20</v>
      </c>
      <c r="X108" s="122" t="s">
        <v>31</v>
      </c>
      <c r="Y108" s="122" t="s">
        <v>32</v>
      </c>
      <c r="Z108" s="6" t="s">
        <v>33</v>
      </c>
    </row>
    <row r="109" spans="2:26" x14ac:dyDescent="0.25">
      <c r="B109" s="79">
        <v>44169</v>
      </c>
      <c r="C109" s="80">
        <v>0</v>
      </c>
      <c r="D109" s="80"/>
      <c r="E109" s="80">
        <v>2</v>
      </c>
      <c r="F109" s="83">
        <v>4</v>
      </c>
      <c r="G109" s="83">
        <v>0</v>
      </c>
      <c r="H109" s="83">
        <v>0</v>
      </c>
      <c r="I109" s="128">
        <v>0</v>
      </c>
      <c r="J109" s="39"/>
      <c r="K109" s="37">
        <v>0</v>
      </c>
      <c r="L109" s="37">
        <v>9</v>
      </c>
      <c r="M109" s="37">
        <v>0</v>
      </c>
      <c r="N109" s="38">
        <v>0</v>
      </c>
      <c r="O109" s="38"/>
      <c r="P109" s="38"/>
      <c r="Q109" s="112"/>
      <c r="R109" s="86" t="s">
        <v>21</v>
      </c>
      <c r="S109" s="87">
        <f>SUM(C106:N112)</f>
        <v>184</v>
      </c>
      <c r="T109" s="63">
        <f>SUM(C106:C112)+SUM(I106:I112)</f>
        <v>19</v>
      </c>
      <c r="U109" s="63">
        <f>SUM(E106:E112)+SUM(K106:K112)</f>
        <v>33</v>
      </c>
      <c r="V109" s="63"/>
      <c r="W109" s="99">
        <f>SUM(F106:F112)+SUM(L106:L112)</f>
        <v>132</v>
      </c>
      <c r="X109" s="99">
        <f>SUM(G106:G112)+SUM(M106:M112)</f>
        <v>0</v>
      </c>
      <c r="Y109" s="99">
        <f>SUM(H106:H112)+SUM(N106:N112)</f>
        <v>0</v>
      </c>
      <c r="Z109" s="99">
        <f>SUM(O106:O112)+SUM(P106:P112)</f>
        <v>17</v>
      </c>
    </row>
    <row r="110" spans="2:26" x14ac:dyDescent="0.25">
      <c r="B110" s="79">
        <v>44170</v>
      </c>
      <c r="C110" s="80">
        <v>0</v>
      </c>
      <c r="D110" s="80"/>
      <c r="E110" s="80">
        <v>2</v>
      </c>
      <c r="F110" s="83">
        <v>1</v>
      </c>
      <c r="G110" s="83">
        <v>0</v>
      </c>
      <c r="H110" s="83">
        <v>0</v>
      </c>
      <c r="I110" s="128">
        <v>0</v>
      </c>
      <c r="J110" s="39"/>
      <c r="K110" s="37">
        <v>0</v>
      </c>
      <c r="L110" s="37">
        <v>4</v>
      </c>
      <c r="M110" s="37">
        <v>0</v>
      </c>
      <c r="N110" s="38">
        <v>0</v>
      </c>
      <c r="O110" s="38"/>
      <c r="P110" s="38"/>
      <c r="Q110" s="112"/>
    </row>
    <row r="111" spans="2:26" x14ac:dyDescent="0.25">
      <c r="B111" s="79">
        <v>44171</v>
      </c>
      <c r="C111" s="80">
        <v>0</v>
      </c>
      <c r="D111" s="80"/>
      <c r="E111" s="80">
        <v>0</v>
      </c>
      <c r="F111" s="83">
        <v>6</v>
      </c>
      <c r="G111" s="83">
        <v>0</v>
      </c>
      <c r="H111" s="83">
        <v>0</v>
      </c>
      <c r="I111" s="128">
        <v>0</v>
      </c>
      <c r="J111" s="39"/>
      <c r="K111" s="37">
        <v>10</v>
      </c>
      <c r="L111" s="37">
        <v>41</v>
      </c>
      <c r="M111" s="37">
        <v>0</v>
      </c>
      <c r="N111" s="38">
        <v>0</v>
      </c>
      <c r="O111" s="38"/>
      <c r="P111" s="38"/>
      <c r="Q111" s="112"/>
    </row>
    <row r="112" spans="2:26" ht="15.75" thickBot="1" x14ac:dyDescent="0.3">
      <c r="B112" s="130">
        <v>44172</v>
      </c>
      <c r="C112" s="80">
        <v>16</v>
      </c>
      <c r="D112" s="80"/>
      <c r="E112" s="80">
        <v>0</v>
      </c>
      <c r="F112" s="83">
        <v>6</v>
      </c>
      <c r="G112" s="83">
        <v>0</v>
      </c>
      <c r="H112" s="83">
        <v>0</v>
      </c>
      <c r="I112" s="131">
        <v>0</v>
      </c>
      <c r="J112" s="132"/>
      <c r="K112" s="133">
        <v>0</v>
      </c>
      <c r="L112" s="133">
        <v>25</v>
      </c>
      <c r="M112" s="133">
        <v>0</v>
      </c>
      <c r="N112" s="134">
        <v>0</v>
      </c>
      <c r="O112" s="134">
        <v>3</v>
      </c>
      <c r="P112" s="134">
        <v>3</v>
      </c>
      <c r="Q112" s="112"/>
    </row>
    <row r="113" spans="2:26" x14ac:dyDescent="0.25">
      <c r="B113" s="135">
        <v>44173</v>
      </c>
      <c r="C113" s="136">
        <v>0</v>
      </c>
      <c r="D113" s="136"/>
      <c r="E113" s="137">
        <v>1</v>
      </c>
      <c r="F113" s="137">
        <v>0</v>
      </c>
      <c r="G113" s="137">
        <v>0</v>
      </c>
      <c r="H113" s="138">
        <v>0</v>
      </c>
      <c r="I113" s="139">
        <v>0</v>
      </c>
      <c r="J113" s="136"/>
      <c r="K113" s="137">
        <v>0</v>
      </c>
      <c r="L113" s="137">
        <v>6</v>
      </c>
      <c r="M113" s="137">
        <v>0</v>
      </c>
      <c r="N113" s="140">
        <v>0</v>
      </c>
      <c r="O113" s="140"/>
      <c r="P113" s="140"/>
      <c r="Q113" s="112"/>
    </row>
    <row r="114" spans="2:26" ht="15.75" thickBot="1" x14ac:dyDescent="0.3">
      <c r="B114" s="59">
        <v>44174</v>
      </c>
      <c r="C114" s="23">
        <v>1</v>
      </c>
      <c r="D114" s="23"/>
      <c r="E114" s="21">
        <v>2</v>
      </c>
      <c r="F114" s="21">
        <v>2</v>
      </c>
      <c r="G114" s="21">
        <v>0</v>
      </c>
      <c r="H114" s="24">
        <v>0</v>
      </c>
      <c r="I114" s="141">
        <v>0</v>
      </c>
      <c r="J114" s="23"/>
      <c r="K114" s="21">
        <v>0</v>
      </c>
      <c r="L114" s="21">
        <v>24</v>
      </c>
      <c r="M114" s="21">
        <v>0</v>
      </c>
      <c r="N114" s="22">
        <v>0</v>
      </c>
      <c r="O114" s="22"/>
      <c r="P114" s="22"/>
      <c r="Q114" s="112"/>
    </row>
    <row r="115" spans="2:26" ht="15.75" thickBot="1" x14ac:dyDescent="0.3">
      <c r="B115" s="59">
        <v>44175</v>
      </c>
      <c r="C115" s="23">
        <v>1</v>
      </c>
      <c r="D115" s="23"/>
      <c r="E115" s="21">
        <v>4</v>
      </c>
      <c r="F115" s="21">
        <v>3</v>
      </c>
      <c r="G115" s="21">
        <v>0</v>
      </c>
      <c r="H115" s="24">
        <v>0</v>
      </c>
      <c r="I115" s="141">
        <v>0</v>
      </c>
      <c r="J115" s="23"/>
      <c r="K115" s="21">
        <v>10</v>
      </c>
      <c r="L115" s="21">
        <v>16</v>
      </c>
      <c r="M115" s="21">
        <v>0</v>
      </c>
      <c r="N115" s="22">
        <v>0</v>
      </c>
      <c r="O115" s="22"/>
      <c r="P115" s="22"/>
      <c r="Q115" s="112"/>
      <c r="T115" s="129" t="s">
        <v>18</v>
      </c>
      <c r="U115" s="122" t="s">
        <v>19</v>
      </c>
      <c r="V115" s="122"/>
      <c r="W115" s="122" t="s">
        <v>20</v>
      </c>
      <c r="X115" s="122" t="s">
        <v>31</v>
      </c>
      <c r="Y115" s="122" t="s">
        <v>32</v>
      </c>
      <c r="Z115" s="6" t="s">
        <v>33</v>
      </c>
    </row>
    <row r="116" spans="2:26" x14ac:dyDescent="0.25">
      <c r="B116" s="59">
        <v>44176</v>
      </c>
      <c r="C116" s="23">
        <v>1</v>
      </c>
      <c r="D116" s="23"/>
      <c r="E116" s="21">
        <v>0</v>
      </c>
      <c r="F116" s="21">
        <v>3</v>
      </c>
      <c r="G116" s="21">
        <v>0</v>
      </c>
      <c r="H116" s="24">
        <v>0</v>
      </c>
      <c r="I116" s="141">
        <v>0</v>
      </c>
      <c r="J116" s="23"/>
      <c r="K116" s="21">
        <v>10</v>
      </c>
      <c r="L116" s="21">
        <v>7</v>
      </c>
      <c r="M116" s="21">
        <v>0</v>
      </c>
      <c r="N116" s="22">
        <v>0</v>
      </c>
      <c r="O116" s="22"/>
      <c r="P116" s="22"/>
      <c r="Q116" s="112"/>
      <c r="R116" s="86" t="s">
        <v>21</v>
      </c>
      <c r="S116" s="87">
        <f>SUM(C113:N119)</f>
        <v>220</v>
      </c>
      <c r="T116" s="63">
        <f>SUM(C113:C119)+SUM(I113:I119)</f>
        <v>16</v>
      </c>
      <c r="U116" s="63">
        <f>SUM(E113:E119)+SUM(K113:K119)</f>
        <v>40</v>
      </c>
      <c r="V116" s="63"/>
      <c r="W116" s="99">
        <f>SUM(F113:F119)+SUM(L113:L119)</f>
        <v>164</v>
      </c>
      <c r="X116" s="99">
        <f>SUM(G113:G119)+SUM(M113:M119)</f>
        <v>0</v>
      </c>
      <c r="Y116" s="99">
        <f>SUM(H113:H119)+SUM(N113:N119)</f>
        <v>0</v>
      </c>
      <c r="Z116" s="99">
        <f>SUM(O113:O119)+SUM(P113:P119)</f>
        <v>2</v>
      </c>
    </row>
    <row r="117" spans="2:26" x14ac:dyDescent="0.25">
      <c r="B117" s="59">
        <v>44177</v>
      </c>
      <c r="C117" s="23">
        <v>1</v>
      </c>
      <c r="D117" s="23"/>
      <c r="E117" s="21">
        <v>0</v>
      </c>
      <c r="F117" s="21">
        <v>2</v>
      </c>
      <c r="G117" s="21">
        <v>0</v>
      </c>
      <c r="H117" s="24">
        <v>0</v>
      </c>
      <c r="I117" s="141">
        <v>0</v>
      </c>
      <c r="J117" s="23"/>
      <c r="K117" s="21">
        <v>0</v>
      </c>
      <c r="L117" s="21">
        <v>6</v>
      </c>
      <c r="M117" s="21">
        <v>0</v>
      </c>
      <c r="N117" s="22">
        <v>0</v>
      </c>
      <c r="O117" s="22"/>
      <c r="P117" s="22"/>
      <c r="Q117" s="112"/>
    </row>
    <row r="118" spans="2:26" x14ac:dyDescent="0.25">
      <c r="B118" s="59">
        <v>44178</v>
      </c>
      <c r="C118" s="23">
        <v>3</v>
      </c>
      <c r="D118" s="23"/>
      <c r="E118" s="21">
        <v>1</v>
      </c>
      <c r="F118" s="21">
        <v>1</v>
      </c>
      <c r="G118" s="21">
        <v>0</v>
      </c>
      <c r="H118" s="24">
        <v>0</v>
      </c>
      <c r="I118" s="141">
        <v>0</v>
      </c>
      <c r="J118" s="23"/>
      <c r="K118" s="21">
        <v>10</v>
      </c>
      <c r="L118" s="21">
        <v>4</v>
      </c>
      <c r="M118" s="21">
        <v>0</v>
      </c>
      <c r="N118" s="22">
        <v>0</v>
      </c>
      <c r="O118" s="22"/>
      <c r="P118" s="22"/>
      <c r="Q118" s="112"/>
    </row>
    <row r="119" spans="2:26" ht="15.75" thickBot="1" x14ac:dyDescent="0.3">
      <c r="B119" s="101">
        <v>44179</v>
      </c>
      <c r="C119" s="104">
        <v>9</v>
      </c>
      <c r="D119" s="104"/>
      <c r="E119" s="102">
        <v>2</v>
      </c>
      <c r="F119" s="102">
        <v>21</v>
      </c>
      <c r="G119" s="102">
        <v>0</v>
      </c>
      <c r="H119" s="105">
        <v>0</v>
      </c>
      <c r="I119" s="113">
        <v>0</v>
      </c>
      <c r="J119" s="104"/>
      <c r="K119" s="102">
        <v>0</v>
      </c>
      <c r="L119" s="102">
        <v>69</v>
      </c>
      <c r="M119" s="102">
        <v>0</v>
      </c>
      <c r="N119" s="103">
        <v>0</v>
      </c>
      <c r="O119" s="103">
        <v>2</v>
      </c>
      <c r="P119" s="103">
        <v>0</v>
      </c>
      <c r="Q119" s="112"/>
    </row>
    <row r="120" spans="2:26" x14ac:dyDescent="0.25">
      <c r="B120" s="79">
        <v>44180</v>
      </c>
      <c r="C120" s="142">
        <v>1</v>
      </c>
      <c r="D120" s="142"/>
      <c r="E120" s="142">
        <v>0</v>
      </c>
      <c r="F120" s="143">
        <v>2</v>
      </c>
      <c r="G120" s="143">
        <v>0</v>
      </c>
      <c r="H120" s="143">
        <v>0</v>
      </c>
      <c r="I120" s="144">
        <v>0</v>
      </c>
      <c r="J120" s="41"/>
      <c r="K120" s="143">
        <v>0</v>
      </c>
      <c r="L120" s="145">
        <v>3</v>
      </c>
      <c r="M120" s="146">
        <v>0</v>
      </c>
      <c r="N120" s="143">
        <v>0</v>
      </c>
      <c r="O120" s="147"/>
      <c r="P120" s="148"/>
      <c r="Q120" s="112"/>
    </row>
    <row r="121" spans="2:26" ht="15.75" thickBot="1" x14ac:dyDescent="0.3">
      <c r="B121" s="79">
        <v>44181</v>
      </c>
      <c r="C121" s="80">
        <v>3</v>
      </c>
      <c r="D121" s="80"/>
      <c r="E121" s="80">
        <v>2</v>
      </c>
      <c r="F121" s="83">
        <v>4</v>
      </c>
      <c r="G121" s="83">
        <v>0</v>
      </c>
      <c r="H121" s="83">
        <v>0</v>
      </c>
      <c r="I121" s="149">
        <v>0</v>
      </c>
      <c r="J121" s="150"/>
      <c r="K121" s="83">
        <v>0</v>
      </c>
      <c r="L121" s="40">
        <v>8</v>
      </c>
      <c r="M121" s="80">
        <v>0</v>
      </c>
      <c r="N121" s="83">
        <v>0</v>
      </c>
      <c r="O121" s="151"/>
      <c r="P121" s="152"/>
      <c r="Q121" s="112"/>
    </row>
    <row r="122" spans="2:26" ht="15.75" thickBot="1" x14ac:dyDescent="0.3">
      <c r="B122" s="79">
        <v>44182</v>
      </c>
      <c r="C122" s="80">
        <v>2</v>
      </c>
      <c r="D122" s="80"/>
      <c r="E122" s="80">
        <v>1</v>
      </c>
      <c r="F122" s="83">
        <v>5</v>
      </c>
      <c r="G122" s="83">
        <v>0</v>
      </c>
      <c r="H122" s="83">
        <v>0</v>
      </c>
      <c r="I122" s="149">
        <v>0</v>
      </c>
      <c r="J122" s="150"/>
      <c r="K122" s="83">
        <v>0</v>
      </c>
      <c r="L122" s="40">
        <v>19</v>
      </c>
      <c r="M122" s="80">
        <v>0</v>
      </c>
      <c r="N122" s="83">
        <v>0</v>
      </c>
      <c r="O122" s="151"/>
      <c r="P122" s="152"/>
      <c r="Q122" s="112"/>
      <c r="T122" s="129" t="s">
        <v>18</v>
      </c>
      <c r="U122" s="122" t="s">
        <v>19</v>
      </c>
      <c r="V122" s="122"/>
      <c r="W122" s="122" t="s">
        <v>20</v>
      </c>
      <c r="X122" s="122" t="s">
        <v>31</v>
      </c>
      <c r="Y122" s="122" t="s">
        <v>32</v>
      </c>
      <c r="Z122" s="6" t="s">
        <v>33</v>
      </c>
    </row>
    <row r="123" spans="2:26" x14ac:dyDescent="0.25">
      <c r="B123" s="79">
        <v>44183</v>
      </c>
      <c r="C123" s="80">
        <v>2</v>
      </c>
      <c r="D123" s="80"/>
      <c r="E123" s="80">
        <v>4</v>
      </c>
      <c r="F123" s="83">
        <v>1</v>
      </c>
      <c r="G123" s="83">
        <v>0</v>
      </c>
      <c r="H123" s="83">
        <v>0</v>
      </c>
      <c r="I123" s="149">
        <v>0</v>
      </c>
      <c r="J123" s="150"/>
      <c r="K123" s="83">
        <v>8</v>
      </c>
      <c r="L123" s="40">
        <v>6</v>
      </c>
      <c r="M123" s="80">
        <v>0</v>
      </c>
      <c r="N123" s="83">
        <v>0</v>
      </c>
      <c r="O123" s="151"/>
      <c r="P123" s="152"/>
      <c r="Q123" s="112"/>
      <c r="R123" s="86" t="s">
        <v>21</v>
      </c>
      <c r="S123" s="87">
        <f>SUM(C120:N126)</f>
        <v>186</v>
      </c>
      <c r="T123" s="63">
        <f>SUM(C120:C126)+SUM(I120:I126)</f>
        <v>36</v>
      </c>
      <c r="U123" s="63">
        <f>SUM(E120:E126)+SUM(K120:K126)</f>
        <v>40</v>
      </c>
      <c r="V123" s="63"/>
      <c r="W123" s="99">
        <f>SUM(F120:F126)+SUM(L120:L126)</f>
        <v>110</v>
      </c>
      <c r="X123" s="99">
        <f>SUM(G120:G126)+SUM(M120:M126)</f>
        <v>0</v>
      </c>
      <c r="Y123" s="99">
        <f>SUM(H120:H126)+SUM(N120:N126)</f>
        <v>0</v>
      </c>
      <c r="Z123" s="99">
        <f>SUM(O120:O126)+SUM(P120:P126)</f>
        <v>3</v>
      </c>
    </row>
    <row r="124" spans="2:26" x14ac:dyDescent="0.25">
      <c r="B124" s="79">
        <v>44184</v>
      </c>
      <c r="C124" s="80">
        <v>3</v>
      </c>
      <c r="D124" s="80"/>
      <c r="E124" s="80">
        <v>5</v>
      </c>
      <c r="F124" s="83">
        <v>1</v>
      </c>
      <c r="G124" s="83">
        <v>0</v>
      </c>
      <c r="H124" s="83">
        <v>0</v>
      </c>
      <c r="I124" s="149">
        <v>0</v>
      </c>
      <c r="J124" s="150"/>
      <c r="K124" s="83">
        <v>10</v>
      </c>
      <c r="L124" s="40">
        <v>4</v>
      </c>
      <c r="M124" s="80">
        <v>0</v>
      </c>
      <c r="N124" s="83">
        <v>0</v>
      </c>
      <c r="O124" s="151">
        <v>3</v>
      </c>
      <c r="P124" s="152">
        <v>0</v>
      </c>
      <c r="Q124" s="112"/>
    </row>
    <row r="125" spans="2:26" x14ac:dyDescent="0.25">
      <c r="B125" s="79">
        <v>44185</v>
      </c>
      <c r="C125" s="80">
        <v>2</v>
      </c>
      <c r="D125" s="80"/>
      <c r="E125" s="80">
        <v>0</v>
      </c>
      <c r="F125" s="83">
        <v>4</v>
      </c>
      <c r="G125" s="83">
        <v>0</v>
      </c>
      <c r="H125" s="83">
        <v>0</v>
      </c>
      <c r="I125" s="149">
        <v>0</v>
      </c>
      <c r="J125" s="150"/>
      <c r="K125" s="83">
        <v>0</v>
      </c>
      <c r="L125" s="40">
        <v>19</v>
      </c>
      <c r="M125" s="80">
        <v>0</v>
      </c>
      <c r="N125" s="83">
        <v>0</v>
      </c>
      <c r="O125" s="151"/>
      <c r="P125" s="152"/>
      <c r="Q125" s="112"/>
    </row>
    <row r="126" spans="2:26" ht="15.75" thickBot="1" x14ac:dyDescent="0.3">
      <c r="B126" s="130">
        <v>44186</v>
      </c>
      <c r="C126" s="80">
        <v>23</v>
      </c>
      <c r="D126" s="80"/>
      <c r="E126" s="80">
        <v>2</v>
      </c>
      <c r="F126" s="83">
        <v>4</v>
      </c>
      <c r="G126" s="83">
        <v>0</v>
      </c>
      <c r="H126" s="83">
        <v>0</v>
      </c>
      <c r="I126" s="149">
        <v>0</v>
      </c>
      <c r="J126" s="150"/>
      <c r="K126" s="83">
        <v>8</v>
      </c>
      <c r="L126" s="83">
        <v>30</v>
      </c>
      <c r="M126" s="133">
        <v>0</v>
      </c>
      <c r="N126" s="83">
        <v>0</v>
      </c>
      <c r="O126" s="153"/>
      <c r="P126" s="154"/>
      <c r="Q126" s="112"/>
    </row>
    <row r="127" spans="2:26" x14ac:dyDescent="0.25">
      <c r="B127" s="135">
        <v>44187</v>
      </c>
      <c r="C127" s="137">
        <v>2</v>
      </c>
      <c r="D127" s="137"/>
      <c r="E127" s="137">
        <v>0</v>
      </c>
      <c r="F127" s="137">
        <v>1</v>
      </c>
      <c r="G127" s="137">
        <v>0</v>
      </c>
      <c r="H127" s="138">
        <v>0</v>
      </c>
      <c r="I127" s="139">
        <v>0</v>
      </c>
      <c r="J127" s="136"/>
      <c r="K127" s="137">
        <v>0</v>
      </c>
      <c r="L127" s="137">
        <v>45</v>
      </c>
      <c r="M127" s="137">
        <v>0</v>
      </c>
      <c r="N127" s="140">
        <v>0</v>
      </c>
      <c r="O127" s="136"/>
      <c r="P127" s="140"/>
      <c r="Q127" s="112"/>
    </row>
    <row r="128" spans="2:26" ht="15.75" thickBot="1" x14ac:dyDescent="0.3">
      <c r="B128" s="59">
        <v>44188</v>
      </c>
      <c r="C128" s="21">
        <v>1</v>
      </c>
      <c r="D128" s="21"/>
      <c r="E128" s="21">
        <v>0</v>
      </c>
      <c r="F128" s="21">
        <v>12</v>
      </c>
      <c r="G128" s="21">
        <v>0</v>
      </c>
      <c r="H128" s="24">
        <v>0</v>
      </c>
      <c r="I128" s="141">
        <v>0</v>
      </c>
      <c r="J128" s="23"/>
      <c r="K128" s="21">
        <v>0</v>
      </c>
      <c r="L128" s="21">
        <v>12</v>
      </c>
      <c r="M128" s="21">
        <v>0</v>
      </c>
      <c r="N128" s="22">
        <v>0</v>
      </c>
      <c r="O128" s="23"/>
      <c r="P128" s="22"/>
      <c r="Q128" s="112"/>
    </row>
    <row r="129" spans="2:35" ht="15.75" thickBot="1" x14ac:dyDescent="0.3">
      <c r="B129" s="59">
        <v>44189</v>
      </c>
      <c r="C129" s="21">
        <v>3</v>
      </c>
      <c r="D129" s="21"/>
      <c r="E129" s="21">
        <v>1</v>
      </c>
      <c r="F129" s="21">
        <v>4</v>
      </c>
      <c r="G129" s="21">
        <v>0</v>
      </c>
      <c r="H129" s="24">
        <v>0</v>
      </c>
      <c r="I129" s="141">
        <v>0</v>
      </c>
      <c r="J129" s="23"/>
      <c r="K129" s="21">
        <v>10</v>
      </c>
      <c r="L129" s="21">
        <v>5</v>
      </c>
      <c r="M129" s="21">
        <v>0</v>
      </c>
      <c r="N129" s="22">
        <v>0</v>
      </c>
      <c r="O129" s="23"/>
      <c r="P129" s="22"/>
      <c r="Q129" s="112"/>
      <c r="T129" s="129" t="s">
        <v>18</v>
      </c>
      <c r="U129" s="122" t="s">
        <v>19</v>
      </c>
      <c r="V129" s="122"/>
      <c r="W129" s="122" t="s">
        <v>20</v>
      </c>
      <c r="X129" s="122" t="s">
        <v>31</v>
      </c>
      <c r="Y129" s="122" t="s">
        <v>32</v>
      </c>
      <c r="Z129" s="6" t="s">
        <v>33</v>
      </c>
    </row>
    <row r="130" spans="2:35" x14ac:dyDescent="0.25">
      <c r="B130" s="59">
        <v>44190</v>
      </c>
      <c r="C130" s="21">
        <v>0</v>
      </c>
      <c r="D130" s="21"/>
      <c r="E130" s="21">
        <v>1</v>
      </c>
      <c r="F130" s="21">
        <v>5</v>
      </c>
      <c r="G130" s="21">
        <v>0</v>
      </c>
      <c r="H130" s="24">
        <v>0</v>
      </c>
      <c r="I130" s="141">
        <v>0</v>
      </c>
      <c r="J130" s="23"/>
      <c r="K130" s="21">
        <v>0</v>
      </c>
      <c r="L130" s="21">
        <v>11</v>
      </c>
      <c r="M130" s="21">
        <v>0</v>
      </c>
      <c r="N130" s="22">
        <v>0</v>
      </c>
      <c r="O130" s="23"/>
      <c r="P130" s="22"/>
      <c r="Q130" s="112"/>
      <c r="R130" s="86" t="s">
        <v>21</v>
      </c>
      <c r="S130" s="87">
        <f>SUM(C127:N133)</f>
        <v>212</v>
      </c>
      <c r="T130" s="63">
        <f>SUM(C127:C133)+SUM(I127:I133)</f>
        <v>22</v>
      </c>
      <c r="U130" s="63">
        <f>SUM(E127:E133)+SUM(K127:K133)</f>
        <v>30</v>
      </c>
      <c r="V130" s="63"/>
      <c r="W130" s="99">
        <f>SUM(F127:F133)+SUM(L127:L133)</f>
        <v>160</v>
      </c>
      <c r="X130" s="99">
        <f>SUM(G127:G133)+SUM(M127:M133)</f>
        <v>0</v>
      </c>
      <c r="Y130" s="99">
        <f>SUM(H127:H133)+SUM(N127:N133)</f>
        <v>0</v>
      </c>
      <c r="Z130" s="99">
        <f>SUM(O127:O133)+SUM(P127:P133)</f>
        <v>0</v>
      </c>
    </row>
    <row r="131" spans="2:35" x14ac:dyDescent="0.25">
      <c r="B131" s="59">
        <v>44191</v>
      </c>
      <c r="C131" s="21">
        <v>1</v>
      </c>
      <c r="D131" s="21"/>
      <c r="E131" s="21">
        <v>1</v>
      </c>
      <c r="F131" s="21">
        <v>2</v>
      </c>
      <c r="G131" s="21">
        <v>0</v>
      </c>
      <c r="H131" s="24">
        <v>0</v>
      </c>
      <c r="I131" s="141">
        <v>0</v>
      </c>
      <c r="J131" s="23"/>
      <c r="K131" s="21">
        <v>0</v>
      </c>
      <c r="L131" s="21">
        <v>9</v>
      </c>
      <c r="M131" s="21">
        <v>0</v>
      </c>
      <c r="N131" s="22">
        <v>0</v>
      </c>
      <c r="O131" s="23"/>
      <c r="P131" s="22"/>
      <c r="Q131" s="112"/>
    </row>
    <row r="132" spans="2:35" x14ac:dyDescent="0.25">
      <c r="B132" s="59">
        <v>44192</v>
      </c>
      <c r="C132" s="21">
        <v>1</v>
      </c>
      <c r="D132" s="21"/>
      <c r="E132" s="21">
        <v>4</v>
      </c>
      <c r="F132" s="21">
        <v>6</v>
      </c>
      <c r="G132" s="21">
        <v>0</v>
      </c>
      <c r="H132" s="24">
        <v>0</v>
      </c>
      <c r="I132" s="141">
        <v>0</v>
      </c>
      <c r="J132" s="23"/>
      <c r="K132" s="21">
        <v>10</v>
      </c>
      <c r="L132" s="21">
        <v>8</v>
      </c>
      <c r="M132" s="21">
        <v>0</v>
      </c>
      <c r="N132" s="22">
        <v>0</v>
      </c>
      <c r="O132" s="23"/>
      <c r="P132" s="22"/>
      <c r="Q132" s="112"/>
    </row>
    <row r="133" spans="2:35" ht="15.75" thickBot="1" x14ac:dyDescent="0.3">
      <c r="B133" s="101">
        <v>44193</v>
      </c>
      <c r="C133" s="102">
        <v>14</v>
      </c>
      <c r="D133" s="102"/>
      <c r="E133" s="102">
        <v>3</v>
      </c>
      <c r="F133" s="102">
        <v>11</v>
      </c>
      <c r="G133" s="102">
        <v>0</v>
      </c>
      <c r="H133" s="105">
        <v>0</v>
      </c>
      <c r="I133" s="113">
        <v>0</v>
      </c>
      <c r="J133" s="104"/>
      <c r="K133" s="102">
        <v>0</v>
      </c>
      <c r="L133" s="102">
        <v>29</v>
      </c>
      <c r="M133" s="102">
        <v>0</v>
      </c>
      <c r="N133" s="103">
        <v>0</v>
      </c>
      <c r="O133" s="104"/>
      <c r="P133" s="103"/>
      <c r="Q133" s="112"/>
    </row>
    <row r="134" spans="2:35" x14ac:dyDescent="0.25">
      <c r="B134" s="155">
        <v>44194</v>
      </c>
      <c r="C134" s="142">
        <v>1</v>
      </c>
      <c r="D134" s="142"/>
      <c r="E134" s="142">
        <v>1</v>
      </c>
      <c r="F134" s="143">
        <v>2</v>
      </c>
      <c r="G134" s="143">
        <v>0</v>
      </c>
      <c r="H134" s="143">
        <v>0</v>
      </c>
      <c r="I134" s="144">
        <v>0</v>
      </c>
      <c r="J134" s="41"/>
      <c r="K134" s="143">
        <v>0</v>
      </c>
      <c r="L134" s="145">
        <v>21</v>
      </c>
      <c r="M134" s="146">
        <v>0</v>
      </c>
      <c r="N134" s="143">
        <v>0</v>
      </c>
      <c r="O134" s="124"/>
      <c r="P134" s="127"/>
      <c r="Q134" s="112"/>
    </row>
    <row r="135" spans="2:35" ht="15.75" thickBot="1" x14ac:dyDescent="0.3">
      <c r="B135" s="79">
        <v>44195</v>
      </c>
      <c r="C135" s="80">
        <v>1</v>
      </c>
      <c r="D135" s="80"/>
      <c r="E135" s="80">
        <v>0</v>
      </c>
      <c r="F135" s="83">
        <v>1</v>
      </c>
      <c r="G135" s="83">
        <v>0</v>
      </c>
      <c r="H135" s="83">
        <v>0</v>
      </c>
      <c r="I135" s="149">
        <v>0</v>
      </c>
      <c r="J135" s="150"/>
      <c r="K135" s="83">
        <v>11</v>
      </c>
      <c r="L135" s="40">
        <v>4</v>
      </c>
      <c r="M135" s="80">
        <v>0</v>
      </c>
      <c r="N135" s="83">
        <v>0</v>
      </c>
      <c r="O135" s="128"/>
      <c r="P135" s="38"/>
      <c r="Q135" s="112"/>
    </row>
    <row r="136" spans="2:35" ht="15.75" thickBot="1" x14ac:dyDescent="0.3">
      <c r="B136" s="79">
        <v>44196</v>
      </c>
      <c r="C136" s="80">
        <v>5</v>
      </c>
      <c r="D136" s="80"/>
      <c r="E136" s="80">
        <v>1</v>
      </c>
      <c r="F136" s="83">
        <v>19</v>
      </c>
      <c r="G136" s="83">
        <v>0</v>
      </c>
      <c r="H136" s="83">
        <v>0</v>
      </c>
      <c r="I136" s="149">
        <v>0</v>
      </c>
      <c r="J136" s="150"/>
      <c r="K136" s="83">
        <v>0</v>
      </c>
      <c r="L136" s="40">
        <v>58</v>
      </c>
      <c r="M136" s="80">
        <v>0</v>
      </c>
      <c r="N136" s="83">
        <v>0</v>
      </c>
      <c r="O136" s="128"/>
      <c r="P136" s="38"/>
      <c r="Q136" s="112"/>
      <c r="T136" s="129" t="s">
        <v>18</v>
      </c>
      <c r="U136" s="122" t="s">
        <v>19</v>
      </c>
      <c r="V136" s="122"/>
      <c r="W136" s="122" t="s">
        <v>20</v>
      </c>
      <c r="X136" s="122" t="s">
        <v>31</v>
      </c>
      <c r="Y136" s="122" t="s">
        <v>32</v>
      </c>
      <c r="Z136" s="6" t="s">
        <v>33</v>
      </c>
      <c r="AD136" s="209" t="s">
        <v>34</v>
      </c>
      <c r="AE136" s="210"/>
      <c r="AF136" s="210"/>
      <c r="AG136" s="210"/>
      <c r="AH136" s="210"/>
      <c r="AI136" s="211"/>
    </row>
    <row r="137" spans="2:35" ht="15.75" thickBot="1" x14ac:dyDescent="0.3">
      <c r="B137" s="79">
        <v>44197</v>
      </c>
      <c r="C137" s="80">
        <v>0</v>
      </c>
      <c r="D137" s="80"/>
      <c r="E137" s="80">
        <v>0</v>
      </c>
      <c r="F137" s="83">
        <v>0</v>
      </c>
      <c r="G137" s="83">
        <v>0</v>
      </c>
      <c r="H137" s="83">
        <v>0</v>
      </c>
      <c r="I137" s="149">
        <v>0</v>
      </c>
      <c r="J137" s="150"/>
      <c r="K137" s="83">
        <v>0</v>
      </c>
      <c r="L137" s="40">
        <v>3</v>
      </c>
      <c r="M137" s="80">
        <v>0</v>
      </c>
      <c r="N137" s="83">
        <v>0</v>
      </c>
      <c r="O137" s="128"/>
      <c r="P137" s="38"/>
      <c r="Q137" s="112"/>
      <c r="R137" s="86" t="s">
        <v>21</v>
      </c>
      <c r="S137" s="87">
        <f>SUM(C134:N140)</f>
        <v>213</v>
      </c>
      <c r="T137" s="63">
        <f>SUM(C134:C140)+SUM(I134:I140)</f>
        <v>25</v>
      </c>
      <c r="U137" s="63">
        <f>SUM(E134:E140)+SUM(K134:K140)</f>
        <v>38</v>
      </c>
      <c r="V137" s="63"/>
      <c r="W137" s="99">
        <f>SUM(F134:F140)+SUM(L134:L140)</f>
        <v>150</v>
      </c>
      <c r="X137" s="99">
        <f>SUM(G134:G140)+SUM(M134:M140)</f>
        <v>0</v>
      </c>
      <c r="Y137" s="99">
        <f>SUM(H134:H140)+SUM(N134:N140)</f>
        <v>0</v>
      </c>
      <c r="Z137" s="99">
        <f>SUM(O134:O140)+SUM(P134:P140)</f>
        <v>3</v>
      </c>
      <c r="AD137" s="156" t="s">
        <v>18</v>
      </c>
      <c r="AE137" s="156" t="s">
        <v>19</v>
      </c>
      <c r="AF137" s="156" t="s">
        <v>20</v>
      </c>
      <c r="AG137" s="156" t="s">
        <v>31</v>
      </c>
      <c r="AH137" s="156" t="s">
        <v>32</v>
      </c>
      <c r="AI137" s="156" t="s">
        <v>33</v>
      </c>
    </row>
    <row r="138" spans="2:35" ht="15.75" thickBot="1" x14ac:dyDescent="0.3">
      <c r="B138" s="79">
        <v>44198</v>
      </c>
      <c r="C138" s="80">
        <v>0</v>
      </c>
      <c r="D138" s="80"/>
      <c r="E138" s="80">
        <v>2</v>
      </c>
      <c r="F138" s="83">
        <v>1</v>
      </c>
      <c r="G138" s="83">
        <v>0</v>
      </c>
      <c r="H138" s="83">
        <v>0</v>
      </c>
      <c r="I138" s="149">
        <v>0</v>
      </c>
      <c r="J138" s="150"/>
      <c r="K138" s="83">
        <v>10</v>
      </c>
      <c r="L138" s="40">
        <v>1</v>
      </c>
      <c r="M138" s="80">
        <v>0</v>
      </c>
      <c r="N138" s="83">
        <v>0</v>
      </c>
      <c r="O138" s="128">
        <v>2</v>
      </c>
      <c r="P138" s="38">
        <v>1</v>
      </c>
      <c r="Q138" s="112"/>
      <c r="AB138" s="157" t="s">
        <v>21</v>
      </c>
      <c r="AC138" s="158">
        <f>SUM(C106:N136)</f>
        <v>927</v>
      </c>
      <c r="AD138" s="159">
        <f>SUM(C106:C136)+SUM(I106:I136)</f>
        <v>100</v>
      </c>
      <c r="AE138" s="159">
        <f>SUM(E106:E136)+SUM(K106:K136)</f>
        <v>156</v>
      </c>
      <c r="AF138" s="159">
        <f>SUM(F106:F136)+SUM(L106:L136)</f>
        <v>671</v>
      </c>
      <c r="AG138" s="160">
        <f>SUM(G106:G136)+SUM(M106:M136)</f>
        <v>0</v>
      </c>
      <c r="AH138" s="160">
        <f>SUM(H106:H136)+SUM(N106:N136)</f>
        <v>0</v>
      </c>
      <c r="AI138" s="160">
        <f>SUM(P106:P136)+SUM(O106:O136)</f>
        <v>22</v>
      </c>
    </row>
    <row r="139" spans="2:35" ht="15.75" thickBot="1" x14ac:dyDescent="0.3">
      <c r="B139" s="79">
        <v>44199</v>
      </c>
      <c r="C139" s="80">
        <v>1</v>
      </c>
      <c r="D139" s="80"/>
      <c r="E139" s="80">
        <v>2</v>
      </c>
      <c r="F139" s="83">
        <v>3</v>
      </c>
      <c r="G139" s="83">
        <v>0</v>
      </c>
      <c r="H139" s="83">
        <v>0</v>
      </c>
      <c r="I139" s="149">
        <v>0</v>
      </c>
      <c r="J139" s="150"/>
      <c r="K139" s="83">
        <v>10</v>
      </c>
      <c r="L139" s="40">
        <v>14</v>
      </c>
      <c r="M139" s="80">
        <v>0</v>
      </c>
      <c r="N139" s="83">
        <v>0</v>
      </c>
      <c r="O139" s="128"/>
      <c r="P139" s="38"/>
      <c r="Q139" s="112"/>
    </row>
    <row r="140" spans="2:35" ht="15.75" thickBot="1" x14ac:dyDescent="0.3">
      <c r="B140" s="130">
        <v>44200</v>
      </c>
      <c r="C140" s="133">
        <v>17</v>
      </c>
      <c r="D140" s="133"/>
      <c r="E140" s="133">
        <v>1</v>
      </c>
      <c r="F140" s="161">
        <v>3</v>
      </c>
      <c r="G140" s="161">
        <v>0</v>
      </c>
      <c r="H140" s="161">
        <v>0</v>
      </c>
      <c r="I140" s="131">
        <v>0</v>
      </c>
      <c r="J140" s="162"/>
      <c r="K140" s="161">
        <v>0</v>
      </c>
      <c r="L140" s="161">
        <v>20</v>
      </c>
      <c r="M140" s="133">
        <v>0</v>
      </c>
      <c r="N140" s="161">
        <v>0</v>
      </c>
      <c r="O140" s="131"/>
      <c r="P140" s="134"/>
      <c r="Q140" s="112"/>
      <c r="AH140" s="219" t="s">
        <v>35</v>
      </c>
      <c r="AI140" s="220"/>
    </row>
    <row r="141" spans="2:35" x14ac:dyDescent="0.25">
      <c r="B141" s="163">
        <v>44201</v>
      </c>
      <c r="C141" s="137">
        <v>0</v>
      </c>
      <c r="D141" s="137"/>
      <c r="E141" s="137">
        <v>1</v>
      </c>
      <c r="F141" s="137">
        <v>1</v>
      </c>
      <c r="G141" s="137">
        <v>0</v>
      </c>
      <c r="H141" s="140">
        <v>0</v>
      </c>
      <c r="I141" s="139">
        <v>0</v>
      </c>
      <c r="J141" s="136"/>
      <c r="K141" s="137">
        <v>0</v>
      </c>
      <c r="L141" s="137">
        <v>7</v>
      </c>
      <c r="M141" s="137">
        <v>0</v>
      </c>
      <c r="N141" s="140">
        <v>0</v>
      </c>
      <c r="O141" s="164"/>
      <c r="P141" s="165"/>
      <c r="AH141" s="166" t="s">
        <v>36</v>
      </c>
      <c r="AI141" s="167">
        <v>25</v>
      </c>
    </row>
    <row r="142" spans="2:35" x14ac:dyDescent="0.25">
      <c r="B142" s="79">
        <v>44202</v>
      </c>
      <c r="C142" s="21">
        <v>0</v>
      </c>
      <c r="D142" s="21"/>
      <c r="E142" s="21">
        <v>0</v>
      </c>
      <c r="F142" s="21">
        <v>1</v>
      </c>
      <c r="G142" s="21">
        <v>0</v>
      </c>
      <c r="H142" s="22">
        <v>0</v>
      </c>
      <c r="I142" s="141">
        <v>0</v>
      </c>
      <c r="J142" s="23"/>
      <c r="K142" s="21">
        <v>0</v>
      </c>
      <c r="L142" s="21">
        <v>7</v>
      </c>
      <c r="M142" s="21">
        <v>0</v>
      </c>
      <c r="N142" s="22">
        <v>0</v>
      </c>
      <c r="O142" s="164"/>
      <c r="P142" s="22"/>
      <c r="AH142" s="168" t="s">
        <v>37</v>
      </c>
      <c r="AI142" s="167">
        <v>7</v>
      </c>
    </row>
    <row r="143" spans="2:35" ht="15.75" thickBot="1" x14ac:dyDescent="0.3">
      <c r="B143" s="79">
        <v>44203</v>
      </c>
      <c r="C143" s="21">
        <v>5</v>
      </c>
      <c r="D143" s="21"/>
      <c r="E143" s="21">
        <v>3</v>
      </c>
      <c r="F143" s="21">
        <v>5</v>
      </c>
      <c r="G143" s="21">
        <v>0</v>
      </c>
      <c r="H143" s="22">
        <v>0</v>
      </c>
      <c r="I143" s="141">
        <v>2</v>
      </c>
      <c r="J143" s="23"/>
      <c r="K143" s="21">
        <v>10</v>
      </c>
      <c r="L143" s="21">
        <v>25</v>
      </c>
      <c r="M143" s="21">
        <v>0</v>
      </c>
      <c r="N143" s="22">
        <v>0</v>
      </c>
      <c r="O143" s="164"/>
      <c r="P143" s="22"/>
      <c r="AH143" s="168" t="s">
        <v>38</v>
      </c>
      <c r="AI143" s="167">
        <v>0</v>
      </c>
    </row>
    <row r="144" spans="2:35" ht="15.75" thickBot="1" x14ac:dyDescent="0.3">
      <c r="B144" s="79">
        <v>44204</v>
      </c>
      <c r="C144" s="21">
        <v>0</v>
      </c>
      <c r="D144" s="21"/>
      <c r="E144" s="21">
        <v>4</v>
      </c>
      <c r="F144" s="21">
        <v>0</v>
      </c>
      <c r="G144" s="21">
        <v>0</v>
      </c>
      <c r="H144" s="22">
        <v>0</v>
      </c>
      <c r="I144" s="141">
        <v>0</v>
      </c>
      <c r="J144" s="23"/>
      <c r="K144" s="21">
        <v>0</v>
      </c>
      <c r="L144" s="21">
        <v>0</v>
      </c>
      <c r="M144" s="21">
        <v>0</v>
      </c>
      <c r="N144" s="22">
        <v>0</v>
      </c>
      <c r="O144" s="164"/>
      <c r="P144" s="22"/>
      <c r="T144" s="129" t="s">
        <v>18</v>
      </c>
      <c r="U144" s="122" t="s">
        <v>19</v>
      </c>
      <c r="V144" s="122"/>
      <c r="W144" s="122" t="s">
        <v>20</v>
      </c>
      <c r="X144" s="122" t="s">
        <v>31</v>
      </c>
      <c r="Y144" s="122" t="s">
        <v>32</v>
      </c>
      <c r="Z144" s="6" t="s">
        <v>33</v>
      </c>
      <c r="AB144" s="215" t="s">
        <v>39</v>
      </c>
      <c r="AC144" s="215"/>
      <c r="AD144" s="215"/>
      <c r="AE144" s="159">
        <f>AI147+AI157</f>
        <v>308</v>
      </c>
      <c r="AH144" s="168" t="s">
        <v>40</v>
      </c>
      <c r="AI144" s="167">
        <v>0</v>
      </c>
    </row>
    <row r="145" spans="2:35" ht="15.75" thickBot="1" x14ac:dyDescent="0.3">
      <c r="B145" s="79">
        <v>44205</v>
      </c>
      <c r="C145" s="21">
        <v>0</v>
      </c>
      <c r="D145" s="21"/>
      <c r="E145" s="21">
        <v>1</v>
      </c>
      <c r="F145" s="21">
        <v>2</v>
      </c>
      <c r="G145" s="21">
        <v>0</v>
      </c>
      <c r="H145" s="22">
        <v>0</v>
      </c>
      <c r="I145" s="141">
        <v>0</v>
      </c>
      <c r="J145" s="23"/>
      <c r="K145" s="21">
        <v>0</v>
      </c>
      <c r="L145" s="21">
        <v>10</v>
      </c>
      <c r="M145" s="21">
        <v>0</v>
      </c>
      <c r="N145" s="22">
        <v>0</v>
      </c>
      <c r="O145" s="164"/>
      <c r="P145" s="22"/>
      <c r="R145" s="86" t="s">
        <v>21</v>
      </c>
      <c r="S145" s="87">
        <f>SUM(C141:N147)</f>
        <v>185</v>
      </c>
      <c r="T145" s="63">
        <f>SUM(C141:C147)+SUM(I141:I147)</f>
        <v>12</v>
      </c>
      <c r="U145" s="63">
        <f>SUM(E141:E147)+SUM(K141:K147)</f>
        <v>56</v>
      </c>
      <c r="V145" s="63"/>
      <c r="W145" s="99">
        <f>SUM(F141:F147)+SUM(L141:L147)</f>
        <v>117</v>
      </c>
      <c r="X145" s="99">
        <f>SUM(G141:G147)+SUM(M141:M147)</f>
        <v>0</v>
      </c>
      <c r="Y145" s="99">
        <f>SUM(H141:H147)+SUM(N141:N147)</f>
        <v>0</v>
      </c>
      <c r="Z145" s="99">
        <f>SUM(O141:O147)+SUM(P141:P147)</f>
        <v>11</v>
      </c>
      <c r="AB145" s="215" t="s">
        <v>41</v>
      </c>
      <c r="AC145" s="215"/>
      <c r="AD145" s="215"/>
      <c r="AE145" s="237">
        <f>400-AE144</f>
        <v>92</v>
      </c>
      <c r="AH145" s="168" t="s">
        <v>42</v>
      </c>
      <c r="AI145" s="167">
        <v>13</v>
      </c>
    </row>
    <row r="146" spans="2:35" ht="15.75" thickBot="1" x14ac:dyDescent="0.3">
      <c r="B146" s="79">
        <v>44206</v>
      </c>
      <c r="C146" s="21">
        <v>5</v>
      </c>
      <c r="D146" s="21"/>
      <c r="E146" s="21">
        <v>2</v>
      </c>
      <c r="F146" s="21">
        <v>8</v>
      </c>
      <c r="G146" s="21">
        <v>0</v>
      </c>
      <c r="H146" s="22">
        <v>0</v>
      </c>
      <c r="I146" s="141">
        <v>0</v>
      </c>
      <c r="J146" s="23"/>
      <c r="K146" s="21">
        <v>10</v>
      </c>
      <c r="L146" s="21">
        <v>14</v>
      </c>
      <c r="M146" s="21">
        <v>0</v>
      </c>
      <c r="N146" s="22">
        <v>0</v>
      </c>
      <c r="O146" s="164"/>
      <c r="P146" s="22"/>
      <c r="AH146" s="169" t="s">
        <v>43</v>
      </c>
      <c r="AI146" s="170">
        <v>22</v>
      </c>
    </row>
    <row r="147" spans="2:35" ht="15.75" thickBot="1" x14ac:dyDescent="0.3">
      <c r="B147" s="171">
        <v>44207</v>
      </c>
      <c r="C147" s="102">
        <v>0</v>
      </c>
      <c r="D147" s="102"/>
      <c r="E147" s="102">
        <v>25</v>
      </c>
      <c r="F147" s="102">
        <v>5</v>
      </c>
      <c r="G147" s="102">
        <v>0</v>
      </c>
      <c r="H147" s="103">
        <v>0</v>
      </c>
      <c r="I147" s="113">
        <v>0</v>
      </c>
      <c r="J147" s="104"/>
      <c r="K147" s="102">
        <v>0</v>
      </c>
      <c r="L147" s="102">
        <v>32</v>
      </c>
      <c r="M147" s="102">
        <v>0</v>
      </c>
      <c r="N147" s="103">
        <v>0</v>
      </c>
      <c r="O147" s="172">
        <v>5</v>
      </c>
      <c r="P147" s="103">
        <v>6</v>
      </c>
      <c r="AH147" s="173" t="s">
        <v>21</v>
      </c>
      <c r="AI147" s="174">
        <f>SUM(AI141:AI146)</f>
        <v>67</v>
      </c>
    </row>
    <row r="148" spans="2:35" ht="15.75" thickBot="1" x14ac:dyDescent="0.3">
      <c r="B148" s="155">
        <v>44208</v>
      </c>
      <c r="C148" s="175">
        <v>0</v>
      </c>
      <c r="D148" s="175"/>
      <c r="E148" s="175">
        <v>0</v>
      </c>
      <c r="F148" s="175">
        <v>1</v>
      </c>
      <c r="G148" s="175">
        <v>0</v>
      </c>
      <c r="H148" s="176">
        <v>0</v>
      </c>
      <c r="I148" s="177">
        <v>0</v>
      </c>
      <c r="J148" s="178"/>
      <c r="K148" s="175">
        <v>10</v>
      </c>
      <c r="L148" s="175">
        <v>6</v>
      </c>
      <c r="M148" s="175">
        <v>0</v>
      </c>
      <c r="N148" s="176">
        <v>0</v>
      </c>
      <c r="O148" s="178"/>
      <c r="P148" s="176"/>
    </row>
    <row r="149" spans="2:35" ht="15.75" thickBot="1" x14ac:dyDescent="0.3">
      <c r="B149" s="79">
        <v>44209</v>
      </c>
      <c r="C149" s="179">
        <v>1</v>
      </c>
      <c r="D149" s="179"/>
      <c r="E149" s="179">
        <v>0</v>
      </c>
      <c r="F149" s="179">
        <v>0</v>
      </c>
      <c r="G149" s="179">
        <v>0</v>
      </c>
      <c r="H149" s="180">
        <v>0</v>
      </c>
      <c r="I149" s="181">
        <v>0</v>
      </c>
      <c r="J149" s="182"/>
      <c r="K149" s="183">
        <v>1</v>
      </c>
      <c r="L149" s="183">
        <v>1</v>
      </c>
      <c r="M149" s="183">
        <v>0</v>
      </c>
      <c r="N149" s="184">
        <v>0</v>
      </c>
      <c r="O149" s="182"/>
      <c r="P149" s="184"/>
      <c r="AH149" s="219" t="s">
        <v>44</v>
      </c>
      <c r="AI149" s="220"/>
    </row>
    <row r="150" spans="2:35" ht="15.75" thickBot="1" x14ac:dyDescent="0.3">
      <c r="B150" s="79">
        <v>44210</v>
      </c>
      <c r="C150" s="179">
        <v>4</v>
      </c>
      <c r="D150" s="179"/>
      <c r="E150" s="179">
        <v>9</v>
      </c>
      <c r="F150" s="179">
        <v>4</v>
      </c>
      <c r="G150" s="179">
        <v>0</v>
      </c>
      <c r="H150" s="180">
        <v>0</v>
      </c>
      <c r="I150" s="181">
        <v>0</v>
      </c>
      <c r="J150" s="182"/>
      <c r="K150" s="183">
        <v>0</v>
      </c>
      <c r="L150" s="183">
        <v>21</v>
      </c>
      <c r="M150" s="183">
        <v>0</v>
      </c>
      <c r="N150" s="184">
        <v>0</v>
      </c>
      <c r="O150" s="182"/>
      <c r="P150" s="184"/>
      <c r="AH150" s="159" t="s">
        <v>45</v>
      </c>
      <c r="AI150" s="159">
        <f>AI168</f>
        <v>32</v>
      </c>
    </row>
    <row r="151" spans="2:35" ht="15.75" thickBot="1" x14ac:dyDescent="0.3">
      <c r="B151" s="79">
        <v>44211</v>
      </c>
      <c r="C151" s="179">
        <v>4</v>
      </c>
      <c r="D151" s="179"/>
      <c r="E151" s="179">
        <v>0</v>
      </c>
      <c r="F151" s="179">
        <v>4</v>
      </c>
      <c r="G151" s="179">
        <v>0</v>
      </c>
      <c r="H151" s="180">
        <v>0</v>
      </c>
      <c r="I151" s="181">
        <v>0</v>
      </c>
      <c r="J151" s="182"/>
      <c r="K151" s="183">
        <v>10</v>
      </c>
      <c r="L151" s="183">
        <v>3</v>
      </c>
      <c r="M151" s="183">
        <v>0</v>
      </c>
      <c r="N151" s="184">
        <v>0</v>
      </c>
      <c r="O151" s="185"/>
      <c r="P151" s="186"/>
      <c r="T151" s="129" t="s">
        <v>18</v>
      </c>
      <c r="U151" s="122" t="s">
        <v>19</v>
      </c>
      <c r="V151" s="122"/>
      <c r="W151" s="122" t="s">
        <v>20</v>
      </c>
      <c r="X151" s="122" t="s">
        <v>31</v>
      </c>
      <c r="Y151" s="122" t="s">
        <v>32</v>
      </c>
      <c r="Z151" s="6" t="s">
        <v>33</v>
      </c>
      <c r="AH151" s="159" t="s">
        <v>46</v>
      </c>
      <c r="AI151" s="159">
        <f>AI197</f>
        <v>17</v>
      </c>
    </row>
    <row r="152" spans="2:35" ht="15.75" thickBot="1" x14ac:dyDescent="0.3">
      <c r="B152" s="79">
        <v>44212</v>
      </c>
      <c r="C152" s="179">
        <v>2</v>
      </c>
      <c r="D152" s="179"/>
      <c r="E152" s="179">
        <v>0</v>
      </c>
      <c r="F152" s="179">
        <v>0</v>
      </c>
      <c r="G152" s="179">
        <v>0</v>
      </c>
      <c r="H152" s="180">
        <v>0</v>
      </c>
      <c r="I152" s="181">
        <v>0</v>
      </c>
      <c r="J152" s="182"/>
      <c r="K152" s="183">
        <v>0</v>
      </c>
      <c r="L152" s="183">
        <v>0</v>
      </c>
      <c r="M152" s="183">
        <v>0</v>
      </c>
      <c r="N152" s="184">
        <v>0</v>
      </c>
      <c r="O152" s="185"/>
      <c r="P152" s="186"/>
      <c r="R152" s="86" t="s">
        <v>21</v>
      </c>
      <c r="S152" s="87">
        <f>SUM(C148:N154)</f>
        <v>201</v>
      </c>
      <c r="T152" s="63">
        <f>SUM(C148:C154)+SUM(I148:I154)</f>
        <v>30</v>
      </c>
      <c r="U152" s="63">
        <f>SUM(E148:E154)+SUM(K148:K154)</f>
        <v>31</v>
      </c>
      <c r="V152" s="63"/>
      <c r="W152" s="99">
        <f>SUM(F148:F154)+SUM(L148:L154)</f>
        <v>140</v>
      </c>
      <c r="X152" s="99">
        <f>SUM(G148:G154)+SUM(M148:M154)</f>
        <v>0</v>
      </c>
      <c r="Y152" s="99">
        <f>SUM(H148:H154)+SUM(N148:N154)</f>
        <v>0</v>
      </c>
      <c r="Z152" s="99">
        <f>SUM(O148:O154)+SUM(P148:P154)</f>
        <v>9</v>
      </c>
      <c r="AH152" s="159" t="s">
        <v>47</v>
      </c>
      <c r="AI152" s="159">
        <f>AI228</f>
        <v>54</v>
      </c>
    </row>
    <row r="153" spans="2:35" ht="15.75" thickBot="1" x14ac:dyDescent="0.3">
      <c r="B153" s="79">
        <v>44213</v>
      </c>
      <c r="C153" s="179">
        <v>3</v>
      </c>
      <c r="D153" s="179"/>
      <c r="E153" s="179">
        <v>1</v>
      </c>
      <c r="F153" s="179">
        <v>7</v>
      </c>
      <c r="G153" s="179">
        <v>0</v>
      </c>
      <c r="H153" s="180">
        <v>0</v>
      </c>
      <c r="I153" s="181">
        <v>0</v>
      </c>
      <c r="J153" s="182"/>
      <c r="K153" s="183">
        <v>0</v>
      </c>
      <c r="L153" s="183">
        <v>45</v>
      </c>
      <c r="M153" s="183">
        <v>0</v>
      </c>
      <c r="N153" s="184">
        <v>0</v>
      </c>
      <c r="O153" s="185"/>
      <c r="P153" s="186"/>
      <c r="AH153" s="159" t="s">
        <v>48</v>
      </c>
      <c r="AI153" s="159">
        <f>AI256</f>
        <v>47</v>
      </c>
    </row>
    <row r="154" spans="2:35" ht="15.75" thickBot="1" x14ac:dyDescent="0.3">
      <c r="B154" s="171">
        <v>44214</v>
      </c>
      <c r="C154" s="187">
        <v>16</v>
      </c>
      <c r="D154" s="187"/>
      <c r="E154" s="187">
        <v>0</v>
      </c>
      <c r="F154" s="187">
        <v>15</v>
      </c>
      <c r="G154" s="187">
        <v>0</v>
      </c>
      <c r="H154" s="188">
        <v>0</v>
      </c>
      <c r="I154" s="189">
        <v>0</v>
      </c>
      <c r="J154" s="190"/>
      <c r="K154" s="191">
        <v>0</v>
      </c>
      <c r="L154" s="191">
        <v>33</v>
      </c>
      <c r="M154" s="191">
        <v>0</v>
      </c>
      <c r="N154" s="192">
        <v>0</v>
      </c>
      <c r="O154" s="190">
        <v>5</v>
      </c>
      <c r="P154" s="193">
        <v>4</v>
      </c>
      <c r="AH154" s="159" t="s">
        <v>49</v>
      </c>
      <c r="AI154" s="159">
        <f>AI284</f>
        <v>91</v>
      </c>
    </row>
    <row r="155" spans="2:35" ht="15.75" thickBot="1" x14ac:dyDescent="0.3">
      <c r="B155" s="155">
        <v>44215</v>
      </c>
      <c r="C155" s="137">
        <v>1</v>
      </c>
      <c r="D155" s="137"/>
      <c r="E155" s="137">
        <v>0</v>
      </c>
      <c r="F155" s="137">
        <v>2</v>
      </c>
      <c r="G155" s="137">
        <v>0</v>
      </c>
      <c r="H155" s="137">
        <v>0</v>
      </c>
      <c r="I155" s="137">
        <v>0</v>
      </c>
      <c r="J155" s="137"/>
      <c r="K155" s="137">
        <v>9</v>
      </c>
      <c r="L155" s="137">
        <v>17</v>
      </c>
      <c r="M155" s="137">
        <v>0</v>
      </c>
      <c r="N155" s="137">
        <v>0</v>
      </c>
      <c r="O155" s="137"/>
      <c r="P155" s="140"/>
      <c r="AH155" s="159" t="s">
        <v>50</v>
      </c>
      <c r="AI155" s="159">
        <f>AI312</f>
        <v>0</v>
      </c>
    </row>
    <row r="156" spans="2:35" ht="15.75" thickBot="1" x14ac:dyDescent="0.3">
      <c r="B156" s="79">
        <v>44216</v>
      </c>
      <c r="C156" s="21">
        <v>3</v>
      </c>
      <c r="D156" s="21"/>
      <c r="E156" s="21">
        <v>1</v>
      </c>
      <c r="F156" s="21">
        <v>0</v>
      </c>
      <c r="G156" s="21">
        <v>0</v>
      </c>
      <c r="H156" s="21">
        <v>0</v>
      </c>
      <c r="I156" s="21">
        <v>0</v>
      </c>
      <c r="J156" s="21"/>
      <c r="K156" s="21">
        <v>0</v>
      </c>
      <c r="L156" s="21">
        <v>9</v>
      </c>
      <c r="M156" s="21">
        <v>0</v>
      </c>
      <c r="N156" s="21">
        <v>0</v>
      </c>
      <c r="O156" s="21"/>
      <c r="P156" s="22"/>
      <c r="AD156" t="s">
        <v>51</v>
      </c>
      <c r="AF156" s="95" t="s">
        <v>52</v>
      </c>
      <c r="AG156" t="s">
        <v>53</v>
      </c>
      <c r="AH156" s="157" t="s">
        <v>36</v>
      </c>
      <c r="AI156" s="159">
        <f>AI342</f>
        <v>0</v>
      </c>
    </row>
    <row r="157" spans="2:35" ht="15.75" thickBot="1" x14ac:dyDescent="0.3">
      <c r="B157" s="79">
        <v>44217</v>
      </c>
      <c r="C157" s="21">
        <v>8</v>
      </c>
      <c r="D157" s="21"/>
      <c r="E157" s="21">
        <v>4</v>
      </c>
      <c r="F157" s="21">
        <v>6</v>
      </c>
      <c r="G157" s="21">
        <v>0</v>
      </c>
      <c r="H157" s="21">
        <v>0</v>
      </c>
      <c r="I157" s="21">
        <v>0</v>
      </c>
      <c r="J157" s="21"/>
      <c r="K157" s="21">
        <v>0</v>
      </c>
      <c r="L157" s="21">
        <v>28</v>
      </c>
      <c r="M157" s="21">
        <v>0</v>
      </c>
      <c r="N157" s="21">
        <v>0</v>
      </c>
      <c r="O157" s="21"/>
      <c r="P157" s="22"/>
      <c r="AF157" s="95" t="s">
        <v>54</v>
      </c>
      <c r="AG157" t="s">
        <v>55</v>
      </c>
      <c r="AH157" s="173" t="s">
        <v>21</v>
      </c>
      <c r="AI157" s="194">
        <f>SUM(AI150:AI156)</f>
        <v>241</v>
      </c>
    </row>
    <row r="158" spans="2:35" ht="15.75" thickBot="1" x14ac:dyDescent="0.3">
      <c r="B158" s="79">
        <v>44218</v>
      </c>
      <c r="C158" s="21">
        <v>1</v>
      </c>
      <c r="D158" s="21"/>
      <c r="E158" s="21">
        <v>0</v>
      </c>
      <c r="F158" s="21">
        <v>4</v>
      </c>
      <c r="G158" s="21">
        <v>0</v>
      </c>
      <c r="H158" s="21">
        <v>0</v>
      </c>
      <c r="I158" s="21"/>
      <c r="J158" s="21"/>
      <c r="K158" s="21">
        <v>10</v>
      </c>
      <c r="L158" s="21">
        <v>15</v>
      </c>
      <c r="M158" s="21">
        <v>0</v>
      </c>
      <c r="N158" s="21">
        <v>0</v>
      </c>
      <c r="O158" s="21"/>
      <c r="P158" s="22"/>
      <c r="T158" s="129" t="s">
        <v>18</v>
      </c>
      <c r="U158" s="122" t="s">
        <v>19</v>
      </c>
      <c r="V158" s="122"/>
      <c r="W158" s="122" t="s">
        <v>20</v>
      </c>
      <c r="X158" s="122" t="s">
        <v>31</v>
      </c>
      <c r="Y158" s="122" t="s">
        <v>32</v>
      </c>
      <c r="Z158" s="6" t="s">
        <v>33</v>
      </c>
    </row>
    <row r="159" spans="2:35" x14ac:dyDescent="0.25">
      <c r="B159" s="79">
        <v>44219</v>
      </c>
      <c r="C159" s="21">
        <v>2</v>
      </c>
      <c r="D159" s="21"/>
      <c r="E159" s="21">
        <v>0</v>
      </c>
      <c r="F159" s="21">
        <v>2</v>
      </c>
      <c r="G159" s="21">
        <v>0</v>
      </c>
      <c r="H159" s="21">
        <v>0</v>
      </c>
      <c r="I159" s="21">
        <v>0</v>
      </c>
      <c r="J159" s="21"/>
      <c r="K159" s="21">
        <v>0</v>
      </c>
      <c r="L159" s="21">
        <v>1</v>
      </c>
      <c r="M159" s="21">
        <v>0</v>
      </c>
      <c r="N159" s="21">
        <v>0</v>
      </c>
      <c r="O159" s="21"/>
      <c r="P159" s="22"/>
      <c r="R159" s="86" t="s">
        <v>21</v>
      </c>
      <c r="S159" s="87">
        <f>SUM(C155:N161)</f>
        <v>211</v>
      </c>
      <c r="T159" s="63">
        <f>SUM(C155:C161)+SUM(I155:I161)</f>
        <v>34</v>
      </c>
      <c r="U159" s="63">
        <f>SUM(E155:E161)+SUM(K155:K161)</f>
        <v>38</v>
      </c>
      <c r="V159" s="63"/>
      <c r="W159" s="99">
        <f>SUM(F155:F161)+SUM(L155:L161)</f>
        <v>139</v>
      </c>
      <c r="X159" s="99">
        <f>SUM(G155:G161)+SUM(M155:M161)</f>
        <v>0</v>
      </c>
      <c r="Y159" s="99">
        <f>SUM(H155:H161)+SUM(N155:N161)</f>
        <v>0</v>
      </c>
      <c r="Z159" s="99">
        <f>SUM(O155:O161)+SUM(P155:P161)</f>
        <v>9</v>
      </c>
    </row>
    <row r="160" spans="2:35" ht="15.75" thickBot="1" x14ac:dyDescent="0.3">
      <c r="B160" s="79">
        <v>44220</v>
      </c>
      <c r="C160" s="21">
        <v>2</v>
      </c>
      <c r="D160" s="21"/>
      <c r="E160" s="21">
        <v>3</v>
      </c>
      <c r="F160" s="21">
        <v>2</v>
      </c>
      <c r="G160" s="21">
        <v>0</v>
      </c>
      <c r="H160" s="21">
        <v>0</v>
      </c>
      <c r="I160" s="21">
        <v>0</v>
      </c>
      <c r="J160" s="21"/>
      <c r="K160" s="21">
        <v>0</v>
      </c>
      <c r="L160" s="21">
        <v>9</v>
      </c>
      <c r="M160" s="21">
        <v>0</v>
      </c>
      <c r="N160" s="21">
        <v>0</v>
      </c>
      <c r="O160" s="21"/>
      <c r="P160" s="22"/>
    </row>
    <row r="161" spans="2:39" ht="15.75" thickBot="1" x14ac:dyDescent="0.3">
      <c r="B161" s="171">
        <v>44221</v>
      </c>
      <c r="C161" s="102">
        <v>17</v>
      </c>
      <c r="D161" s="102"/>
      <c r="E161" s="102">
        <v>1</v>
      </c>
      <c r="F161" s="102">
        <v>5</v>
      </c>
      <c r="G161" s="102">
        <v>0</v>
      </c>
      <c r="H161" s="102">
        <v>0</v>
      </c>
      <c r="I161" s="102">
        <v>0</v>
      </c>
      <c r="J161" s="102"/>
      <c r="K161" s="102">
        <v>10</v>
      </c>
      <c r="L161" s="102">
        <v>39</v>
      </c>
      <c r="M161" s="102">
        <v>0</v>
      </c>
      <c r="N161" s="102">
        <v>0</v>
      </c>
      <c r="O161" s="102">
        <v>4</v>
      </c>
      <c r="P161" s="103">
        <v>5</v>
      </c>
      <c r="AE161" s="159" t="s">
        <v>56</v>
      </c>
      <c r="AF161" s="159" t="s">
        <v>57</v>
      </c>
      <c r="AG161" s="159" t="s">
        <v>21</v>
      </c>
      <c r="AH161" s="221" t="s">
        <v>58</v>
      </c>
      <c r="AI161" s="222"/>
    </row>
    <row r="162" spans="2:39" ht="15.75" thickBot="1" x14ac:dyDescent="0.3">
      <c r="B162" s="155">
        <v>44222</v>
      </c>
      <c r="C162" s="175">
        <v>1</v>
      </c>
      <c r="D162" s="175"/>
      <c r="E162" s="175">
        <v>0</v>
      </c>
      <c r="F162" s="175">
        <v>18</v>
      </c>
      <c r="G162" s="175">
        <v>0</v>
      </c>
      <c r="H162" s="175">
        <v>0</v>
      </c>
      <c r="I162" s="175">
        <v>0</v>
      </c>
      <c r="J162" s="175"/>
      <c r="K162" s="175">
        <v>0</v>
      </c>
      <c r="L162" s="175">
        <v>9</v>
      </c>
      <c r="M162" s="175">
        <v>0</v>
      </c>
      <c r="N162" s="175">
        <v>0</v>
      </c>
      <c r="O162" s="175"/>
      <c r="P162" s="180"/>
      <c r="AB162" s="215" t="s">
        <v>59</v>
      </c>
      <c r="AC162" s="215"/>
      <c r="AD162" s="215"/>
      <c r="AE162" s="159">
        <v>12000</v>
      </c>
      <c r="AF162" s="159">
        <f>SUM(AI147)</f>
        <v>67</v>
      </c>
      <c r="AG162" s="195">
        <f>SUM(AE162*AF162)</f>
        <v>804000</v>
      </c>
      <c r="AH162" s="223">
        <f>SUM(AG162+AG163)</f>
        <v>3093500</v>
      </c>
      <c r="AI162" s="224"/>
      <c r="AK162" s="212" t="s">
        <v>60</v>
      </c>
      <c r="AL162" s="213"/>
      <c r="AM162" s="214"/>
    </row>
    <row r="163" spans="2:39" ht="15.75" thickBot="1" x14ac:dyDescent="0.3">
      <c r="B163" s="79">
        <v>44223</v>
      </c>
      <c r="C163" s="183">
        <v>3</v>
      </c>
      <c r="D163" s="183"/>
      <c r="E163" s="183">
        <v>1</v>
      </c>
      <c r="F163" s="183">
        <v>5</v>
      </c>
      <c r="G163" s="183">
        <v>0</v>
      </c>
      <c r="H163" s="183">
        <v>0</v>
      </c>
      <c r="I163" s="183">
        <v>0</v>
      </c>
      <c r="J163" s="183"/>
      <c r="K163" s="183">
        <v>10</v>
      </c>
      <c r="L163" s="183">
        <v>4</v>
      </c>
      <c r="M163" s="183">
        <v>0</v>
      </c>
      <c r="N163" s="183">
        <v>0</v>
      </c>
      <c r="O163" s="183"/>
      <c r="P163" s="184"/>
      <c r="AB163" s="215" t="s">
        <v>61</v>
      </c>
      <c r="AC163" s="215"/>
      <c r="AD163" s="215"/>
      <c r="AE163" s="159">
        <v>9500</v>
      </c>
      <c r="AF163" s="159">
        <f>SUM(AI157)</f>
        <v>241</v>
      </c>
      <c r="AG163" s="195">
        <f>SUM(AE163*AF163)</f>
        <v>2289500</v>
      </c>
      <c r="AH163" s="225"/>
      <c r="AI163" s="226"/>
      <c r="AK163" s="216">
        <v>4800000</v>
      </c>
      <c r="AL163" s="217"/>
      <c r="AM163" s="218"/>
    </row>
    <row r="164" spans="2:39" ht="15.75" thickBot="1" x14ac:dyDescent="0.3">
      <c r="B164" s="79">
        <v>44224</v>
      </c>
      <c r="C164" s="183">
        <v>3</v>
      </c>
      <c r="D164" s="183"/>
      <c r="E164" s="183">
        <v>1</v>
      </c>
      <c r="F164" s="183">
        <v>6</v>
      </c>
      <c r="G164" s="183">
        <v>0</v>
      </c>
      <c r="H164" s="183">
        <v>0</v>
      </c>
      <c r="I164" s="183">
        <v>0</v>
      </c>
      <c r="J164" s="183"/>
      <c r="K164" s="183">
        <v>10</v>
      </c>
      <c r="L164" s="183">
        <v>27</v>
      </c>
      <c r="M164" s="183">
        <v>0</v>
      </c>
      <c r="N164" s="183">
        <v>0</v>
      </c>
      <c r="O164" s="183"/>
      <c r="P164" s="184"/>
    </row>
    <row r="165" spans="2:39" ht="15.75" thickBot="1" x14ac:dyDescent="0.3">
      <c r="B165" s="79">
        <v>44225</v>
      </c>
      <c r="C165" s="183">
        <v>1</v>
      </c>
      <c r="D165" s="183"/>
      <c r="E165" s="183">
        <v>0</v>
      </c>
      <c r="F165" s="183">
        <v>1</v>
      </c>
      <c r="G165" s="183">
        <v>0</v>
      </c>
      <c r="H165" s="183">
        <v>0</v>
      </c>
      <c r="I165" s="183">
        <v>0</v>
      </c>
      <c r="J165" s="183"/>
      <c r="K165" s="183">
        <v>0</v>
      </c>
      <c r="L165" s="183">
        <v>9</v>
      </c>
      <c r="M165" s="183">
        <v>0</v>
      </c>
      <c r="N165" s="183">
        <v>0</v>
      </c>
      <c r="O165" s="183"/>
      <c r="P165" s="184"/>
      <c r="T165" s="129" t="s">
        <v>18</v>
      </c>
      <c r="U165" s="122" t="s">
        <v>19</v>
      </c>
      <c r="V165" s="122"/>
      <c r="W165" s="122" t="s">
        <v>20</v>
      </c>
      <c r="X165" s="122" t="s">
        <v>31</v>
      </c>
      <c r="Y165" s="122" t="s">
        <v>32</v>
      </c>
      <c r="Z165" s="6" t="s">
        <v>33</v>
      </c>
    </row>
    <row r="166" spans="2:39" ht="15.75" thickBot="1" x14ac:dyDescent="0.3">
      <c r="B166" s="79">
        <v>44226</v>
      </c>
      <c r="C166" s="183">
        <v>1</v>
      </c>
      <c r="D166" s="183"/>
      <c r="E166" s="183">
        <v>0</v>
      </c>
      <c r="F166" s="183">
        <v>2</v>
      </c>
      <c r="G166" s="183">
        <v>0</v>
      </c>
      <c r="H166" s="183">
        <v>0</v>
      </c>
      <c r="I166" s="183">
        <v>0</v>
      </c>
      <c r="J166" s="183"/>
      <c r="K166" s="183">
        <v>0</v>
      </c>
      <c r="L166" s="183">
        <v>1</v>
      </c>
      <c r="M166" s="183">
        <v>0</v>
      </c>
      <c r="N166" s="183">
        <v>0</v>
      </c>
      <c r="O166" s="183"/>
      <c r="P166" s="184"/>
      <c r="R166" s="86" t="s">
        <v>21</v>
      </c>
      <c r="S166" s="87">
        <f>SUM(C162:N168)</f>
        <v>185</v>
      </c>
      <c r="T166" s="63">
        <f>SUM(C162:C168)+SUM(I162:I168)</f>
        <v>26</v>
      </c>
      <c r="U166" s="63">
        <f>SUM(E162:E168)+SUM(K162:K168)</f>
        <v>25</v>
      </c>
      <c r="V166" s="63"/>
      <c r="W166" s="99">
        <f>SUM(F162:F168)+SUM(L162:L168)</f>
        <v>134</v>
      </c>
      <c r="X166" s="99">
        <f>SUM(G162:G168)+SUM(M162:M168)</f>
        <v>0</v>
      </c>
      <c r="Y166" s="99">
        <f>SUM(H162:H168)+SUM(N162:N168)</f>
        <v>0</v>
      </c>
      <c r="Z166" s="99">
        <f>SUM(O162:O168)+SUM(P162:P168)</f>
        <v>9</v>
      </c>
      <c r="AD166" s="209" t="s">
        <v>62</v>
      </c>
      <c r="AE166" s="210"/>
      <c r="AF166" s="210"/>
      <c r="AG166" s="210"/>
      <c r="AH166" s="210"/>
      <c r="AI166" s="211"/>
    </row>
    <row r="167" spans="2:39" ht="15.75" thickBot="1" x14ac:dyDescent="0.3">
      <c r="B167" s="79">
        <v>44227</v>
      </c>
      <c r="C167" s="183">
        <v>0</v>
      </c>
      <c r="D167" s="183"/>
      <c r="E167" s="183">
        <v>3</v>
      </c>
      <c r="F167" s="183">
        <v>3</v>
      </c>
      <c r="G167" s="183">
        <v>0</v>
      </c>
      <c r="H167" s="183">
        <v>0</v>
      </c>
      <c r="I167" s="183">
        <v>0</v>
      </c>
      <c r="J167" s="183"/>
      <c r="K167" s="183">
        <v>0</v>
      </c>
      <c r="L167" s="183">
        <v>23</v>
      </c>
      <c r="M167" s="183">
        <v>0</v>
      </c>
      <c r="N167" s="183">
        <v>0</v>
      </c>
      <c r="O167" s="183"/>
      <c r="P167" s="184"/>
      <c r="AD167" s="156" t="s">
        <v>18</v>
      </c>
      <c r="AE167" s="156" t="s">
        <v>19</v>
      </c>
      <c r="AF167" s="156" t="s">
        <v>20</v>
      </c>
      <c r="AG167" s="156" t="s">
        <v>31</v>
      </c>
      <c r="AH167" s="156" t="s">
        <v>32</v>
      </c>
      <c r="AI167" s="156" t="s">
        <v>33</v>
      </c>
    </row>
    <row r="168" spans="2:39" ht="15.75" thickBot="1" x14ac:dyDescent="0.3">
      <c r="B168" s="171">
        <v>44228</v>
      </c>
      <c r="C168" s="191">
        <v>17</v>
      </c>
      <c r="D168" s="191"/>
      <c r="E168" s="191">
        <v>0</v>
      </c>
      <c r="F168" s="191">
        <v>4</v>
      </c>
      <c r="G168" s="191">
        <v>0</v>
      </c>
      <c r="H168" s="191">
        <v>0</v>
      </c>
      <c r="I168" s="191">
        <v>0</v>
      </c>
      <c r="J168" s="191"/>
      <c r="K168" s="191">
        <v>0</v>
      </c>
      <c r="L168" s="191">
        <v>22</v>
      </c>
      <c r="M168" s="191">
        <v>0</v>
      </c>
      <c r="N168" s="191">
        <v>0</v>
      </c>
      <c r="O168" s="191">
        <v>6</v>
      </c>
      <c r="P168" s="192">
        <v>3</v>
      </c>
      <c r="AB168" s="157" t="s">
        <v>21</v>
      </c>
      <c r="AC168" s="158">
        <f>SUM(C137:N167)</f>
        <v>827</v>
      </c>
      <c r="AD168" s="159">
        <f>SUM(C137:C167)+SUM(I137:I167)</f>
        <v>103</v>
      </c>
      <c r="AE168" s="159">
        <f>SUM(E137:E167)+SUM(K137:K167)</f>
        <v>175</v>
      </c>
      <c r="AF168" s="159">
        <f>SUM(F137:F167)+SUM(L137:L167)</f>
        <v>549</v>
      </c>
      <c r="AG168" s="160">
        <f>SUM(G137:G167)+SUM(M137:M167)</f>
        <v>0</v>
      </c>
      <c r="AH168" s="160">
        <f>SUM(H137:H167)+SUM(N137:N167)</f>
        <v>0</v>
      </c>
      <c r="AI168" s="160">
        <f>SUM(P137:P167)+SUM(O137:O167)</f>
        <v>32</v>
      </c>
    </row>
    <row r="169" spans="2:39" x14ac:dyDescent="0.25">
      <c r="B169" s="155">
        <v>44229</v>
      </c>
      <c r="C169" s="137">
        <v>1</v>
      </c>
      <c r="D169" s="137"/>
      <c r="E169" s="137">
        <v>0</v>
      </c>
      <c r="F169" s="137">
        <v>3</v>
      </c>
      <c r="G169" s="137">
        <v>0</v>
      </c>
      <c r="H169" s="137">
        <v>0</v>
      </c>
      <c r="I169" s="137">
        <v>0</v>
      </c>
      <c r="J169" s="137"/>
      <c r="K169" s="137">
        <v>0</v>
      </c>
      <c r="L169" s="137">
        <v>37</v>
      </c>
      <c r="M169" s="137">
        <v>0</v>
      </c>
      <c r="N169" s="137">
        <v>0</v>
      </c>
      <c r="O169" s="137"/>
      <c r="P169" s="140"/>
      <c r="AI169" s="196">
        <f>AI168*12000</f>
        <v>384000</v>
      </c>
      <c r="AJ169" s="77" t="s">
        <v>63</v>
      </c>
    </row>
    <row r="170" spans="2:39" x14ac:dyDescent="0.25">
      <c r="B170" s="79">
        <v>44230</v>
      </c>
      <c r="C170" s="21">
        <v>0</v>
      </c>
      <c r="D170" s="21"/>
      <c r="E170" s="21">
        <v>0</v>
      </c>
      <c r="F170" s="21">
        <v>12</v>
      </c>
      <c r="G170" s="21">
        <v>0</v>
      </c>
      <c r="H170" s="21">
        <v>0</v>
      </c>
      <c r="I170" s="21">
        <v>0</v>
      </c>
      <c r="J170" s="21"/>
      <c r="K170" s="21">
        <v>0</v>
      </c>
      <c r="L170" s="21">
        <v>21</v>
      </c>
      <c r="M170" s="21">
        <v>0</v>
      </c>
      <c r="N170" s="21">
        <v>0</v>
      </c>
      <c r="O170" s="21"/>
      <c r="P170" s="22"/>
    </row>
    <row r="171" spans="2:39" ht="15.75" thickBot="1" x14ac:dyDescent="0.3">
      <c r="B171" s="79">
        <v>44231</v>
      </c>
      <c r="C171" s="21">
        <v>2</v>
      </c>
      <c r="D171" s="21"/>
      <c r="E171" s="21">
        <v>6</v>
      </c>
      <c r="F171" s="21">
        <v>18</v>
      </c>
      <c r="G171" s="21">
        <v>0</v>
      </c>
      <c r="H171" s="21">
        <v>0</v>
      </c>
      <c r="I171" s="21">
        <v>0</v>
      </c>
      <c r="J171" s="21"/>
      <c r="K171" s="21">
        <v>10</v>
      </c>
      <c r="L171" s="21">
        <v>24</v>
      </c>
      <c r="M171" s="21">
        <v>0</v>
      </c>
      <c r="N171" s="21">
        <v>0</v>
      </c>
      <c r="O171" s="21"/>
      <c r="P171" s="22"/>
    </row>
    <row r="172" spans="2:39" ht="15.75" thickBot="1" x14ac:dyDescent="0.3">
      <c r="B172" s="79">
        <v>44232</v>
      </c>
      <c r="C172" s="21">
        <v>3</v>
      </c>
      <c r="D172" s="21"/>
      <c r="E172" s="21">
        <v>1</v>
      </c>
      <c r="F172" s="21">
        <v>1</v>
      </c>
      <c r="G172" s="21">
        <v>0</v>
      </c>
      <c r="H172" s="21">
        <v>0</v>
      </c>
      <c r="I172" s="21">
        <v>0</v>
      </c>
      <c r="J172" s="21"/>
      <c r="K172" s="21">
        <v>0</v>
      </c>
      <c r="L172" s="21">
        <v>0</v>
      </c>
      <c r="M172" s="21">
        <v>0</v>
      </c>
      <c r="N172" s="21">
        <v>0</v>
      </c>
      <c r="O172" s="21"/>
      <c r="P172" s="22"/>
      <c r="T172" s="129" t="s">
        <v>18</v>
      </c>
      <c r="U172" s="122" t="s">
        <v>19</v>
      </c>
      <c r="V172" s="122"/>
      <c r="W172" s="122" t="s">
        <v>20</v>
      </c>
      <c r="X172" s="122" t="s">
        <v>31</v>
      </c>
      <c r="Y172" s="122" t="s">
        <v>32</v>
      </c>
      <c r="Z172" s="6" t="s">
        <v>33</v>
      </c>
    </row>
    <row r="173" spans="2:39" x14ac:dyDescent="0.25">
      <c r="B173" s="79">
        <v>44233</v>
      </c>
      <c r="C173" s="21">
        <v>2</v>
      </c>
      <c r="D173" s="21"/>
      <c r="E173" s="21">
        <v>0</v>
      </c>
      <c r="F173" s="21">
        <v>2</v>
      </c>
      <c r="G173" s="21">
        <v>0</v>
      </c>
      <c r="H173" s="21">
        <v>0</v>
      </c>
      <c r="I173" s="21">
        <v>0</v>
      </c>
      <c r="J173" s="21"/>
      <c r="K173" s="21">
        <v>10</v>
      </c>
      <c r="L173" s="21">
        <v>2</v>
      </c>
      <c r="M173" s="21">
        <v>0</v>
      </c>
      <c r="N173" s="21">
        <v>0</v>
      </c>
      <c r="O173" s="21"/>
      <c r="P173" s="22"/>
      <c r="R173" s="86" t="s">
        <v>21</v>
      </c>
      <c r="S173" s="87">
        <f>SUM(C169:N175)</f>
        <v>229</v>
      </c>
      <c r="T173" s="63">
        <f>SUM(C169:C175)+SUM(I169:I175)</f>
        <v>36</v>
      </c>
      <c r="U173" s="63">
        <f>SUM(E169:E175)+SUM(K169:K175)</f>
        <v>41</v>
      </c>
      <c r="V173" s="63"/>
      <c r="W173" s="99">
        <f>SUM(F169:F175)+SUM(L169:L175)</f>
        <v>152</v>
      </c>
      <c r="X173" s="99">
        <f>SUM(G169:G175)+SUM(M169:M175)</f>
        <v>0</v>
      </c>
      <c r="Y173" s="99">
        <f>SUM(H169:H175)+SUM(N169:N175)</f>
        <v>0</v>
      </c>
      <c r="Z173" s="99">
        <f>SUM(O169:O175)+SUM(P169:P175)</f>
        <v>3</v>
      </c>
    </row>
    <row r="174" spans="2:39" x14ac:dyDescent="0.25">
      <c r="B174" s="79">
        <v>44234</v>
      </c>
      <c r="C174" s="21">
        <v>9</v>
      </c>
      <c r="D174" s="21"/>
      <c r="E174" s="21">
        <v>0</v>
      </c>
      <c r="F174" s="21">
        <v>4</v>
      </c>
      <c r="G174" s="21">
        <v>0</v>
      </c>
      <c r="H174" s="21">
        <v>0</v>
      </c>
      <c r="I174" s="21">
        <v>0</v>
      </c>
      <c r="J174" s="21"/>
      <c r="K174" s="21">
        <v>0</v>
      </c>
      <c r="L174" s="21">
        <v>0</v>
      </c>
      <c r="M174" s="21">
        <v>0</v>
      </c>
      <c r="N174" s="21">
        <v>0</v>
      </c>
      <c r="O174" s="21"/>
      <c r="P174" s="22"/>
    </row>
    <row r="175" spans="2:39" ht="15.75" thickBot="1" x14ac:dyDescent="0.3">
      <c r="B175" s="171">
        <v>44235</v>
      </c>
      <c r="C175" s="102">
        <v>19</v>
      </c>
      <c r="D175" s="102"/>
      <c r="E175" s="102">
        <v>4</v>
      </c>
      <c r="F175" s="102">
        <v>6</v>
      </c>
      <c r="G175" s="102">
        <v>0</v>
      </c>
      <c r="H175" s="102">
        <v>0</v>
      </c>
      <c r="I175" s="102">
        <v>0</v>
      </c>
      <c r="J175" s="102"/>
      <c r="K175" s="102">
        <v>10</v>
      </c>
      <c r="L175" s="102">
        <v>22</v>
      </c>
      <c r="M175" s="102">
        <v>0</v>
      </c>
      <c r="N175" s="102">
        <v>0</v>
      </c>
      <c r="O175" s="102">
        <v>2</v>
      </c>
      <c r="P175" s="103">
        <v>1</v>
      </c>
    </row>
    <row r="176" spans="2:39" x14ac:dyDescent="0.25">
      <c r="B176" s="155">
        <v>44236</v>
      </c>
      <c r="C176" s="175">
        <v>1</v>
      </c>
      <c r="D176" s="175"/>
      <c r="E176" s="175">
        <v>0</v>
      </c>
      <c r="F176" s="175">
        <v>1</v>
      </c>
      <c r="G176" s="175">
        <v>0</v>
      </c>
      <c r="H176" s="175">
        <v>0</v>
      </c>
      <c r="I176" s="175">
        <v>0</v>
      </c>
      <c r="J176" s="175"/>
      <c r="K176" s="175">
        <v>0</v>
      </c>
      <c r="L176" s="175">
        <v>12</v>
      </c>
      <c r="M176" s="175">
        <v>0</v>
      </c>
      <c r="N176" s="175">
        <v>0</v>
      </c>
      <c r="O176" s="175"/>
      <c r="P176" s="176"/>
    </row>
    <row r="177" spans="2:26" x14ac:dyDescent="0.25">
      <c r="B177" s="79">
        <v>44237</v>
      </c>
      <c r="C177" s="183">
        <v>0</v>
      </c>
      <c r="D177" s="183"/>
      <c r="E177" s="183">
        <v>0</v>
      </c>
      <c r="F177" s="183">
        <v>0</v>
      </c>
      <c r="G177" s="183">
        <v>0</v>
      </c>
      <c r="H177" s="183">
        <v>0</v>
      </c>
      <c r="I177" s="183">
        <v>0</v>
      </c>
      <c r="J177" s="183"/>
      <c r="K177" s="183">
        <v>0</v>
      </c>
      <c r="L177" s="183">
        <v>31</v>
      </c>
      <c r="M177" s="183">
        <v>0</v>
      </c>
      <c r="N177" s="183">
        <v>0</v>
      </c>
      <c r="O177" s="183"/>
      <c r="P177" s="184"/>
    </row>
    <row r="178" spans="2:26" ht="15.75" thickBot="1" x14ac:dyDescent="0.3">
      <c r="B178" s="79">
        <v>44238</v>
      </c>
      <c r="C178" s="183">
        <v>8</v>
      </c>
      <c r="D178" s="183"/>
      <c r="E178" s="183">
        <v>2</v>
      </c>
      <c r="F178" s="183">
        <v>7</v>
      </c>
      <c r="G178" s="183">
        <v>0</v>
      </c>
      <c r="H178" s="183">
        <v>0</v>
      </c>
      <c r="I178" s="183">
        <v>0</v>
      </c>
      <c r="J178" s="183"/>
      <c r="K178" s="183">
        <v>10</v>
      </c>
      <c r="L178" s="183">
        <v>27</v>
      </c>
      <c r="M178" s="183">
        <v>0</v>
      </c>
      <c r="N178" s="183">
        <v>0</v>
      </c>
      <c r="O178" s="183"/>
      <c r="P178" s="184"/>
    </row>
    <row r="179" spans="2:26" ht="15.75" thickBot="1" x14ac:dyDescent="0.3">
      <c r="B179" s="79">
        <v>44239</v>
      </c>
      <c r="C179" s="183">
        <v>5</v>
      </c>
      <c r="D179" s="183"/>
      <c r="E179" s="183">
        <v>0</v>
      </c>
      <c r="F179" s="183">
        <v>4</v>
      </c>
      <c r="G179" s="183">
        <v>0</v>
      </c>
      <c r="H179" s="183">
        <v>0</v>
      </c>
      <c r="I179" s="183">
        <v>0</v>
      </c>
      <c r="J179" s="183"/>
      <c r="K179" s="183">
        <v>0</v>
      </c>
      <c r="L179" s="183">
        <v>6</v>
      </c>
      <c r="M179" s="183">
        <v>0</v>
      </c>
      <c r="N179" s="183">
        <v>0</v>
      </c>
      <c r="O179" s="183"/>
      <c r="P179" s="184"/>
      <c r="T179" s="129" t="s">
        <v>18</v>
      </c>
      <c r="U179" s="122" t="s">
        <v>19</v>
      </c>
      <c r="V179" s="122"/>
      <c r="W179" s="122" t="s">
        <v>20</v>
      </c>
      <c r="X179" s="122" t="s">
        <v>31</v>
      </c>
      <c r="Y179" s="122" t="s">
        <v>32</v>
      </c>
      <c r="Z179" s="6" t="s">
        <v>33</v>
      </c>
    </row>
    <row r="180" spans="2:26" x14ac:dyDescent="0.25">
      <c r="B180" s="79">
        <v>44240</v>
      </c>
      <c r="C180" s="183">
        <v>1</v>
      </c>
      <c r="D180" s="183"/>
      <c r="E180" s="183">
        <v>0</v>
      </c>
      <c r="F180" s="183">
        <v>2</v>
      </c>
      <c r="G180" s="183">
        <v>0</v>
      </c>
      <c r="H180" s="183">
        <v>0</v>
      </c>
      <c r="I180" s="183">
        <v>0</v>
      </c>
      <c r="J180" s="183"/>
      <c r="K180" s="183">
        <v>7</v>
      </c>
      <c r="L180" s="183">
        <v>9</v>
      </c>
      <c r="M180" s="183">
        <v>0</v>
      </c>
      <c r="N180" s="183">
        <v>0</v>
      </c>
      <c r="O180" s="183"/>
      <c r="P180" s="184"/>
      <c r="R180" s="86" t="s">
        <v>21</v>
      </c>
      <c r="S180" s="87">
        <f>SUM(C176:N182)</f>
        <v>224</v>
      </c>
      <c r="T180" s="63">
        <f>SUM(C176:C182)+SUM(I176:I182)</f>
        <v>34</v>
      </c>
      <c r="U180" s="63">
        <f>SUM(E176:E182)+SUM(K176:K182)</f>
        <v>34</v>
      </c>
      <c r="V180" s="63"/>
      <c r="W180" s="99">
        <f>SUM(F176:F182)+SUM(L176:L182)</f>
        <v>156</v>
      </c>
      <c r="X180" s="99">
        <f>SUM(G176:G182)+SUM(M176:M182)</f>
        <v>0</v>
      </c>
      <c r="Y180" s="99">
        <f>SUM(H176:H182)+SUM(N176:N182)</f>
        <v>0</v>
      </c>
      <c r="Z180" s="99">
        <f>SUM(O176:O182)+SUM(P176:P182)</f>
        <v>3</v>
      </c>
    </row>
    <row r="181" spans="2:26" x14ac:dyDescent="0.25">
      <c r="B181" s="79">
        <v>44241</v>
      </c>
      <c r="C181" s="183">
        <v>3</v>
      </c>
      <c r="D181" s="183"/>
      <c r="E181" s="183">
        <v>2</v>
      </c>
      <c r="F181" s="183">
        <v>9</v>
      </c>
      <c r="G181" s="183">
        <v>0</v>
      </c>
      <c r="H181" s="183">
        <v>0</v>
      </c>
      <c r="I181" s="183">
        <v>0</v>
      </c>
      <c r="J181" s="183"/>
      <c r="K181" s="183">
        <v>0</v>
      </c>
      <c r="L181" s="183">
        <v>6</v>
      </c>
      <c r="M181" s="183">
        <v>0</v>
      </c>
      <c r="N181" s="183">
        <v>0</v>
      </c>
      <c r="O181" s="183"/>
      <c r="P181" s="184"/>
    </row>
    <row r="182" spans="2:26" ht="15.75" thickBot="1" x14ac:dyDescent="0.3">
      <c r="B182" s="171">
        <v>44242</v>
      </c>
      <c r="C182" s="191">
        <v>16</v>
      </c>
      <c r="D182" s="191"/>
      <c r="E182" s="191">
        <v>0</v>
      </c>
      <c r="F182" s="191">
        <v>5</v>
      </c>
      <c r="G182" s="191">
        <v>0</v>
      </c>
      <c r="H182" s="191">
        <v>0</v>
      </c>
      <c r="I182" s="191">
        <v>0</v>
      </c>
      <c r="J182" s="191"/>
      <c r="K182" s="191">
        <v>13</v>
      </c>
      <c r="L182" s="191">
        <v>37</v>
      </c>
      <c r="M182" s="191">
        <v>0</v>
      </c>
      <c r="N182" s="191">
        <v>0</v>
      </c>
      <c r="O182" s="191">
        <v>2</v>
      </c>
      <c r="P182" s="192">
        <v>1</v>
      </c>
    </row>
    <row r="183" spans="2:26" x14ac:dyDescent="0.25">
      <c r="B183" s="155">
        <v>44243</v>
      </c>
      <c r="C183" s="137">
        <v>2</v>
      </c>
      <c r="D183" s="137"/>
      <c r="E183" s="137">
        <v>0</v>
      </c>
      <c r="F183" s="137">
        <v>3</v>
      </c>
      <c r="G183" s="137">
        <v>0</v>
      </c>
      <c r="H183" s="137">
        <v>0</v>
      </c>
      <c r="I183" s="137">
        <v>0</v>
      </c>
      <c r="J183" s="137"/>
      <c r="K183" s="137">
        <v>0</v>
      </c>
      <c r="L183" s="137">
        <v>2</v>
      </c>
      <c r="M183" s="137">
        <v>0</v>
      </c>
      <c r="N183" s="137">
        <v>0</v>
      </c>
      <c r="O183" s="137"/>
      <c r="P183" s="140"/>
    </row>
    <row r="184" spans="2:26" x14ac:dyDescent="0.25">
      <c r="B184" s="79">
        <v>44244</v>
      </c>
      <c r="C184" s="21">
        <v>4</v>
      </c>
      <c r="D184" s="21"/>
      <c r="E184" s="21">
        <v>5</v>
      </c>
      <c r="F184" s="21">
        <v>2</v>
      </c>
      <c r="G184" s="21">
        <v>0</v>
      </c>
      <c r="H184" s="21">
        <v>0</v>
      </c>
      <c r="I184" s="21">
        <v>0</v>
      </c>
      <c r="J184" s="21"/>
      <c r="K184" s="21">
        <v>1</v>
      </c>
      <c r="L184" s="21">
        <v>7</v>
      </c>
      <c r="M184" s="21">
        <v>0</v>
      </c>
      <c r="N184" s="21">
        <v>0</v>
      </c>
      <c r="O184" s="21"/>
      <c r="P184" s="22"/>
    </row>
    <row r="185" spans="2:26" ht="15.75" thickBot="1" x14ac:dyDescent="0.3">
      <c r="B185" s="79">
        <v>44245</v>
      </c>
      <c r="C185" s="21">
        <v>4</v>
      </c>
      <c r="D185" s="21"/>
      <c r="E185" s="21">
        <v>1</v>
      </c>
      <c r="F185" s="21">
        <v>5</v>
      </c>
      <c r="G185" s="21">
        <v>0</v>
      </c>
      <c r="H185" s="21">
        <v>0</v>
      </c>
      <c r="I185" s="21">
        <v>0</v>
      </c>
      <c r="J185" s="21"/>
      <c r="K185" s="21">
        <v>18</v>
      </c>
      <c r="L185" s="21">
        <v>24</v>
      </c>
      <c r="M185" s="21">
        <v>0</v>
      </c>
      <c r="N185" s="21">
        <v>0</v>
      </c>
      <c r="O185" s="21"/>
      <c r="P185" s="22"/>
    </row>
    <row r="186" spans="2:26" ht="15.75" thickBot="1" x14ac:dyDescent="0.3">
      <c r="B186" s="79">
        <v>44246</v>
      </c>
      <c r="C186" s="21">
        <v>0</v>
      </c>
      <c r="D186" s="21"/>
      <c r="E186" s="21">
        <v>1</v>
      </c>
      <c r="F186" s="21">
        <v>1</v>
      </c>
      <c r="G186" s="21">
        <v>0</v>
      </c>
      <c r="H186" s="21">
        <v>0</v>
      </c>
      <c r="I186" s="21">
        <v>0</v>
      </c>
      <c r="J186" s="21"/>
      <c r="K186" s="21">
        <v>0</v>
      </c>
      <c r="L186" s="21">
        <v>0</v>
      </c>
      <c r="M186" s="21">
        <v>0</v>
      </c>
      <c r="N186" s="21">
        <v>0</v>
      </c>
      <c r="O186" s="21"/>
      <c r="P186" s="22"/>
      <c r="T186" s="129" t="s">
        <v>18</v>
      </c>
      <c r="U186" s="122" t="s">
        <v>19</v>
      </c>
      <c r="V186" s="122"/>
      <c r="W186" s="122" t="s">
        <v>20</v>
      </c>
      <c r="X186" s="122" t="s">
        <v>31</v>
      </c>
      <c r="Y186" s="122" t="s">
        <v>32</v>
      </c>
      <c r="Z186" s="6" t="s">
        <v>33</v>
      </c>
    </row>
    <row r="187" spans="2:26" x14ac:dyDescent="0.25">
      <c r="B187" s="79">
        <v>44247</v>
      </c>
      <c r="C187" s="21">
        <v>1</v>
      </c>
      <c r="D187" s="21"/>
      <c r="E187" s="21">
        <v>1</v>
      </c>
      <c r="F187" s="21">
        <v>1</v>
      </c>
      <c r="G187" s="21">
        <v>0</v>
      </c>
      <c r="H187" s="21">
        <v>0</v>
      </c>
      <c r="I187" s="21">
        <v>0</v>
      </c>
      <c r="J187" s="21"/>
      <c r="K187" s="21">
        <v>9</v>
      </c>
      <c r="L187" s="21">
        <v>11</v>
      </c>
      <c r="M187" s="21">
        <v>0</v>
      </c>
      <c r="N187" s="21">
        <v>0</v>
      </c>
      <c r="O187" s="21"/>
      <c r="P187" s="22"/>
      <c r="R187" s="86" t="s">
        <v>21</v>
      </c>
      <c r="S187" s="87">
        <f>SUM(C183:N189)</f>
        <v>228</v>
      </c>
      <c r="T187" s="63">
        <f>SUM(C183:C189)+SUM(I183:I189)</f>
        <v>32</v>
      </c>
      <c r="U187" s="63">
        <f>SUM(E183:E189)+SUM(K183:K189)</f>
        <v>36</v>
      </c>
      <c r="V187" s="63"/>
      <c r="W187" s="99">
        <f>SUM(F183:F189)+SUM(L183:L189)</f>
        <v>160</v>
      </c>
      <c r="X187" s="99">
        <f>SUM(G183:G189)+SUM(M183:M189)</f>
        <v>0</v>
      </c>
      <c r="Y187" s="99">
        <f>SUM(H183:H189)+SUM(N183:N189)</f>
        <v>0</v>
      </c>
      <c r="Z187" s="99">
        <f>SUM(O183:O189)+SUM(P183:P189)</f>
        <v>2</v>
      </c>
    </row>
    <row r="188" spans="2:26" x14ac:dyDescent="0.25">
      <c r="B188" s="79">
        <v>44248</v>
      </c>
      <c r="C188" s="21">
        <v>0</v>
      </c>
      <c r="D188" s="21"/>
      <c r="E188" s="21">
        <v>0</v>
      </c>
      <c r="F188" s="21">
        <v>5</v>
      </c>
      <c r="G188" s="21">
        <v>0</v>
      </c>
      <c r="H188" s="21">
        <v>0</v>
      </c>
      <c r="I188" s="21">
        <v>0</v>
      </c>
      <c r="J188" s="21"/>
      <c r="K188" s="21">
        <v>0</v>
      </c>
      <c r="L188" s="21">
        <v>51</v>
      </c>
      <c r="M188" s="21">
        <v>0</v>
      </c>
      <c r="N188" s="21">
        <v>0</v>
      </c>
      <c r="O188" s="21"/>
      <c r="P188" s="22"/>
    </row>
    <row r="189" spans="2:26" ht="15.75" thickBot="1" x14ac:dyDescent="0.3">
      <c r="B189" s="171">
        <v>44249</v>
      </c>
      <c r="C189" s="102">
        <v>21</v>
      </c>
      <c r="D189" s="102"/>
      <c r="E189" s="102">
        <v>0</v>
      </c>
      <c r="F189" s="102">
        <v>19</v>
      </c>
      <c r="G189" s="102">
        <v>0</v>
      </c>
      <c r="H189" s="102">
        <v>0</v>
      </c>
      <c r="I189" s="102">
        <v>0</v>
      </c>
      <c r="J189" s="102"/>
      <c r="K189" s="102">
        <v>0</v>
      </c>
      <c r="L189" s="102">
        <v>29</v>
      </c>
      <c r="M189" s="102">
        <v>0</v>
      </c>
      <c r="N189" s="102">
        <v>0</v>
      </c>
      <c r="O189" s="102">
        <v>2</v>
      </c>
      <c r="P189" s="103">
        <v>0</v>
      </c>
    </row>
    <row r="190" spans="2:26" x14ac:dyDescent="0.25">
      <c r="B190" s="155">
        <v>44250</v>
      </c>
      <c r="C190" s="179">
        <v>1</v>
      </c>
      <c r="D190" s="179"/>
      <c r="E190" s="179">
        <v>0</v>
      </c>
      <c r="F190" s="179">
        <v>2</v>
      </c>
      <c r="G190" s="179">
        <v>0</v>
      </c>
      <c r="H190" s="175">
        <v>0</v>
      </c>
      <c r="I190" s="175">
        <v>0</v>
      </c>
      <c r="J190" s="175"/>
      <c r="K190" s="175">
        <v>0</v>
      </c>
      <c r="L190" s="175">
        <v>9</v>
      </c>
      <c r="M190" s="175">
        <v>0</v>
      </c>
      <c r="N190" s="175">
        <v>0</v>
      </c>
      <c r="O190" s="175"/>
      <c r="P190" s="176"/>
    </row>
    <row r="191" spans="2:26" x14ac:dyDescent="0.25">
      <c r="B191" s="79">
        <v>44251</v>
      </c>
      <c r="C191" s="183">
        <v>3</v>
      </c>
      <c r="D191" s="183"/>
      <c r="E191" s="183">
        <v>0</v>
      </c>
      <c r="F191" s="183">
        <v>3</v>
      </c>
      <c r="G191" s="183">
        <v>0</v>
      </c>
      <c r="H191" s="183">
        <v>0</v>
      </c>
      <c r="I191" s="183">
        <v>0</v>
      </c>
      <c r="J191" s="183"/>
      <c r="K191" s="183">
        <v>0</v>
      </c>
      <c r="L191" s="183">
        <v>8</v>
      </c>
      <c r="M191" s="183">
        <v>0</v>
      </c>
      <c r="N191" s="183">
        <v>0</v>
      </c>
      <c r="O191" s="183"/>
      <c r="P191" s="184"/>
    </row>
    <row r="192" spans="2:26" ht="15.75" thickBot="1" x14ac:dyDescent="0.3">
      <c r="B192" s="79">
        <v>44252</v>
      </c>
      <c r="C192" s="183">
        <v>5</v>
      </c>
      <c r="D192" s="183"/>
      <c r="E192" s="183">
        <v>1</v>
      </c>
      <c r="F192" s="183">
        <v>8</v>
      </c>
      <c r="G192" s="183">
        <v>0</v>
      </c>
      <c r="H192" s="183">
        <v>0</v>
      </c>
      <c r="I192" s="183">
        <v>0</v>
      </c>
      <c r="J192" s="183"/>
      <c r="K192" s="183">
        <v>10</v>
      </c>
      <c r="L192" s="183">
        <v>20</v>
      </c>
      <c r="M192" s="183">
        <v>0</v>
      </c>
      <c r="N192" s="183">
        <v>0</v>
      </c>
      <c r="O192" s="183"/>
      <c r="P192" s="184"/>
    </row>
    <row r="193" spans="2:35" ht="15.75" thickBot="1" x14ac:dyDescent="0.3">
      <c r="B193" s="79">
        <v>44253</v>
      </c>
      <c r="C193" s="183">
        <v>0</v>
      </c>
      <c r="D193" s="183"/>
      <c r="E193" s="183">
        <v>0</v>
      </c>
      <c r="F193" s="183">
        <v>0</v>
      </c>
      <c r="G193" s="183">
        <v>0</v>
      </c>
      <c r="H193" s="183">
        <v>0</v>
      </c>
      <c r="I193" s="183">
        <v>0</v>
      </c>
      <c r="J193" s="183"/>
      <c r="K193" s="183">
        <v>0</v>
      </c>
      <c r="L193" s="183">
        <v>5</v>
      </c>
      <c r="M193" s="183">
        <v>0</v>
      </c>
      <c r="N193" s="183">
        <v>0</v>
      </c>
      <c r="O193" s="183"/>
      <c r="P193" s="184"/>
      <c r="T193" s="129" t="s">
        <v>18</v>
      </c>
      <c r="U193" s="122" t="s">
        <v>19</v>
      </c>
      <c r="V193" s="122"/>
      <c r="W193" s="122" t="s">
        <v>20</v>
      </c>
      <c r="X193" s="122" t="s">
        <v>31</v>
      </c>
      <c r="Y193" s="122" t="s">
        <v>32</v>
      </c>
      <c r="Z193" s="6" t="s">
        <v>33</v>
      </c>
    </row>
    <row r="194" spans="2:35" ht="15.75" thickBot="1" x14ac:dyDescent="0.3">
      <c r="B194" s="79">
        <v>44254</v>
      </c>
      <c r="C194" s="183">
        <v>0</v>
      </c>
      <c r="D194" s="183"/>
      <c r="E194" s="183">
        <v>2</v>
      </c>
      <c r="F194" s="183">
        <v>2</v>
      </c>
      <c r="G194" s="183">
        <v>0</v>
      </c>
      <c r="H194" s="183">
        <v>0</v>
      </c>
      <c r="I194" s="183">
        <v>0</v>
      </c>
      <c r="J194" s="183"/>
      <c r="K194" s="183">
        <v>0</v>
      </c>
      <c r="L194" s="183">
        <v>4</v>
      </c>
      <c r="M194" s="183">
        <v>0</v>
      </c>
      <c r="N194" s="183">
        <v>0</v>
      </c>
      <c r="O194" s="183"/>
      <c r="P194" s="184"/>
      <c r="R194" s="86" t="s">
        <v>21</v>
      </c>
      <c r="S194" s="87">
        <f>SUM(C190:N196)</f>
        <v>167</v>
      </c>
      <c r="T194" s="63">
        <f>SUM(C190:C196)+SUM(I190:I196)</f>
        <v>21</v>
      </c>
      <c r="U194" s="63">
        <f>SUM(E190:E196)+SUM(K190:K196)</f>
        <v>23</v>
      </c>
      <c r="V194" s="63"/>
      <c r="W194" s="99">
        <f>SUM(F190:F196)+SUM(L190:L196)</f>
        <v>123</v>
      </c>
      <c r="X194" s="99">
        <f>SUM(G190:G196)+SUM(M190:M196)</f>
        <v>0</v>
      </c>
      <c r="Y194" s="99">
        <f>SUM(H190:H196)+SUM(N190:N196)</f>
        <v>0</v>
      </c>
      <c r="Z194" s="99">
        <f>SUM(O190:O196)+SUM(P190:P196)</f>
        <v>0</v>
      </c>
    </row>
    <row r="195" spans="2:35" ht="15.75" thickBot="1" x14ac:dyDescent="0.3">
      <c r="B195" s="79">
        <v>44255</v>
      </c>
      <c r="C195" s="183">
        <v>0</v>
      </c>
      <c r="D195" s="183"/>
      <c r="E195" s="183">
        <v>1</v>
      </c>
      <c r="F195" s="183">
        <v>5</v>
      </c>
      <c r="G195" s="183">
        <v>0</v>
      </c>
      <c r="H195" s="183">
        <v>0</v>
      </c>
      <c r="I195" s="183">
        <v>0</v>
      </c>
      <c r="J195" s="183"/>
      <c r="K195" s="183">
        <v>8</v>
      </c>
      <c r="L195" s="183">
        <v>11</v>
      </c>
      <c r="M195" s="183">
        <v>0</v>
      </c>
      <c r="N195" s="183">
        <v>0</v>
      </c>
      <c r="O195" s="183"/>
      <c r="P195" s="184"/>
      <c r="AD195" s="209" t="s">
        <v>64</v>
      </c>
      <c r="AE195" s="210"/>
      <c r="AF195" s="210"/>
      <c r="AG195" s="210"/>
      <c r="AH195" s="210"/>
      <c r="AI195" s="211"/>
    </row>
    <row r="196" spans="2:35" ht="15.75" thickBot="1" x14ac:dyDescent="0.3">
      <c r="B196" s="171">
        <v>44256</v>
      </c>
      <c r="C196" s="191">
        <v>12</v>
      </c>
      <c r="D196" s="191"/>
      <c r="E196" s="191">
        <v>1</v>
      </c>
      <c r="F196" s="191">
        <v>1</v>
      </c>
      <c r="G196" s="191">
        <v>0</v>
      </c>
      <c r="H196" s="191">
        <v>0</v>
      </c>
      <c r="I196" s="191">
        <v>0</v>
      </c>
      <c r="J196" s="191"/>
      <c r="K196" s="191">
        <v>0</v>
      </c>
      <c r="L196" s="191">
        <v>45</v>
      </c>
      <c r="M196" s="191">
        <v>0</v>
      </c>
      <c r="N196" s="191">
        <v>0</v>
      </c>
      <c r="O196" s="191"/>
      <c r="P196" s="192"/>
      <c r="AD196" s="156" t="s">
        <v>18</v>
      </c>
      <c r="AE196" s="156" t="s">
        <v>19</v>
      </c>
      <c r="AF196" s="156" t="s">
        <v>20</v>
      </c>
      <c r="AG196" s="156" t="s">
        <v>31</v>
      </c>
      <c r="AH196" s="156" t="s">
        <v>32</v>
      </c>
      <c r="AI196" s="156" t="s">
        <v>33</v>
      </c>
    </row>
    <row r="197" spans="2:35" ht="15.75" thickBot="1" x14ac:dyDescent="0.3">
      <c r="B197" s="155">
        <v>44257</v>
      </c>
      <c r="C197" s="137">
        <v>0</v>
      </c>
      <c r="D197" s="137"/>
      <c r="E197" s="137">
        <v>1</v>
      </c>
      <c r="F197" s="137">
        <v>17</v>
      </c>
      <c r="G197" s="137">
        <v>0</v>
      </c>
      <c r="H197" s="137">
        <v>0</v>
      </c>
      <c r="I197" s="137">
        <v>0</v>
      </c>
      <c r="J197" s="137"/>
      <c r="K197" s="137">
        <v>0</v>
      </c>
      <c r="L197" s="137">
        <v>0</v>
      </c>
      <c r="M197" s="137">
        <v>0</v>
      </c>
      <c r="N197" s="137">
        <v>0</v>
      </c>
      <c r="O197" s="197">
        <v>2</v>
      </c>
      <c r="P197" s="197">
        <v>3</v>
      </c>
      <c r="AB197" s="157" t="s">
        <v>21</v>
      </c>
      <c r="AC197" s="158">
        <f>SUM(C168:N195)</f>
        <v>832</v>
      </c>
      <c r="AD197" s="159">
        <f>SUM(C168:C195)+SUM(I168:I195)</f>
        <v>128</v>
      </c>
      <c r="AE197" s="159">
        <f>SUM(E168:E195)+SUM(K168:K195)</f>
        <v>133</v>
      </c>
      <c r="AF197" s="159">
        <f>SUM(F168:F195)+SUM(L168:L195)</f>
        <v>571</v>
      </c>
      <c r="AG197" s="160">
        <f>SUM(G168:G195)+SUM(M168:M195)</f>
        <v>0</v>
      </c>
      <c r="AH197" s="160">
        <f>SUM(H168:H195)+SUM(N168:N195)</f>
        <v>0</v>
      </c>
      <c r="AI197" s="160">
        <f>SUM(P168:P195)+SUM(O168:O195)</f>
        <v>17</v>
      </c>
    </row>
    <row r="198" spans="2:35" x14ac:dyDescent="0.25">
      <c r="B198" s="79">
        <v>44258</v>
      </c>
      <c r="C198" s="21">
        <v>0</v>
      </c>
      <c r="D198" s="21"/>
      <c r="E198" s="21">
        <v>0</v>
      </c>
      <c r="F198" s="21">
        <v>5</v>
      </c>
      <c r="G198" s="21">
        <v>0</v>
      </c>
      <c r="H198" s="21">
        <v>0</v>
      </c>
      <c r="I198" s="21">
        <v>0</v>
      </c>
      <c r="J198" s="21"/>
      <c r="K198" s="21">
        <v>6</v>
      </c>
      <c r="L198" s="21">
        <v>5</v>
      </c>
      <c r="M198" s="21">
        <v>0</v>
      </c>
      <c r="N198" s="21">
        <v>0</v>
      </c>
      <c r="O198" s="197"/>
      <c r="P198" s="165"/>
    </row>
    <row r="199" spans="2:35" ht="15.75" thickBot="1" x14ac:dyDescent="0.3">
      <c r="B199" s="79">
        <v>44259</v>
      </c>
      <c r="C199" s="21">
        <v>6</v>
      </c>
      <c r="D199" s="21"/>
      <c r="E199" s="21">
        <v>1</v>
      </c>
      <c r="F199" s="21">
        <v>3</v>
      </c>
      <c r="G199" s="21">
        <v>0</v>
      </c>
      <c r="H199" s="21">
        <v>0</v>
      </c>
      <c r="I199" s="21">
        <v>0</v>
      </c>
      <c r="J199" s="21"/>
      <c r="K199" s="21">
        <v>0</v>
      </c>
      <c r="L199" s="21">
        <v>32</v>
      </c>
      <c r="M199" s="21">
        <v>0</v>
      </c>
      <c r="N199" s="21">
        <v>0</v>
      </c>
      <c r="O199" s="21"/>
      <c r="P199" s="22"/>
    </row>
    <row r="200" spans="2:35" ht="15.75" thickBot="1" x14ac:dyDescent="0.3">
      <c r="B200" s="79">
        <v>44260</v>
      </c>
      <c r="C200" s="21">
        <v>1</v>
      </c>
      <c r="D200" s="21"/>
      <c r="E200" s="21">
        <v>3</v>
      </c>
      <c r="F200" s="21">
        <v>1</v>
      </c>
      <c r="G200" s="21">
        <v>0</v>
      </c>
      <c r="H200" s="21">
        <v>0</v>
      </c>
      <c r="I200" s="21">
        <v>0</v>
      </c>
      <c r="J200" s="21"/>
      <c r="K200" s="21">
        <v>0</v>
      </c>
      <c r="L200" s="21">
        <v>3</v>
      </c>
      <c r="M200" s="21">
        <v>0</v>
      </c>
      <c r="N200" s="21">
        <v>0</v>
      </c>
      <c r="O200" s="21"/>
      <c r="P200" s="22"/>
      <c r="T200" s="129" t="s">
        <v>18</v>
      </c>
      <c r="U200" s="122" t="s">
        <v>19</v>
      </c>
      <c r="V200" s="122"/>
      <c r="W200" s="122" t="s">
        <v>20</v>
      </c>
      <c r="X200" s="122" t="s">
        <v>31</v>
      </c>
      <c r="Y200" s="122" t="s">
        <v>32</v>
      </c>
      <c r="Z200" s="6" t="s">
        <v>33</v>
      </c>
    </row>
    <row r="201" spans="2:35" x14ac:dyDescent="0.25">
      <c r="B201" s="79">
        <v>44261</v>
      </c>
      <c r="C201" s="21">
        <v>4</v>
      </c>
      <c r="D201" s="21"/>
      <c r="E201" s="21">
        <v>4</v>
      </c>
      <c r="F201" s="21">
        <v>2</v>
      </c>
      <c r="G201" s="21">
        <v>0</v>
      </c>
      <c r="H201" s="21">
        <v>0</v>
      </c>
      <c r="I201" s="21">
        <v>0</v>
      </c>
      <c r="J201" s="21"/>
      <c r="K201" s="21">
        <v>0</v>
      </c>
      <c r="L201" s="21">
        <v>4</v>
      </c>
      <c r="M201" s="21">
        <v>0</v>
      </c>
      <c r="N201" s="21">
        <v>0</v>
      </c>
      <c r="O201" s="21"/>
      <c r="P201" s="22"/>
      <c r="R201" s="86" t="s">
        <v>21</v>
      </c>
      <c r="S201" s="87">
        <f>SUM(C197:N203)</f>
        <v>166</v>
      </c>
      <c r="T201" s="63">
        <f>SUM(C197:C203)+SUM(I197:I203)</f>
        <v>34</v>
      </c>
      <c r="U201" s="63">
        <f>SUM(E197:E203)+SUM(K197:K203)</f>
        <v>15</v>
      </c>
      <c r="V201" s="63"/>
      <c r="W201" s="99">
        <f>SUM(F197:F203)+SUM(L197:L203)</f>
        <v>117</v>
      </c>
      <c r="X201" s="99">
        <f>SUM(G197:G203)+SUM(M197:M203)</f>
        <v>0</v>
      </c>
      <c r="Y201" s="99">
        <f>SUM(H197:H203)+SUM(N197:N203)</f>
        <v>0</v>
      </c>
      <c r="Z201" s="99">
        <f>SUM(O197:O203)+SUM(P197:P203)</f>
        <v>13</v>
      </c>
    </row>
    <row r="202" spans="2:35" x14ac:dyDescent="0.25">
      <c r="B202" s="79">
        <v>44262</v>
      </c>
      <c r="C202" s="21">
        <v>4</v>
      </c>
      <c r="D202" s="21"/>
      <c r="E202" s="21">
        <v>0</v>
      </c>
      <c r="F202" s="21">
        <v>3</v>
      </c>
      <c r="G202" s="21">
        <v>0</v>
      </c>
      <c r="H202" s="21">
        <v>0</v>
      </c>
      <c r="I202" s="21">
        <v>7</v>
      </c>
      <c r="J202" s="21"/>
      <c r="K202" s="21">
        <v>0</v>
      </c>
      <c r="L202" s="21">
        <v>16</v>
      </c>
      <c r="M202" s="21">
        <v>0</v>
      </c>
      <c r="N202" s="21">
        <v>0</v>
      </c>
      <c r="O202" s="21"/>
      <c r="P202" s="22"/>
    </row>
    <row r="203" spans="2:35" ht="15.75" thickBot="1" x14ac:dyDescent="0.3">
      <c r="B203" s="171">
        <v>44263</v>
      </c>
      <c r="C203" s="102">
        <v>12</v>
      </c>
      <c r="D203" s="102"/>
      <c r="E203" s="102">
        <v>0</v>
      </c>
      <c r="F203" s="102">
        <v>6</v>
      </c>
      <c r="G203" s="102">
        <v>0</v>
      </c>
      <c r="H203" s="102">
        <v>0</v>
      </c>
      <c r="I203" s="102">
        <v>0</v>
      </c>
      <c r="J203" s="102"/>
      <c r="K203" s="102">
        <v>0</v>
      </c>
      <c r="L203" s="102">
        <v>20</v>
      </c>
      <c r="M203" s="102">
        <v>0</v>
      </c>
      <c r="N203" s="102">
        <v>0</v>
      </c>
      <c r="O203" s="102">
        <v>5</v>
      </c>
      <c r="P203" s="103">
        <v>3</v>
      </c>
    </row>
    <row r="204" spans="2:35" x14ac:dyDescent="0.25">
      <c r="B204" s="155">
        <v>44264</v>
      </c>
      <c r="C204" s="175">
        <v>2</v>
      </c>
      <c r="D204" s="175"/>
      <c r="E204" s="175">
        <v>1</v>
      </c>
      <c r="F204" s="175">
        <v>2</v>
      </c>
      <c r="G204" s="175">
        <v>0</v>
      </c>
      <c r="H204" s="175">
        <v>0</v>
      </c>
      <c r="I204" s="175">
        <v>0</v>
      </c>
      <c r="J204" s="175"/>
      <c r="K204" s="175">
        <v>0</v>
      </c>
      <c r="L204" s="175">
        <v>59</v>
      </c>
      <c r="M204" s="175">
        <v>0</v>
      </c>
      <c r="N204" s="175">
        <v>0</v>
      </c>
      <c r="O204" s="175"/>
      <c r="P204" s="176"/>
    </row>
    <row r="205" spans="2:35" x14ac:dyDescent="0.25">
      <c r="B205" s="79">
        <v>44265</v>
      </c>
      <c r="C205" s="183">
        <v>1</v>
      </c>
      <c r="D205" s="183"/>
      <c r="E205" s="183">
        <v>0</v>
      </c>
      <c r="F205" s="183">
        <v>0</v>
      </c>
      <c r="G205" s="183">
        <v>0</v>
      </c>
      <c r="H205" s="183">
        <v>0</v>
      </c>
      <c r="I205" s="183">
        <v>0</v>
      </c>
      <c r="J205" s="183"/>
      <c r="K205" s="183">
        <v>0</v>
      </c>
      <c r="L205" s="183">
        <v>5</v>
      </c>
      <c r="M205" s="183">
        <v>0</v>
      </c>
      <c r="N205" s="183">
        <v>0</v>
      </c>
      <c r="O205" s="183"/>
      <c r="P205" s="184"/>
    </row>
    <row r="206" spans="2:35" ht="15.75" thickBot="1" x14ac:dyDescent="0.3">
      <c r="B206" s="79">
        <v>44266</v>
      </c>
      <c r="C206" s="183">
        <v>4</v>
      </c>
      <c r="D206" s="183"/>
      <c r="E206" s="183">
        <v>0</v>
      </c>
      <c r="F206" s="183">
        <v>22</v>
      </c>
      <c r="G206" s="183">
        <v>0</v>
      </c>
      <c r="H206" s="183">
        <v>0</v>
      </c>
      <c r="I206" s="183">
        <v>0</v>
      </c>
      <c r="J206" s="183"/>
      <c r="K206" s="183">
        <v>0</v>
      </c>
      <c r="L206" s="183">
        <v>27</v>
      </c>
      <c r="M206" s="183">
        <v>0</v>
      </c>
      <c r="N206" s="183">
        <v>0</v>
      </c>
      <c r="O206" s="183"/>
      <c r="P206" s="184"/>
    </row>
    <row r="207" spans="2:35" ht="15.75" thickBot="1" x14ac:dyDescent="0.3">
      <c r="B207" s="79">
        <v>44267</v>
      </c>
      <c r="C207" s="183">
        <v>6</v>
      </c>
      <c r="D207" s="183"/>
      <c r="E207" s="183">
        <v>3</v>
      </c>
      <c r="F207" s="183">
        <v>1</v>
      </c>
      <c r="G207" s="183">
        <v>0</v>
      </c>
      <c r="H207" s="183">
        <v>0</v>
      </c>
      <c r="I207" s="183">
        <v>0</v>
      </c>
      <c r="J207" s="183"/>
      <c r="K207" s="183">
        <v>7</v>
      </c>
      <c r="L207" s="183">
        <v>11</v>
      </c>
      <c r="M207" s="183">
        <v>0</v>
      </c>
      <c r="N207" s="183">
        <v>0</v>
      </c>
      <c r="O207" s="183"/>
      <c r="P207" s="184"/>
      <c r="T207" s="129" t="s">
        <v>18</v>
      </c>
      <c r="U207" s="122" t="s">
        <v>19</v>
      </c>
      <c r="V207" s="122"/>
      <c r="W207" s="122" t="s">
        <v>20</v>
      </c>
      <c r="X207" s="122" t="s">
        <v>31</v>
      </c>
      <c r="Y207" s="122" t="s">
        <v>32</v>
      </c>
      <c r="Z207" s="6" t="s">
        <v>33</v>
      </c>
    </row>
    <row r="208" spans="2:35" x14ac:dyDescent="0.25">
      <c r="B208" s="79">
        <v>44268</v>
      </c>
      <c r="C208" s="183">
        <v>1</v>
      </c>
      <c r="D208" s="183"/>
      <c r="E208" s="183">
        <v>0</v>
      </c>
      <c r="F208" s="183">
        <v>7</v>
      </c>
      <c r="G208" s="183">
        <v>0</v>
      </c>
      <c r="H208" s="183">
        <v>0</v>
      </c>
      <c r="I208" s="183">
        <v>0</v>
      </c>
      <c r="J208" s="183"/>
      <c r="K208" s="183">
        <v>0</v>
      </c>
      <c r="L208" s="183">
        <v>7</v>
      </c>
      <c r="M208" s="183">
        <v>0</v>
      </c>
      <c r="N208" s="183">
        <v>0</v>
      </c>
      <c r="O208" s="183"/>
      <c r="P208" s="184"/>
      <c r="R208" s="86" t="s">
        <v>21</v>
      </c>
      <c r="S208" s="87">
        <f>SUM(C204:N210)</f>
        <v>218</v>
      </c>
      <c r="T208" s="63">
        <f>SUM(C204:C210)+SUM(I204:I210)</f>
        <v>33</v>
      </c>
      <c r="U208" s="63">
        <f>SUM(E204:E210)+SUM(K204:K210)</f>
        <v>11</v>
      </c>
      <c r="V208" s="63"/>
      <c r="W208" s="99">
        <f>SUM(F204:F210)+SUM(L204:L210)</f>
        <v>174</v>
      </c>
      <c r="X208" s="99">
        <f>SUM(G204:G210)+SUM(M204:M210)</f>
        <v>0</v>
      </c>
      <c r="Y208" s="99">
        <f>SUM(H204:H210)+SUM(N204:N210)</f>
        <v>0</v>
      </c>
      <c r="Z208" s="99">
        <f>SUM(O204:O210)+SUM(P204:P210)</f>
        <v>16</v>
      </c>
    </row>
    <row r="209" spans="2:26" x14ac:dyDescent="0.25">
      <c r="B209" s="79">
        <v>44269</v>
      </c>
      <c r="C209" s="183">
        <v>0</v>
      </c>
      <c r="D209" s="183"/>
      <c r="E209" s="183">
        <v>0</v>
      </c>
      <c r="F209" s="183">
        <v>5</v>
      </c>
      <c r="G209" s="183">
        <v>0</v>
      </c>
      <c r="H209" s="183">
        <v>0</v>
      </c>
      <c r="I209" s="183">
        <v>0</v>
      </c>
      <c r="J209" s="183"/>
      <c r="K209" s="183">
        <v>0</v>
      </c>
      <c r="L209" s="183">
        <v>2</v>
      </c>
      <c r="M209" s="183">
        <v>0</v>
      </c>
      <c r="N209" s="183">
        <v>0</v>
      </c>
      <c r="O209" s="183"/>
      <c r="P209" s="184"/>
    </row>
    <row r="210" spans="2:26" ht="15.75" thickBot="1" x14ac:dyDescent="0.3">
      <c r="B210" s="171">
        <v>44270</v>
      </c>
      <c r="C210" s="191">
        <v>19</v>
      </c>
      <c r="D210" s="191"/>
      <c r="E210" s="191">
        <v>0</v>
      </c>
      <c r="F210" s="191">
        <v>3</v>
      </c>
      <c r="G210" s="191">
        <v>0</v>
      </c>
      <c r="H210" s="191">
        <v>0</v>
      </c>
      <c r="I210" s="191">
        <v>0</v>
      </c>
      <c r="J210" s="191"/>
      <c r="K210" s="191">
        <v>0</v>
      </c>
      <c r="L210" s="191">
        <v>23</v>
      </c>
      <c r="M210" s="191">
        <v>0</v>
      </c>
      <c r="N210" s="191">
        <v>0</v>
      </c>
      <c r="O210" s="191">
        <v>10</v>
      </c>
      <c r="P210" s="192">
        <v>6</v>
      </c>
    </row>
    <row r="211" spans="2:26" x14ac:dyDescent="0.25">
      <c r="B211" s="155">
        <v>44271</v>
      </c>
      <c r="C211" s="137">
        <v>0</v>
      </c>
      <c r="D211" s="137"/>
      <c r="E211" s="137">
        <v>1</v>
      </c>
      <c r="F211" s="137">
        <v>2</v>
      </c>
      <c r="G211" s="137">
        <v>0</v>
      </c>
      <c r="H211" s="137">
        <v>0</v>
      </c>
      <c r="I211" s="137">
        <v>0</v>
      </c>
      <c r="J211" s="137"/>
      <c r="K211" s="137">
        <v>0</v>
      </c>
      <c r="L211" s="137">
        <v>13</v>
      </c>
      <c r="M211" s="137">
        <v>0</v>
      </c>
      <c r="N211" s="137">
        <v>0</v>
      </c>
      <c r="O211" s="137"/>
      <c r="P211" s="140"/>
    </row>
    <row r="212" spans="2:26" x14ac:dyDescent="0.25">
      <c r="B212" s="79">
        <v>44272</v>
      </c>
      <c r="C212" s="21">
        <v>0</v>
      </c>
      <c r="D212" s="21"/>
      <c r="E212" s="21">
        <v>0</v>
      </c>
      <c r="F212" s="21">
        <v>0</v>
      </c>
      <c r="G212" s="21">
        <v>0</v>
      </c>
      <c r="H212" s="21">
        <v>0</v>
      </c>
      <c r="I212" s="21">
        <v>0</v>
      </c>
      <c r="J212" s="21"/>
      <c r="K212" s="21">
        <v>0</v>
      </c>
      <c r="L212" s="21">
        <v>39</v>
      </c>
      <c r="M212" s="21">
        <v>0</v>
      </c>
      <c r="N212" s="21">
        <v>0</v>
      </c>
      <c r="O212" s="21"/>
      <c r="P212" s="22"/>
    </row>
    <row r="213" spans="2:26" ht="15.75" thickBot="1" x14ac:dyDescent="0.3">
      <c r="B213" s="79">
        <v>44273</v>
      </c>
      <c r="C213" s="21">
        <v>5</v>
      </c>
      <c r="D213" s="21"/>
      <c r="E213" s="21">
        <v>0</v>
      </c>
      <c r="F213" s="21">
        <v>1</v>
      </c>
      <c r="G213" s="21">
        <v>0</v>
      </c>
      <c r="H213" s="21">
        <v>0</v>
      </c>
      <c r="I213" s="21">
        <v>0</v>
      </c>
      <c r="J213" s="21"/>
      <c r="K213" s="21">
        <v>0</v>
      </c>
      <c r="L213" s="21">
        <v>11</v>
      </c>
      <c r="M213" s="21">
        <v>0</v>
      </c>
      <c r="N213" s="21">
        <v>0</v>
      </c>
      <c r="O213" s="21"/>
      <c r="P213" s="22"/>
    </row>
    <row r="214" spans="2:26" ht="15.75" thickBot="1" x14ac:dyDescent="0.3">
      <c r="B214" s="79">
        <v>44274</v>
      </c>
      <c r="C214" s="21">
        <v>4</v>
      </c>
      <c r="D214" s="21"/>
      <c r="E214" s="21">
        <v>1</v>
      </c>
      <c r="F214" s="21">
        <v>6</v>
      </c>
      <c r="G214" s="21">
        <v>0</v>
      </c>
      <c r="H214" s="21">
        <v>0</v>
      </c>
      <c r="I214" s="21">
        <v>8</v>
      </c>
      <c r="J214" s="21"/>
      <c r="K214" s="21">
        <v>0</v>
      </c>
      <c r="L214" s="21">
        <v>15</v>
      </c>
      <c r="M214" s="21">
        <v>0</v>
      </c>
      <c r="N214" s="21">
        <v>0</v>
      </c>
      <c r="O214" s="21"/>
      <c r="P214" s="22"/>
      <c r="T214" s="129" t="s">
        <v>18</v>
      </c>
      <c r="U214" s="122" t="s">
        <v>19</v>
      </c>
      <c r="V214" s="122"/>
      <c r="W214" s="122" t="s">
        <v>20</v>
      </c>
      <c r="X214" s="122" t="s">
        <v>31</v>
      </c>
      <c r="Y214" s="122" t="s">
        <v>32</v>
      </c>
      <c r="Z214" s="6" t="s">
        <v>33</v>
      </c>
    </row>
    <row r="215" spans="2:26" x14ac:dyDescent="0.25">
      <c r="B215" s="79">
        <v>44275</v>
      </c>
      <c r="C215" s="21">
        <v>1</v>
      </c>
      <c r="D215" s="21"/>
      <c r="E215" s="21">
        <v>4</v>
      </c>
      <c r="F215" s="21">
        <v>1</v>
      </c>
      <c r="G215" s="21">
        <v>0</v>
      </c>
      <c r="H215" s="21">
        <v>0</v>
      </c>
      <c r="I215" s="21">
        <v>0</v>
      </c>
      <c r="J215" s="21"/>
      <c r="K215" s="21">
        <v>0</v>
      </c>
      <c r="L215" s="21">
        <v>1</v>
      </c>
      <c r="M215" s="21">
        <v>0</v>
      </c>
      <c r="N215" s="21">
        <v>0</v>
      </c>
      <c r="O215" s="21"/>
      <c r="P215" s="22"/>
      <c r="R215" s="86" t="s">
        <v>21</v>
      </c>
      <c r="S215" s="87">
        <f>SUM(C211:N217)</f>
        <v>180</v>
      </c>
      <c r="T215" s="63">
        <f>SUM(C211:C217)+SUM(I211:I217)</f>
        <v>41</v>
      </c>
      <c r="U215" s="63">
        <f>SUM(E211:E217)+SUM(K211:K217)</f>
        <v>6</v>
      </c>
      <c r="V215" s="63"/>
      <c r="W215" s="99">
        <f>SUM(F211:F217)+SUM(L211:L217)</f>
        <v>133</v>
      </c>
      <c r="X215" s="99">
        <f>SUM(G211:G217)+SUM(M211:M217)</f>
        <v>0</v>
      </c>
      <c r="Y215" s="99">
        <f>SUM(H211:H217)+SUM(N211:N217)</f>
        <v>0</v>
      </c>
      <c r="Z215" s="99">
        <f>SUM(O211:O217)+SUM(P211:P217)</f>
        <v>11</v>
      </c>
    </row>
    <row r="216" spans="2:26" x14ac:dyDescent="0.25">
      <c r="B216" s="79">
        <v>44276</v>
      </c>
      <c r="C216" s="21">
        <v>1</v>
      </c>
      <c r="D216" s="21"/>
      <c r="E216" s="21">
        <v>0</v>
      </c>
      <c r="F216" s="21">
        <v>6</v>
      </c>
      <c r="G216" s="21">
        <v>0</v>
      </c>
      <c r="H216" s="21">
        <v>0</v>
      </c>
      <c r="I216" s="21">
        <v>0</v>
      </c>
      <c r="J216" s="21"/>
      <c r="K216" s="21">
        <v>0</v>
      </c>
      <c r="L216" s="21">
        <v>2</v>
      </c>
      <c r="M216" s="21">
        <v>0</v>
      </c>
      <c r="N216" s="21">
        <v>0</v>
      </c>
      <c r="O216" s="21"/>
      <c r="P216" s="22"/>
    </row>
    <row r="217" spans="2:26" ht="15.75" thickBot="1" x14ac:dyDescent="0.3">
      <c r="B217" s="171">
        <v>44277</v>
      </c>
      <c r="C217" s="102">
        <v>22</v>
      </c>
      <c r="D217" s="102"/>
      <c r="E217" s="102">
        <v>0</v>
      </c>
      <c r="F217" s="102">
        <v>5</v>
      </c>
      <c r="G217" s="102">
        <v>0</v>
      </c>
      <c r="H217" s="102">
        <v>0</v>
      </c>
      <c r="I217" s="102">
        <v>0</v>
      </c>
      <c r="J217" s="102"/>
      <c r="K217" s="102">
        <v>0</v>
      </c>
      <c r="L217" s="102">
        <v>31</v>
      </c>
      <c r="M217" s="102">
        <v>0</v>
      </c>
      <c r="N217" s="102">
        <v>0</v>
      </c>
      <c r="O217" s="102">
        <v>5</v>
      </c>
      <c r="P217" s="103">
        <v>6</v>
      </c>
    </row>
    <row r="218" spans="2:26" x14ac:dyDescent="0.25">
      <c r="B218" s="155">
        <v>44278</v>
      </c>
      <c r="C218" s="175">
        <v>2</v>
      </c>
      <c r="D218" s="175"/>
      <c r="E218" s="175">
        <v>2</v>
      </c>
      <c r="F218" s="175">
        <v>3</v>
      </c>
      <c r="G218" s="175">
        <v>0</v>
      </c>
      <c r="H218" s="175">
        <v>0</v>
      </c>
      <c r="I218" s="175">
        <v>6</v>
      </c>
      <c r="J218" s="175"/>
      <c r="K218" s="175">
        <v>0</v>
      </c>
      <c r="L218" s="175">
        <v>28</v>
      </c>
      <c r="M218" s="175">
        <v>0</v>
      </c>
      <c r="N218" s="175">
        <v>0</v>
      </c>
      <c r="O218" s="175"/>
      <c r="P218" s="176"/>
    </row>
    <row r="219" spans="2:26" x14ac:dyDescent="0.25">
      <c r="B219" s="79">
        <v>44279</v>
      </c>
      <c r="C219" s="183">
        <v>1</v>
      </c>
      <c r="D219" s="183"/>
      <c r="E219" s="183">
        <v>0</v>
      </c>
      <c r="F219" s="183">
        <v>1</v>
      </c>
      <c r="G219" s="183">
        <v>0</v>
      </c>
      <c r="H219" s="183">
        <v>0</v>
      </c>
      <c r="I219" s="183">
        <v>0</v>
      </c>
      <c r="J219" s="183"/>
      <c r="K219" s="183">
        <v>0</v>
      </c>
      <c r="L219" s="183">
        <v>1</v>
      </c>
      <c r="M219" s="183">
        <v>0</v>
      </c>
      <c r="N219" s="183">
        <v>0</v>
      </c>
      <c r="O219" s="183"/>
      <c r="P219" s="184"/>
    </row>
    <row r="220" spans="2:26" ht="15.75" thickBot="1" x14ac:dyDescent="0.3">
      <c r="B220" s="79">
        <v>44280</v>
      </c>
      <c r="C220" s="183">
        <v>5</v>
      </c>
      <c r="D220" s="183"/>
      <c r="E220" s="183">
        <v>0</v>
      </c>
      <c r="F220" s="183">
        <v>2</v>
      </c>
      <c r="G220" s="183">
        <v>0</v>
      </c>
      <c r="H220" s="183">
        <v>0</v>
      </c>
      <c r="I220" s="183">
        <v>8</v>
      </c>
      <c r="J220" s="183"/>
      <c r="K220" s="183">
        <v>0</v>
      </c>
      <c r="L220" s="183">
        <v>4</v>
      </c>
      <c r="M220" s="183">
        <v>0</v>
      </c>
      <c r="N220" s="183">
        <v>0</v>
      </c>
      <c r="O220" s="183"/>
      <c r="P220" s="184"/>
    </row>
    <row r="221" spans="2:26" ht="15.75" thickBot="1" x14ac:dyDescent="0.3">
      <c r="B221" s="79">
        <v>44281</v>
      </c>
      <c r="C221" s="183">
        <v>2</v>
      </c>
      <c r="D221" s="183"/>
      <c r="E221" s="183">
        <v>0</v>
      </c>
      <c r="F221" s="183">
        <v>5</v>
      </c>
      <c r="G221" s="183">
        <v>0</v>
      </c>
      <c r="H221" s="183">
        <v>0</v>
      </c>
      <c r="I221" s="183">
        <v>0</v>
      </c>
      <c r="J221" s="183"/>
      <c r="K221" s="183">
        <v>0</v>
      </c>
      <c r="L221" s="183">
        <v>14</v>
      </c>
      <c r="M221" s="183">
        <v>0</v>
      </c>
      <c r="N221" s="183">
        <v>0</v>
      </c>
      <c r="O221" s="183"/>
      <c r="P221" s="184"/>
      <c r="T221" s="129" t="s">
        <v>18</v>
      </c>
      <c r="U221" s="122" t="s">
        <v>19</v>
      </c>
      <c r="V221" s="122"/>
      <c r="W221" s="122" t="s">
        <v>20</v>
      </c>
      <c r="X221" s="122" t="s">
        <v>31</v>
      </c>
      <c r="Y221" s="122" t="s">
        <v>32</v>
      </c>
      <c r="Z221" s="6" t="s">
        <v>33</v>
      </c>
    </row>
    <row r="222" spans="2:26" x14ac:dyDescent="0.25">
      <c r="B222" s="79">
        <v>44282</v>
      </c>
      <c r="C222" s="183">
        <v>1</v>
      </c>
      <c r="D222" s="183"/>
      <c r="E222" s="183">
        <v>0</v>
      </c>
      <c r="F222" s="183">
        <v>6</v>
      </c>
      <c r="G222" s="183">
        <v>0</v>
      </c>
      <c r="H222" s="183">
        <v>0</v>
      </c>
      <c r="I222" s="183">
        <v>0</v>
      </c>
      <c r="J222" s="183"/>
      <c r="K222" s="183">
        <v>0</v>
      </c>
      <c r="L222" s="183">
        <v>30</v>
      </c>
      <c r="M222" s="183">
        <v>0</v>
      </c>
      <c r="N222" s="183">
        <v>0</v>
      </c>
      <c r="O222" s="183"/>
      <c r="P222" s="184"/>
      <c r="R222" s="86" t="s">
        <v>21</v>
      </c>
      <c r="S222" s="87">
        <f>SUM(C218:N224)</f>
        <v>203</v>
      </c>
      <c r="T222" s="63">
        <f>SUM(C218:C224)+SUM(I218:I224)</f>
        <v>45</v>
      </c>
      <c r="U222" s="63">
        <f>SUM(E218:E224)+SUM(K218:K224)</f>
        <v>2</v>
      </c>
      <c r="V222" s="63"/>
      <c r="W222" s="99">
        <f>SUM(F218:F224)+SUM(L218:L224)</f>
        <v>156</v>
      </c>
      <c r="X222" s="99">
        <f>SUM(G218:G224)+SUM(M218:M224)</f>
        <v>0</v>
      </c>
      <c r="Y222" s="99">
        <f>SUM(H218:H224)+SUM(N218:N224)</f>
        <v>0</v>
      </c>
      <c r="Z222" s="99">
        <f>SUM(O218:O224)+SUM(P218:P224)</f>
        <v>14</v>
      </c>
    </row>
    <row r="223" spans="2:26" x14ac:dyDescent="0.25">
      <c r="B223" s="79">
        <v>44283</v>
      </c>
      <c r="C223" s="183">
        <v>0</v>
      </c>
      <c r="D223" s="183"/>
      <c r="E223" s="183">
        <v>0</v>
      </c>
      <c r="F223" s="183">
        <v>1</v>
      </c>
      <c r="G223" s="183">
        <v>0</v>
      </c>
      <c r="H223" s="183">
        <v>0</v>
      </c>
      <c r="I223" s="183">
        <v>0</v>
      </c>
      <c r="J223" s="183"/>
      <c r="K223" s="183">
        <v>0</v>
      </c>
      <c r="L223" s="183">
        <v>18</v>
      </c>
      <c r="M223" s="183">
        <v>0</v>
      </c>
      <c r="N223" s="183">
        <v>0</v>
      </c>
      <c r="O223" s="183"/>
      <c r="P223" s="184"/>
    </row>
    <row r="224" spans="2:26" ht="15.75" thickBot="1" x14ac:dyDescent="0.3">
      <c r="B224" s="171">
        <v>44284</v>
      </c>
      <c r="C224" s="191">
        <v>20</v>
      </c>
      <c r="D224" s="191"/>
      <c r="E224" s="191">
        <v>0</v>
      </c>
      <c r="F224" s="191">
        <v>16</v>
      </c>
      <c r="G224" s="191">
        <v>0</v>
      </c>
      <c r="H224" s="191">
        <v>0</v>
      </c>
      <c r="I224" s="191">
        <v>0</v>
      </c>
      <c r="J224" s="191"/>
      <c r="K224" s="191">
        <v>0</v>
      </c>
      <c r="L224" s="191">
        <v>27</v>
      </c>
      <c r="M224" s="191">
        <v>0</v>
      </c>
      <c r="N224" s="191">
        <v>0</v>
      </c>
      <c r="O224" s="191">
        <v>7</v>
      </c>
      <c r="P224" s="192">
        <v>7</v>
      </c>
    </row>
    <row r="225" spans="2:38" ht="15.75" thickBot="1" x14ac:dyDescent="0.3">
      <c r="B225" s="155">
        <v>44285</v>
      </c>
      <c r="C225" s="137">
        <v>0</v>
      </c>
      <c r="D225" s="137"/>
      <c r="E225" s="137">
        <v>0</v>
      </c>
      <c r="F225" s="137">
        <v>2</v>
      </c>
      <c r="G225" s="137">
        <v>0</v>
      </c>
      <c r="H225" s="137">
        <v>0</v>
      </c>
      <c r="I225" s="137">
        <v>0</v>
      </c>
      <c r="J225" s="137"/>
      <c r="K225" s="137">
        <v>0</v>
      </c>
      <c r="L225" s="137">
        <v>28</v>
      </c>
      <c r="M225" s="137">
        <v>0</v>
      </c>
      <c r="N225" s="137">
        <v>0</v>
      </c>
      <c r="O225" s="137"/>
      <c r="P225" s="140"/>
    </row>
    <row r="226" spans="2:38" ht="15.75" thickBot="1" x14ac:dyDescent="0.3">
      <c r="B226" s="79">
        <v>44286</v>
      </c>
      <c r="C226" s="21">
        <v>0</v>
      </c>
      <c r="D226" s="21"/>
      <c r="E226" s="21">
        <v>2</v>
      </c>
      <c r="F226" s="21">
        <v>1</v>
      </c>
      <c r="G226" s="21">
        <v>0</v>
      </c>
      <c r="H226" s="21">
        <v>0</v>
      </c>
      <c r="I226" s="21">
        <v>0</v>
      </c>
      <c r="J226" s="21"/>
      <c r="K226" s="21">
        <v>0</v>
      </c>
      <c r="L226" s="21">
        <v>5</v>
      </c>
      <c r="M226" s="21">
        <v>0</v>
      </c>
      <c r="N226" s="21">
        <v>0</v>
      </c>
      <c r="O226" s="21"/>
      <c r="P226" s="22"/>
      <c r="AD226" s="209" t="s">
        <v>65</v>
      </c>
      <c r="AE226" s="210"/>
      <c r="AF226" s="210"/>
      <c r="AG226" s="210"/>
      <c r="AH226" s="210"/>
      <c r="AI226" s="211"/>
    </row>
    <row r="227" spans="2:38" ht="15.75" thickBot="1" x14ac:dyDescent="0.3">
      <c r="B227" s="79">
        <v>44287</v>
      </c>
      <c r="C227" s="21">
        <v>4</v>
      </c>
      <c r="D227" s="21"/>
      <c r="E227" s="21">
        <v>1</v>
      </c>
      <c r="F227" s="21">
        <v>3</v>
      </c>
      <c r="G227" s="21">
        <v>0</v>
      </c>
      <c r="H227" s="21">
        <v>0</v>
      </c>
      <c r="I227" s="21">
        <v>0</v>
      </c>
      <c r="J227" s="21"/>
      <c r="K227" s="21">
        <v>0</v>
      </c>
      <c r="L227" s="21">
        <v>9</v>
      </c>
      <c r="M227" s="21">
        <v>0</v>
      </c>
      <c r="N227" s="21">
        <v>0</v>
      </c>
      <c r="O227" s="21"/>
      <c r="P227" s="22"/>
      <c r="AD227" s="156" t="s">
        <v>18</v>
      </c>
      <c r="AE227" s="156" t="s">
        <v>19</v>
      </c>
      <c r="AF227" s="156" t="s">
        <v>20</v>
      </c>
      <c r="AG227" s="156" t="s">
        <v>31</v>
      </c>
      <c r="AH227" s="156" t="s">
        <v>32</v>
      </c>
      <c r="AI227" s="156" t="s">
        <v>33</v>
      </c>
    </row>
    <row r="228" spans="2:38" ht="15.75" thickBot="1" x14ac:dyDescent="0.3">
      <c r="B228" s="79">
        <v>44288</v>
      </c>
      <c r="C228" s="21">
        <v>4</v>
      </c>
      <c r="D228" s="21"/>
      <c r="E228" s="21">
        <v>6</v>
      </c>
      <c r="F228" s="21">
        <v>1</v>
      </c>
      <c r="G228" s="21">
        <v>0</v>
      </c>
      <c r="H228" s="21">
        <v>0</v>
      </c>
      <c r="I228" s="21">
        <v>0</v>
      </c>
      <c r="J228" s="21"/>
      <c r="K228" s="21">
        <v>0</v>
      </c>
      <c r="L228" s="21">
        <v>5</v>
      </c>
      <c r="M228" s="21">
        <v>0</v>
      </c>
      <c r="N228" s="21">
        <v>0</v>
      </c>
      <c r="O228" s="21"/>
      <c r="P228" s="22"/>
      <c r="T228" s="129" t="s">
        <v>18</v>
      </c>
      <c r="U228" s="122" t="s">
        <v>19</v>
      </c>
      <c r="V228" s="122"/>
      <c r="W228" s="122" t="s">
        <v>20</v>
      </c>
      <c r="X228" s="122" t="s">
        <v>31</v>
      </c>
      <c r="Y228" s="122" t="s">
        <v>32</v>
      </c>
      <c r="Z228" s="6" t="s">
        <v>33</v>
      </c>
      <c r="AB228" s="157" t="s">
        <v>21</v>
      </c>
      <c r="AC228" s="158">
        <f>SUM(C196:N226)</f>
        <v>864</v>
      </c>
      <c r="AD228" s="159">
        <f>SUM(C196:C226)+SUM(I196:I226)</f>
        <v>165</v>
      </c>
      <c r="AE228" s="159">
        <f>SUM(E196:E226)+SUM(K196:K226)</f>
        <v>37</v>
      </c>
      <c r="AF228" s="159">
        <f>SUM(F196:F226)+SUM(L196:L226)</f>
        <v>662</v>
      </c>
      <c r="AG228" s="160">
        <f>SUM(G196:G226)+SUM(M196:M226)</f>
        <v>0</v>
      </c>
      <c r="AH228" s="160">
        <f>SUM(H196:H226)+SUM(N196:N226)</f>
        <v>0</v>
      </c>
      <c r="AI228" s="160">
        <f>SUM(P196:P226)+SUM(O196:O226)</f>
        <v>54</v>
      </c>
    </row>
    <row r="229" spans="2:38" x14ac:dyDescent="0.25">
      <c r="B229" s="79">
        <v>44289</v>
      </c>
      <c r="C229" s="21">
        <v>4</v>
      </c>
      <c r="D229" s="21"/>
      <c r="E229" s="21">
        <v>3</v>
      </c>
      <c r="F229" s="21">
        <v>7</v>
      </c>
      <c r="G229" s="21">
        <v>0</v>
      </c>
      <c r="H229" s="21">
        <v>0</v>
      </c>
      <c r="I229" s="21">
        <v>12</v>
      </c>
      <c r="J229" s="21"/>
      <c r="K229" s="21">
        <v>0</v>
      </c>
      <c r="L229" s="21">
        <v>23</v>
      </c>
      <c r="M229" s="21">
        <v>0</v>
      </c>
      <c r="N229" s="21">
        <v>0</v>
      </c>
      <c r="O229" s="21"/>
      <c r="P229" s="22"/>
      <c r="R229" s="86" t="s">
        <v>21</v>
      </c>
      <c r="S229" s="87">
        <f>SUM(C225:N231)</f>
        <v>212</v>
      </c>
      <c r="T229" s="63">
        <f>SUM(C225:C231)+SUM(I225:I231)</f>
        <v>43</v>
      </c>
      <c r="U229" s="63">
        <f>SUM(E225:E231)+SUM(K225:K231)</f>
        <v>12</v>
      </c>
      <c r="V229" s="63"/>
      <c r="W229" s="99">
        <f>SUM(F225:F231)+SUM(L225:L231)</f>
        <v>157</v>
      </c>
      <c r="X229" s="99">
        <f>SUM(G225:G231)+SUM(M225:M231)</f>
        <v>0</v>
      </c>
      <c r="Y229" s="99">
        <f>SUM(H225:H231)+SUM(N225:N231)</f>
        <v>0</v>
      </c>
      <c r="Z229" s="99">
        <f>SUM(O225:O231)+SUM(P225:P231)</f>
        <v>14</v>
      </c>
      <c r="AI229" t="s">
        <v>66</v>
      </c>
      <c r="AJ229" s="77">
        <f>AI228*9500</f>
        <v>513000</v>
      </c>
      <c r="AK229" s="77" t="s">
        <v>67</v>
      </c>
      <c r="AL229" t="s">
        <v>68</v>
      </c>
    </row>
    <row r="230" spans="2:38" x14ac:dyDescent="0.25">
      <c r="B230" s="79">
        <v>44290</v>
      </c>
      <c r="C230" s="21">
        <v>2</v>
      </c>
      <c r="D230" s="21"/>
      <c r="E230" s="21">
        <v>0</v>
      </c>
      <c r="F230" s="21">
        <v>1</v>
      </c>
      <c r="G230" s="21">
        <v>0</v>
      </c>
      <c r="H230" s="21">
        <v>0</v>
      </c>
      <c r="I230" s="21">
        <v>0</v>
      </c>
      <c r="J230" s="21"/>
      <c r="K230" s="21">
        <v>0</v>
      </c>
      <c r="L230" s="21">
        <v>47</v>
      </c>
      <c r="M230" s="21">
        <v>0</v>
      </c>
      <c r="N230" s="21">
        <v>0</v>
      </c>
      <c r="O230" s="21"/>
      <c r="P230" s="22"/>
      <c r="AI230" s="198" t="s">
        <v>69</v>
      </c>
      <c r="AJ230" s="199">
        <f>AI228*12000</f>
        <v>648000</v>
      </c>
      <c r="AK230" s="199" t="s">
        <v>67</v>
      </c>
    </row>
    <row r="231" spans="2:38" ht="15.75" thickBot="1" x14ac:dyDescent="0.3">
      <c r="B231" s="171">
        <v>44291</v>
      </c>
      <c r="C231" s="102">
        <v>17</v>
      </c>
      <c r="D231" s="102"/>
      <c r="E231" s="102">
        <v>0</v>
      </c>
      <c r="F231" s="102">
        <v>6</v>
      </c>
      <c r="G231" s="102">
        <v>0</v>
      </c>
      <c r="H231" s="102">
        <v>0</v>
      </c>
      <c r="I231" s="102">
        <v>0</v>
      </c>
      <c r="J231" s="102"/>
      <c r="K231" s="102">
        <v>0</v>
      </c>
      <c r="L231" s="102">
        <v>19</v>
      </c>
      <c r="M231" s="102">
        <v>0</v>
      </c>
      <c r="N231" s="102">
        <v>0</v>
      </c>
      <c r="O231" s="102">
        <v>9</v>
      </c>
      <c r="P231" s="103">
        <v>5</v>
      </c>
    </row>
    <row r="232" spans="2:38" x14ac:dyDescent="0.25">
      <c r="B232" s="155">
        <v>44292</v>
      </c>
      <c r="C232" s="175">
        <v>3</v>
      </c>
      <c r="D232" s="175"/>
      <c r="E232" s="175">
        <v>2</v>
      </c>
      <c r="F232" s="175">
        <v>13</v>
      </c>
      <c r="G232" s="175">
        <v>0</v>
      </c>
      <c r="H232" s="175">
        <v>0</v>
      </c>
      <c r="I232" s="175">
        <v>0</v>
      </c>
      <c r="J232" s="175"/>
      <c r="K232" s="175">
        <v>0</v>
      </c>
      <c r="L232" s="175">
        <v>21</v>
      </c>
      <c r="M232" s="175">
        <v>0</v>
      </c>
      <c r="N232" s="175">
        <v>0</v>
      </c>
      <c r="O232" s="175"/>
      <c r="P232" s="176"/>
    </row>
    <row r="233" spans="2:38" x14ac:dyDescent="0.25">
      <c r="B233" s="79">
        <v>44293</v>
      </c>
      <c r="C233" s="183">
        <v>3</v>
      </c>
      <c r="D233" s="183"/>
      <c r="E233" s="183">
        <v>0</v>
      </c>
      <c r="F233" s="183">
        <v>1</v>
      </c>
      <c r="G233" s="183">
        <v>0</v>
      </c>
      <c r="H233" s="183">
        <v>0</v>
      </c>
      <c r="I233" s="183">
        <v>5</v>
      </c>
      <c r="J233" s="183"/>
      <c r="K233" s="183">
        <v>0</v>
      </c>
      <c r="L233" s="183">
        <v>14</v>
      </c>
      <c r="M233" s="183">
        <v>0</v>
      </c>
      <c r="N233" s="183">
        <v>0</v>
      </c>
      <c r="O233" s="183"/>
      <c r="P233" s="184"/>
    </row>
    <row r="234" spans="2:38" ht="15.75" thickBot="1" x14ac:dyDescent="0.3">
      <c r="B234" s="79">
        <v>44294</v>
      </c>
      <c r="C234" s="183">
        <v>3</v>
      </c>
      <c r="D234" s="183"/>
      <c r="E234" s="183">
        <v>0</v>
      </c>
      <c r="F234" s="183">
        <v>3</v>
      </c>
      <c r="G234" s="183">
        <v>0</v>
      </c>
      <c r="H234" s="183">
        <v>0</v>
      </c>
      <c r="I234" s="183">
        <v>0</v>
      </c>
      <c r="J234" s="183"/>
      <c r="K234" s="183">
        <v>2</v>
      </c>
      <c r="L234" s="183">
        <v>3</v>
      </c>
      <c r="M234" s="183">
        <v>0</v>
      </c>
      <c r="N234" s="183">
        <v>0</v>
      </c>
      <c r="O234" s="183"/>
      <c r="P234" s="184"/>
    </row>
    <row r="235" spans="2:38" ht="15.75" thickBot="1" x14ac:dyDescent="0.3">
      <c r="B235" s="79">
        <v>44295</v>
      </c>
      <c r="C235" s="183">
        <v>4</v>
      </c>
      <c r="D235" s="183"/>
      <c r="E235" s="183">
        <v>2</v>
      </c>
      <c r="F235" s="183">
        <v>9</v>
      </c>
      <c r="G235" s="183">
        <v>0</v>
      </c>
      <c r="H235" s="183">
        <v>0</v>
      </c>
      <c r="I235" s="183">
        <v>0</v>
      </c>
      <c r="J235" s="183"/>
      <c r="K235" s="183">
        <v>0</v>
      </c>
      <c r="L235" s="183">
        <v>18</v>
      </c>
      <c r="M235" s="183">
        <v>0</v>
      </c>
      <c r="N235" s="183">
        <v>0</v>
      </c>
      <c r="O235" s="183"/>
      <c r="P235" s="184"/>
      <c r="T235" s="129" t="s">
        <v>18</v>
      </c>
      <c r="U235" s="122" t="s">
        <v>19</v>
      </c>
      <c r="V235" s="122"/>
      <c r="W235" s="122" t="s">
        <v>20</v>
      </c>
      <c r="X235" s="122" t="s">
        <v>31</v>
      </c>
      <c r="Y235" s="122" t="s">
        <v>32</v>
      </c>
      <c r="Z235" s="6" t="s">
        <v>33</v>
      </c>
      <c r="AG235" s="85"/>
    </row>
    <row r="236" spans="2:38" x14ac:dyDescent="0.25">
      <c r="B236" s="79">
        <v>44296</v>
      </c>
      <c r="C236" s="183">
        <v>5</v>
      </c>
      <c r="D236" s="183"/>
      <c r="E236" s="183">
        <v>1</v>
      </c>
      <c r="F236" s="183">
        <v>5</v>
      </c>
      <c r="G236" s="183">
        <v>0</v>
      </c>
      <c r="H236" s="183">
        <v>0</v>
      </c>
      <c r="I236" s="183">
        <v>0</v>
      </c>
      <c r="J236" s="183"/>
      <c r="K236" s="183">
        <v>0</v>
      </c>
      <c r="L236" s="183">
        <v>16</v>
      </c>
      <c r="M236" s="183">
        <v>0</v>
      </c>
      <c r="N236" s="183">
        <v>0</v>
      </c>
      <c r="O236" s="183"/>
      <c r="P236" s="184"/>
      <c r="R236" s="86" t="s">
        <v>21</v>
      </c>
      <c r="S236" s="87">
        <f>SUM(C232:N238)</f>
        <v>187</v>
      </c>
      <c r="T236" s="63">
        <f>SUM(C232:C238)+SUM(I232:I238)</f>
        <v>49</v>
      </c>
      <c r="U236" s="63">
        <f>SUM(E232:E238)+SUM(K232:K238)</f>
        <v>8</v>
      </c>
      <c r="V236" s="63"/>
      <c r="W236" s="99">
        <f>SUM(F232:F238)+SUM(L232:L238)</f>
        <v>130</v>
      </c>
      <c r="X236" s="99">
        <f>SUM(G232:G238)+SUM(M232:M238)</f>
        <v>0</v>
      </c>
      <c r="Y236" s="99">
        <f>SUM(H232:H238)+SUM(N232:N238)</f>
        <v>0</v>
      </c>
      <c r="Z236" s="99">
        <f>SUM(O232:O238)+SUM(P232:P238)</f>
        <v>6</v>
      </c>
    </row>
    <row r="237" spans="2:38" x14ac:dyDescent="0.25">
      <c r="B237" s="79">
        <v>44297</v>
      </c>
      <c r="C237" s="183">
        <v>2</v>
      </c>
      <c r="D237" s="183"/>
      <c r="E237" s="183">
        <v>0</v>
      </c>
      <c r="F237" s="183">
        <v>3</v>
      </c>
      <c r="G237" s="183">
        <v>0</v>
      </c>
      <c r="H237" s="183">
        <v>0</v>
      </c>
      <c r="I237" s="183">
        <v>0</v>
      </c>
      <c r="J237" s="183"/>
      <c r="K237" s="183">
        <v>0</v>
      </c>
      <c r="L237" s="183">
        <v>1</v>
      </c>
      <c r="M237" s="183">
        <v>0</v>
      </c>
      <c r="N237" s="183">
        <v>0</v>
      </c>
      <c r="O237" s="183"/>
      <c r="P237" s="184"/>
    </row>
    <row r="238" spans="2:38" ht="15.75" thickBot="1" x14ac:dyDescent="0.3">
      <c r="B238" s="171">
        <v>44298</v>
      </c>
      <c r="C238" s="191">
        <v>24</v>
      </c>
      <c r="D238" s="191"/>
      <c r="E238" s="191">
        <v>1</v>
      </c>
      <c r="F238" s="191">
        <v>1</v>
      </c>
      <c r="G238" s="191">
        <v>0</v>
      </c>
      <c r="H238" s="191">
        <v>0</v>
      </c>
      <c r="I238" s="191">
        <v>0</v>
      </c>
      <c r="J238" s="191"/>
      <c r="K238" s="191">
        <v>0</v>
      </c>
      <c r="L238" s="191">
        <v>22</v>
      </c>
      <c r="M238" s="191">
        <v>0</v>
      </c>
      <c r="N238" s="191">
        <v>0</v>
      </c>
      <c r="O238" s="191">
        <v>4</v>
      </c>
      <c r="P238" s="192">
        <v>2</v>
      </c>
    </row>
    <row r="239" spans="2:38" x14ac:dyDescent="0.25">
      <c r="B239" s="130">
        <v>44299</v>
      </c>
      <c r="C239" s="137">
        <v>2</v>
      </c>
      <c r="D239" s="137"/>
      <c r="E239" s="137">
        <v>0</v>
      </c>
      <c r="F239" s="137">
        <v>9</v>
      </c>
      <c r="G239" s="137">
        <v>0</v>
      </c>
      <c r="H239" s="137">
        <v>0</v>
      </c>
      <c r="I239" s="137">
        <v>0</v>
      </c>
      <c r="J239" s="137"/>
      <c r="K239" s="137">
        <v>0</v>
      </c>
      <c r="L239" s="137">
        <v>42</v>
      </c>
      <c r="M239" s="137">
        <v>0</v>
      </c>
      <c r="N239" s="137">
        <v>0</v>
      </c>
      <c r="O239" s="137"/>
      <c r="P239" s="140"/>
    </row>
    <row r="240" spans="2:38" ht="15.75" thickBot="1" x14ac:dyDescent="0.3">
      <c r="B240" s="79">
        <v>44300</v>
      </c>
      <c r="C240" s="21">
        <v>1</v>
      </c>
      <c r="D240" s="21"/>
      <c r="E240" s="21">
        <v>0</v>
      </c>
      <c r="F240" s="21">
        <v>2</v>
      </c>
      <c r="G240" s="21">
        <v>0</v>
      </c>
      <c r="H240" s="21">
        <v>0</v>
      </c>
      <c r="I240" s="21">
        <v>0</v>
      </c>
      <c r="J240" s="21"/>
      <c r="K240" s="21">
        <v>0</v>
      </c>
      <c r="L240" s="21">
        <v>12</v>
      </c>
      <c r="M240" s="21">
        <v>0</v>
      </c>
      <c r="N240" s="21">
        <v>0</v>
      </c>
      <c r="O240" s="21"/>
      <c r="P240" s="22"/>
    </row>
    <row r="241" spans="2:35" ht="15.75" thickBot="1" x14ac:dyDescent="0.3">
      <c r="B241" s="79">
        <v>44301</v>
      </c>
      <c r="C241" s="21">
        <v>2</v>
      </c>
      <c r="D241" s="21"/>
      <c r="E241" s="21">
        <v>0</v>
      </c>
      <c r="F241" s="21">
        <v>18</v>
      </c>
      <c r="G241" s="21">
        <v>0</v>
      </c>
      <c r="H241" s="21">
        <v>0</v>
      </c>
      <c r="I241" s="21">
        <v>0</v>
      </c>
      <c r="J241" s="21"/>
      <c r="K241" s="21">
        <v>0</v>
      </c>
      <c r="L241" s="21">
        <v>5</v>
      </c>
      <c r="M241" s="21">
        <v>0</v>
      </c>
      <c r="N241" s="21">
        <v>0</v>
      </c>
      <c r="O241" s="21"/>
      <c r="P241" s="22"/>
      <c r="T241" s="129" t="s">
        <v>18</v>
      </c>
      <c r="U241" s="122" t="s">
        <v>19</v>
      </c>
      <c r="V241" s="122"/>
      <c r="W241" s="122" t="s">
        <v>20</v>
      </c>
      <c r="X241" s="122" t="s">
        <v>31</v>
      </c>
      <c r="Y241" s="122" t="s">
        <v>32</v>
      </c>
      <c r="Z241" s="6" t="s">
        <v>33</v>
      </c>
    </row>
    <row r="242" spans="2:35" x14ac:dyDescent="0.25">
      <c r="B242" s="79">
        <v>44302</v>
      </c>
      <c r="C242" s="21">
        <v>3</v>
      </c>
      <c r="D242" s="21"/>
      <c r="E242" s="21">
        <v>0</v>
      </c>
      <c r="F242" s="21">
        <v>7</v>
      </c>
      <c r="G242" s="21">
        <v>0</v>
      </c>
      <c r="H242" s="21">
        <v>0</v>
      </c>
      <c r="I242" s="21">
        <v>0</v>
      </c>
      <c r="J242" s="21"/>
      <c r="K242" s="21">
        <v>0</v>
      </c>
      <c r="L242" s="21">
        <v>27</v>
      </c>
      <c r="M242" s="21">
        <v>0</v>
      </c>
      <c r="N242" s="21">
        <v>0</v>
      </c>
      <c r="O242" s="21"/>
      <c r="P242" s="22"/>
      <c r="R242" s="86" t="s">
        <v>21</v>
      </c>
      <c r="S242" s="87">
        <f>SUM(C239:N245)</f>
        <v>210</v>
      </c>
      <c r="T242" s="63">
        <f>SUM(C239:C245)+SUM(I239:I245)</f>
        <v>33</v>
      </c>
      <c r="U242" s="63">
        <f>SUM(E239:E245)+SUM(K239:K245)</f>
        <v>12</v>
      </c>
      <c r="V242" s="63"/>
      <c r="W242" s="99">
        <f>SUM(F239:F245)+SUM(L239:L245)</f>
        <v>165</v>
      </c>
      <c r="X242" s="99">
        <f>SUM(G239:G245)+SUM(M239:M245)</f>
        <v>0</v>
      </c>
      <c r="Y242" s="99">
        <f>SUM(H239:H245)+SUM(N239:N245)</f>
        <v>0</v>
      </c>
      <c r="Z242" s="99">
        <f>SUM(O239:O245)+SUM(P239:P245)</f>
        <v>15</v>
      </c>
    </row>
    <row r="243" spans="2:35" x14ac:dyDescent="0.25">
      <c r="B243" s="79">
        <v>44303</v>
      </c>
      <c r="C243" s="21">
        <v>2</v>
      </c>
      <c r="D243" s="21"/>
      <c r="E243" s="21">
        <v>0</v>
      </c>
      <c r="F243" s="21">
        <v>13</v>
      </c>
      <c r="G243" s="21">
        <v>0</v>
      </c>
      <c r="H243" s="21">
        <v>0</v>
      </c>
      <c r="I243" s="21">
        <v>0</v>
      </c>
      <c r="J243" s="21"/>
      <c r="K243" s="21">
        <v>0</v>
      </c>
      <c r="L243" s="21">
        <v>0</v>
      </c>
      <c r="M243" s="21">
        <v>0</v>
      </c>
      <c r="N243" s="21">
        <v>0</v>
      </c>
      <c r="O243" s="21"/>
      <c r="P243" s="22"/>
    </row>
    <row r="244" spans="2:35" x14ac:dyDescent="0.25">
      <c r="B244" s="79">
        <v>44304</v>
      </c>
      <c r="C244" s="21">
        <v>9</v>
      </c>
      <c r="D244" s="21"/>
      <c r="E244" s="21">
        <v>0</v>
      </c>
      <c r="F244" s="21">
        <v>1</v>
      </c>
      <c r="G244" s="21">
        <v>0</v>
      </c>
      <c r="H244" s="21">
        <v>0</v>
      </c>
      <c r="I244" s="21">
        <v>0</v>
      </c>
      <c r="J244" s="21"/>
      <c r="K244" s="21">
        <v>7</v>
      </c>
      <c r="L244" s="21">
        <v>1</v>
      </c>
      <c r="M244" s="21">
        <v>0</v>
      </c>
      <c r="N244" s="21">
        <v>0</v>
      </c>
      <c r="O244" s="21"/>
      <c r="P244" s="22"/>
    </row>
    <row r="245" spans="2:35" ht="15.75" thickBot="1" x14ac:dyDescent="0.3">
      <c r="B245" s="171">
        <v>44305</v>
      </c>
      <c r="C245" s="102">
        <v>14</v>
      </c>
      <c r="D245" s="102"/>
      <c r="E245" s="102">
        <v>0</v>
      </c>
      <c r="F245" s="102">
        <v>5</v>
      </c>
      <c r="G245" s="102">
        <v>0</v>
      </c>
      <c r="H245" s="102">
        <v>0</v>
      </c>
      <c r="I245" s="102">
        <v>0</v>
      </c>
      <c r="J245" s="102"/>
      <c r="K245" s="102">
        <v>5</v>
      </c>
      <c r="L245" s="102">
        <v>23</v>
      </c>
      <c r="M245" s="102">
        <v>0</v>
      </c>
      <c r="N245" s="102">
        <v>0</v>
      </c>
      <c r="O245" s="102">
        <v>9</v>
      </c>
      <c r="P245" s="103">
        <v>6</v>
      </c>
    </row>
    <row r="246" spans="2:35" x14ac:dyDescent="0.25">
      <c r="B246" s="79">
        <v>44306</v>
      </c>
      <c r="C246" s="175">
        <v>2</v>
      </c>
      <c r="D246" s="175"/>
      <c r="E246" s="175">
        <v>0</v>
      </c>
      <c r="F246" s="175">
        <v>2</v>
      </c>
      <c r="G246" s="175">
        <v>0</v>
      </c>
      <c r="H246" s="175">
        <v>0</v>
      </c>
      <c r="I246" s="175">
        <v>0</v>
      </c>
      <c r="J246" s="175"/>
      <c r="K246" s="175">
        <v>0</v>
      </c>
      <c r="L246" s="175">
        <v>53</v>
      </c>
      <c r="M246" s="175">
        <v>0</v>
      </c>
      <c r="N246" s="175">
        <v>0</v>
      </c>
      <c r="O246" s="175"/>
      <c r="P246" s="176"/>
    </row>
    <row r="247" spans="2:35" ht="15.75" thickBot="1" x14ac:dyDescent="0.3">
      <c r="B247" s="79">
        <v>44307</v>
      </c>
      <c r="C247" s="183">
        <v>22</v>
      </c>
      <c r="D247" s="183"/>
      <c r="E247" s="183">
        <v>1</v>
      </c>
      <c r="F247" s="183">
        <v>0</v>
      </c>
      <c r="G247" s="183">
        <v>0</v>
      </c>
      <c r="H247" s="183">
        <v>0</v>
      </c>
      <c r="I247" s="183">
        <v>0</v>
      </c>
      <c r="J247" s="183"/>
      <c r="K247" s="183">
        <v>0</v>
      </c>
      <c r="L247" s="183">
        <v>1</v>
      </c>
      <c r="M247" s="183">
        <v>0</v>
      </c>
      <c r="N247" s="183">
        <v>0</v>
      </c>
      <c r="O247" s="183"/>
      <c r="P247" s="184"/>
    </row>
    <row r="248" spans="2:35" ht="15.75" thickBot="1" x14ac:dyDescent="0.3">
      <c r="B248" s="79">
        <v>44308</v>
      </c>
      <c r="C248" s="183">
        <v>6</v>
      </c>
      <c r="D248" s="183"/>
      <c r="E248" s="183">
        <v>1</v>
      </c>
      <c r="F248" s="183">
        <v>5</v>
      </c>
      <c r="G248" s="183">
        <v>0</v>
      </c>
      <c r="H248" s="183">
        <v>0</v>
      </c>
      <c r="I248" s="183">
        <v>0</v>
      </c>
      <c r="J248" s="183"/>
      <c r="K248" s="183">
        <v>0</v>
      </c>
      <c r="L248" s="183">
        <v>1</v>
      </c>
      <c r="M248" s="183">
        <v>0</v>
      </c>
      <c r="N248" s="183">
        <v>0</v>
      </c>
      <c r="O248" s="183"/>
      <c r="P248" s="184"/>
      <c r="T248" s="129" t="s">
        <v>18</v>
      </c>
      <c r="U248" s="122" t="s">
        <v>19</v>
      </c>
      <c r="V248" s="122" t="s">
        <v>70</v>
      </c>
      <c r="W248" s="122" t="s">
        <v>20</v>
      </c>
      <c r="X248" s="122" t="s">
        <v>31</v>
      </c>
      <c r="Y248" s="122" t="s">
        <v>32</v>
      </c>
      <c r="Z248" s="6" t="s">
        <v>33</v>
      </c>
    </row>
    <row r="249" spans="2:35" x14ac:dyDescent="0.25">
      <c r="B249" s="79">
        <v>44309</v>
      </c>
      <c r="C249" s="183">
        <v>2</v>
      </c>
      <c r="D249" s="183"/>
      <c r="E249" s="183">
        <v>4</v>
      </c>
      <c r="F249" s="183">
        <v>1</v>
      </c>
      <c r="G249" s="183">
        <v>0</v>
      </c>
      <c r="H249" s="183">
        <v>0</v>
      </c>
      <c r="I249" s="183">
        <v>0</v>
      </c>
      <c r="J249" s="183"/>
      <c r="K249" s="183">
        <v>0</v>
      </c>
      <c r="L249" s="183">
        <v>13</v>
      </c>
      <c r="M249" s="183">
        <v>0</v>
      </c>
      <c r="N249" s="183">
        <v>0</v>
      </c>
      <c r="O249" s="183"/>
      <c r="P249" s="184"/>
      <c r="R249" s="86" t="s">
        <v>21</v>
      </c>
      <c r="S249" s="87">
        <f>SUM(C246:N252)</f>
        <v>196</v>
      </c>
      <c r="T249" s="63">
        <f>SUM(C246:C252)+SUM(I246:I252)</f>
        <v>47</v>
      </c>
      <c r="U249" s="63">
        <f>SUM(E246:E252)+SUM(K246:K252)</f>
        <v>29</v>
      </c>
      <c r="V249" s="63">
        <f>SUM(J246:J252)</f>
        <v>0</v>
      </c>
      <c r="W249" s="99">
        <f>SUM(F246:F252)+SUM(L246:L252)</f>
        <v>120</v>
      </c>
      <c r="X249" s="99">
        <f>SUM(G246:G252)+SUM(M246:M252)</f>
        <v>0</v>
      </c>
      <c r="Y249" s="99">
        <f>SUM(H246:H252)+SUM(N246:N252)</f>
        <v>0</v>
      </c>
      <c r="Z249" s="99">
        <f>SUM(O246:O252)+SUM(P246:P252)</f>
        <v>12</v>
      </c>
    </row>
    <row r="250" spans="2:35" x14ac:dyDescent="0.25">
      <c r="B250" s="79">
        <v>44310</v>
      </c>
      <c r="C250" s="183">
        <v>1</v>
      </c>
      <c r="D250" s="183"/>
      <c r="E250" s="183">
        <v>1</v>
      </c>
      <c r="F250" s="183">
        <v>1</v>
      </c>
      <c r="G250" s="183">
        <v>0</v>
      </c>
      <c r="H250" s="183">
        <v>0</v>
      </c>
      <c r="I250" s="183">
        <v>0</v>
      </c>
      <c r="J250" s="183"/>
      <c r="K250" s="183">
        <v>0</v>
      </c>
      <c r="L250" s="183">
        <v>0</v>
      </c>
      <c r="M250" s="183">
        <v>0</v>
      </c>
      <c r="N250" s="183">
        <v>0</v>
      </c>
      <c r="O250" s="183"/>
      <c r="P250" s="184"/>
    </row>
    <row r="251" spans="2:35" x14ac:dyDescent="0.25">
      <c r="B251" s="79">
        <v>44311</v>
      </c>
      <c r="C251" s="183">
        <v>2</v>
      </c>
      <c r="D251" s="183"/>
      <c r="E251" s="183">
        <v>2</v>
      </c>
      <c r="F251" s="183">
        <v>13</v>
      </c>
      <c r="G251" s="183">
        <v>0</v>
      </c>
      <c r="H251" s="183">
        <v>0</v>
      </c>
      <c r="I251" s="183">
        <v>0</v>
      </c>
      <c r="J251" s="183"/>
      <c r="K251" s="183">
        <v>18</v>
      </c>
      <c r="L251" s="183">
        <v>9</v>
      </c>
      <c r="M251" s="183">
        <v>0</v>
      </c>
      <c r="N251" s="183">
        <v>0</v>
      </c>
      <c r="O251" s="183"/>
      <c r="P251" s="184"/>
    </row>
    <row r="252" spans="2:35" ht="15.75" thickBot="1" x14ac:dyDescent="0.3">
      <c r="B252" s="171">
        <v>44312</v>
      </c>
      <c r="C252" s="191">
        <v>12</v>
      </c>
      <c r="D252" s="191"/>
      <c r="E252" s="191">
        <v>2</v>
      </c>
      <c r="F252" s="191">
        <v>2</v>
      </c>
      <c r="G252" s="191">
        <v>0</v>
      </c>
      <c r="H252" s="191">
        <v>0</v>
      </c>
      <c r="I252" s="191">
        <v>0</v>
      </c>
      <c r="J252" s="191"/>
      <c r="K252" s="191">
        <v>0</v>
      </c>
      <c r="L252" s="191">
        <v>19</v>
      </c>
      <c r="M252" s="191">
        <v>0</v>
      </c>
      <c r="N252" s="191">
        <v>0</v>
      </c>
      <c r="O252" s="183">
        <v>7</v>
      </c>
      <c r="P252" s="184">
        <v>5</v>
      </c>
    </row>
    <row r="253" spans="2:35" ht="15.75" thickBot="1" x14ac:dyDescent="0.3">
      <c r="B253" s="79">
        <v>44313</v>
      </c>
      <c r="C253" s="137">
        <v>0</v>
      </c>
      <c r="D253" s="137"/>
      <c r="E253" s="137">
        <v>1</v>
      </c>
      <c r="F253" s="137">
        <v>2</v>
      </c>
      <c r="G253" s="137">
        <v>0</v>
      </c>
      <c r="H253" s="137">
        <v>0</v>
      </c>
      <c r="I253" s="137">
        <v>0</v>
      </c>
      <c r="J253" s="137"/>
      <c r="K253" s="137">
        <v>6</v>
      </c>
      <c r="L253" s="137">
        <v>26</v>
      </c>
      <c r="M253" s="137">
        <v>0</v>
      </c>
      <c r="N253" s="137">
        <v>0</v>
      </c>
      <c r="O253" s="137"/>
      <c r="P253" s="137"/>
    </row>
    <row r="254" spans="2:35" ht="15.75" thickBot="1" x14ac:dyDescent="0.3">
      <c r="B254" s="79">
        <v>44314</v>
      </c>
      <c r="C254" s="21">
        <v>0</v>
      </c>
      <c r="D254" s="21"/>
      <c r="E254" s="21">
        <v>1</v>
      </c>
      <c r="F254" s="21">
        <v>2</v>
      </c>
      <c r="G254" s="21">
        <v>0</v>
      </c>
      <c r="H254" s="21">
        <v>0</v>
      </c>
      <c r="I254" s="21">
        <v>0</v>
      </c>
      <c r="J254" s="21"/>
      <c r="K254" s="21">
        <v>10</v>
      </c>
      <c r="L254" s="21">
        <v>45</v>
      </c>
      <c r="M254" s="21">
        <v>0</v>
      </c>
      <c r="N254" s="21">
        <v>0</v>
      </c>
      <c r="O254" s="21"/>
      <c r="P254" s="22"/>
      <c r="AD254" s="209" t="s">
        <v>71</v>
      </c>
      <c r="AE254" s="210"/>
      <c r="AF254" s="210"/>
      <c r="AG254" s="210"/>
      <c r="AH254" s="210"/>
      <c r="AI254" s="211"/>
    </row>
    <row r="255" spans="2:35" ht="15.75" thickBot="1" x14ac:dyDescent="0.3">
      <c r="B255" s="79">
        <v>44315</v>
      </c>
      <c r="C255" s="21">
        <v>0</v>
      </c>
      <c r="D255" s="21"/>
      <c r="E255" s="21">
        <v>0</v>
      </c>
      <c r="F255" s="21">
        <v>6</v>
      </c>
      <c r="G255" s="21">
        <v>0</v>
      </c>
      <c r="H255" s="21">
        <v>0</v>
      </c>
      <c r="I255" s="21">
        <v>0</v>
      </c>
      <c r="J255" s="21"/>
      <c r="K255" s="21">
        <v>10</v>
      </c>
      <c r="L255" s="21">
        <v>15</v>
      </c>
      <c r="M255" s="21">
        <v>0</v>
      </c>
      <c r="N255" s="21">
        <v>0</v>
      </c>
      <c r="O255" s="21"/>
      <c r="P255" s="22"/>
      <c r="T255" s="129" t="s">
        <v>18</v>
      </c>
      <c r="U255" s="122" t="s">
        <v>19</v>
      </c>
      <c r="V255" s="122" t="s">
        <v>70</v>
      </c>
      <c r="W255" s="122" t="s">
        <v>20</v>
      </c>
      <c r="X255" s="122" t="s">
        <v>31</v>
      </c>
      <c r="Y255" s="122" t="s">
        <v>32</v>
      </c>
      <c r="Z255" s="6" t="s">
        <v>33</v>
      </c>
      <c r="AD255" s="156" t="s">
        <v>18</v>
      </c>
      <c r="AE255" s="156" t="s">
        <v>19</v>
      </c>
      <c r="AF255" s="156" t="s">
        <v>20</v>
      </c>
      <c r="AG255" s="156" t="s">
        <v>31</v>
      </c>
      <c r="AH255" s="156" t="s">
        <v>32</v>
      </c>
      <c r="AI255" s="156" t="s">
        <v>33</v>
      </c>
    </row>
    <row r="256" spans="2:35" ht="15.75" thickBot="1" x14ac:dyDescent="0.3">
      <c r="B256" s="79">
        <v>44316</v>
      </c>
      <c r="C256" s="21">
        <v>0</v>
      </c>
      <c r="D256" s="21"/>
      <c r="E256" s="21">
        <v>4</v>
      </c>
      <c r="F256" s="21">
        <v>7</v>
      </c>
      <c r="G256" s="21">
        <v>0</v>
      </c>
      <c r="H256" s="21">
        <v>0</v>
      </c>
      <c r="I256" s="21">
        <v>0</v>
      </c>
      <c r="J256" s="21"/>
      <c r="K256" s="21">
        <v>10</v>
      </c>
      <c r="L256" s="21">
        <v>15</v>
      </c>
      <c r="M256" s="21">
        <v>0</v>
      </c>
      <c r="N256" s="21">
        <v>0</v>
      </c>
      <c r="O256" s="21"/>
      <c r="P256" s="22"/>
      <c r="R256" s="86" t="s">
        <v>21</v>
      </c>
      <c r="S256" s="87">
        <f>SUM(C253:N259)</f>
        <v>215</v>
      </c>
      <c r="T256" s="63">
        <f>SUM(C253:C259)+SUM(I253:I259)</f>
        <v>11</v>
      </c>
      <c r="U256" s="63">
        <f>SUM(E253:E259)+SUM(K253:K259)</f>
        <v>42</v>
      </c>
      <c r="V256" s="63">
        <f>SUM(J253:J259)</f>
        <v>0</v>
      </c>
      <c r="W256" s="99">
        <f>SUM(F253:F259)+SUM(L253:L259)</f>
        <v>162</v>
      </c>
      <c r="X256" s="99">
        <f>SUM(G253:G259)+SUM(M253:M259)</f>
        <v>0</v>
      </c>
      <c r="Y256" s="99">
        <f>SUM(H253:H259)+SUM(N253:N259)</f>
        <v>0</v>
      </c>
      <c r="Z256" s="99">
        <f>SUM(O253:O259)+SUM(P253:P259)</f>
        <v>6</v>
      </c>
      <c r="AB256" s="157" t="s">
        <v>21</v>
      </c>
      <c r="AC256" s="158">
        <f>SUM(C227:N256)</f>
        <v>927</v>
      </c>
      <c r="AD256" s="159">
        <f>SUM(C227:C256)+SUM(I227:I256)</f>
        <v>172</v>
      </c>
      <c r="AE256" s="159">
        <f>SUM(E227:E256)+SUM(K227:K256)</f>
        <v>101</v>
      </c>
      <c r="AF256" s="159">
        <f>SUM(F227:F256)+SUM(L227:L256)</f>
        <v>654</v>
      </c>
      <c r="AG256" s="160">
        <f>SUM(G227:G256)+SUM(M227:M256)</f>
        <v>0</v>
      </c>
      <c r="AH256" s="160">
        <f>SUM(H227:H256)+SUM(N227:N256)</f>
        <v>0</v>
      </c>
      <c r="AI256" s="160">
        <f>SUM(P227:P256)+SUM(O227:O256)</f>
        <v>47</v>
      </c>
    </row>
    <row r="257" spans="2:38" x14ac:dyDescent="0.25">
      <c r="B257" s="79">
        <v>44317</v>
      </c>
      <c r="C257" s="21">
        <v>2</v>
      </c>
      <c r="D257" s="21"/>
      <c r="E257" s="21">
        <v>0</v>
      </c>
      <c r="F257" s="21">
        <v>2</v>
      </c>
      <c r="G257" s="21">
        <v>0</v>
      </c>
      <c r="H257" s="21">
        <v>0</v>
      </c>
      <c r="I257" s="21">
        <v>0</v>
      </c>
      <c r="J257" s="21"/>
      <c r="K257" s="21">
        <v>0</v>
      </c>
      <c r="L257" s="21">
        <v>0</v>
      </c>
      <c r="M257" s="21">
        <v>0</v>
      </c>
      <c r="N257" s="21">
        <v>0</v>
      </c>
      <c r="O257" s="21">
        <v>6</v>
      </c>
      <c r="P257" s="22">
        <v>0</v>
      </c>
      <c r="AI257" t="s">
        <v>66</v>
      </c>
      <c r="AJ257" s="77">
        <f>AI256*9500</f>
        <v>446500</v>
      </c>
      <c r="AK257" s="77" t="s">
        <v>67</v>
      </c>
      <c r="AL257" t="s">
        <v>72</v>
      </c>
    </row>
    <row r="258" spans="2:38" x14ac:dyDescent="0.25">
      <c r="B258" s="79">
        <v>44318</v>
      </c>
      <c r="C258" s="21">
        <v>0</v>
      </c>
      <c r="D258" s="21"/>
      <c r="E258" s="21">
        <v>0</v>
      </c>
      <c r="F258" s="21">
        <v>0</v>
      </c>
      <c r="G258" s="21">
        <v>0</v>
      </c>
      <c r="H258" s="21">
        <v>0</v>
      </c>
      <c r="I258" s="21">
        <v>0</v>
      </c>
      <c r="J258" s="21"/>
      <c r="K258" s="21">
        <v>0</v>
      </c>
      <c r="L258" s="21">
        <v>11</v>
      </c>
      <c r="M258" s="21">
        <v>0</v>
      </c>
      <c r="N258" s="21">
        <v>0</v>
      </c>
      <c r="O258" s="21"/>
      <c r="P258" s="22"/>
    </row>
    <row r="259" spans="2:38" ht="15.75" thickBot="1" x14ac:dyDescent="0.3">
      <c r="B259" s="171">
        <v>44319</v>
      </c>
      <c r="C259" s="102">
        <v>9</v>
      </c>
      <c r="D259" s="102"/>
      <c r="E259" s="102">
        <v>0</v>
      </c>
      <c r="F259" s="102">
        <v>15</v>
      </c>
      <c r="G259" s="102">
        <v>0</v>
      </c>
      <c r="H259" s="102">
        <v>0</v>
      </c>
      <c r="I259" s="102">
        <v>0</v>
      </c>
      <c r="J259" s="102"/>
      <c r="K259" s="102">
        <v>0</v>
      </c>
      <c r="L259" s="102">
        <v>16</v>
      </c>
      <c r="M259" s="102">
        <v>0</v>
      </c>
      <c r="N259" s="102">
        <v>0</v>
      </c>
      <c r="O259" s="102"/>
      <c r="P259" s="103"/>
    </row>
    <row r="260" spans="2:38" x14ac:dyDescent="0.25">
      <c r="B260" s="79">
        <v>44320</v>
      </c>
      <c r="C260" s="175">
        <v>1</v>
      </c>
      <c r="D260" s="175">
        <v>0</v>
      </c>
      <c r="E260" s="175">
        <v>0</v>
      </c>
      <c r="F260" s="175">
        <v>1</v>
      </c>
      <c r="G260" s="175">
        <v>0</v>
      </c>
      <c r="H260" s="175">
        <v>0</v>
      </c>
      <c r="I260" s="175">
        <v>0</v>
      </c>
      <c r="J260" s="175">
        <v>0</v>
      </c>
      <c r="K260" s="175">
        <v>0</v>
      </c>
      <c r="L260" s="175">
        <v>23</v>
      </c>
      <c r="M260" s="175">
        <v>0</v>
      </c>
      <c r="N260" s="175">
        <v>0</v>
      </c>
      <c r="O260" s="175">
        <v>11</v>
      </c>
      <c r="P260" s="176">
        <v>2</v>
      </c>
    </row>
    <row r="261" spans="2:38" ht="15.75" thickBot="1" x14ac:dyDescent="0.3">
      <c r="B261" s="79">
        <v>44321</v>
      </c>
      <c r="C261" s="183">
        <v>0</v>
      </c>
      <c r="D261" s="183">
        <v>0</v>
      </c>
      <c r="E261" s="183">
        <v>1</v>
      </c>
      <c r="F261" s="183">
        <v>6</v>
      </c>
      <c r="G261" s="183">
        <v>0</v>
      </c>
      <c r="H261" s="183">
        <v>0</v>
      </c>
      <c r="I261" s="183">
        <v>0</v>
      </c>
      <c r="J261" s="183">
        <v>0</v>
      </c>
      <c r="K261" s="183">
        <v>0</v>
      </c>
      <c r="L261" s="183">
        <v>9</v>
      </c>
      <c r="M261" s="183">
        <v>0</v>
      </c>
      <c r="N261" s="183">
        <v>0</v>
      </c>
      <c r="O261" s="183"/>
      <c r="P261" s="184"/>
    </row>
    <row r="262" spans="2:38" ht="15.75" thickBot="1" x14ac:dyDescent="0.3">
      <c r="B262" s="79">
        <v>44322</v>
      </c>
      <c r="C262" s="183">
        <v>0</v>
      </c>
      <c r="D262" s="183">
        <v>0</v>
      </c>
      <c r="E262" s="183">
        <v>1</v>
      </c>
      <c r="F262" s="183">
        <v>1</v>
      </c>
      <c r="G262" s="183">
        <v>0</v>
      </c>
      <c r="H262" s="183">
        <v>0</v>
      </c>
      <c r="I262" s="183">
        <v>0</v>
      </c>
      <c r="J262" s="183">
        <v>0</v>
      </c>
      <c r="K262" s="183">
        <v>0</v>
      </c>
      <c r="L262" s="183">
        <v>3</v>
      </c>
      <c r="M262" s="183">
        <v>0</v>
      </c>
      <c r="N262" s="183">
        <v>0</v>
      </c>
      <c r="O262" s="183"/>
      <c r="P262" s="184"/>
      <c r="T262" s="129" t="s">
        <v>18</v>
      </c>
      <c r="U262" s="122" t="s">
        <v>19</v>
      </c>
      <c r="V262" s="122" t="s">
        <v>70</v>
      </c>
      <c r="W262" s="122" t="s">
        <v>20</v>
      </c>
      <c r="X262" s="122" t="s">
        <v>31</v>
      </c>
      <c r="Y262" s="122" t="s">
        <v>32</v>
      </c>
      <c r="Z262" s="6" t="s">
        <v>33</v>
      </c>
    </row>
    <row r="263" spans="2:38" x14ac:dyDescent="0.25">
      <c r="B263" s="79">
        <v>44323</v>
      </c>
      <c r="C263" s="183">
        <v>2</v>
      </c>
      <c r="D263" s="183">
        <v>0</v>
      </c>
      <c r="E263" s="183">
        <v>1</v>
      </c>
      <c r="F263" s="183">
        <v>1</v>
      </c>
      <c r="G263" s="183">
        <v>0</v>
      </c>
      <c r="H263" s="183">
        <v>0</v>
      </c>
      <c r="I263" s="183">
        <v>0</v>
      </c>
      <c r="J263" s="183">
        <v>0</v>
      </c>
      <c r="K263" s="183">
        <v>10</v>
      </c>
      <c r="L263" s="183">
        <v>16</v>
      </c>
      <c r="M263" s="183">
        <v>0</v>
      </c>
      <c r="N263" s="183">
        <v>0</v>
      </c>
      <c r="O263" s="183"/>
      <c r="P263" s="184"/>
      <c r="R263" s="86" t="s">
        <v>21</v>
      </c>
      <c r="S263" s="87">
        <f>SUM(C260:N266)</f>
        <v>169</v>
      </c>
      <c r="T263" s="63">
        <f>SUM(C260:C266)+SUM(I260:I266)</f>
        <v>8</v>
      </c>
      <c r="U263" s="63">
        <f>SUM(E260:E266)+SUM(K260:K266)</f>
        <v>13</v>
      </c>
      <c r="V263" s="63">
        <f>SUM(J260:J266)+SUM(D260:D266)</f>
        <v>3</v>
      </c>
      <c r="W263" s="99">
        <f>SUM(F260:F266)+SUM(L260:L266)</f>
        <v>145</v>
      </c>
      <c r="X263" s="99">
        <f>SUM(G260:G266)+SUM(M260:M266)</f>
        <v>0</v>
      </c>
      <c r="Y263" s="99">
        <f>SUM(H260:H266)+SUM(N260:N266)</f>
        <v>0</v>
      </c>
      <c r="Z263" s="99">
        <f>SUM(O260:O266)+SUM(P260:P266)</f>
        <v>36</v>
      </c>
    </row>
    <row r="264" spans="2:38" x14ac:dyDescent="0.25">
      <c r="B264" s="79">
        <v>44324</v>
      </c>
      <c r="C264" s="200">
        <v>1</v>
      </c>
      <c r="D264" s="200">
        <v>0</v>
      </c>
      <c r="E264" s="183">
        <v>0</v>
      </c>
      <c r="F264" s="200">
        <v>1</v>
      </c>
      <c r="G264" s="183">
        <v>0</v>
      </c>
      <c r="H264" s="183">
        <v>0</v>
      </c>
      <c r="I264" s="183">
        <v>0</v>
      </c>
      <c r="J264" s="183">
        <v>0</v>
      </c>
      <c r="K264" s="183">
        <v>0</v>
      </c>
      <c r="L264" s="183">
        <v>5</v>
      </c>
      <c r="M264" s="183">
        <v>0</v>
      </c>
      <c r="N264" s="183">
        <v>0</v>
      </c>
      <c r="O264" s="183"/>
      <c r="P264" s="184"/>
    </row>
    <row r="265" spans="2:38" x14ac:dyDescent="0.25">
      <c r="B265" s="79">
        <v>44325</v>
      </c>
      <c r="C265" s="183">
        <v>0</v>
      </c>
      <c r="D265" s="183">
        <v>0</v>
      </c>
      <c r="E265" s="183">
        <v>0</v>
      </c>
      <c r="F265" s="200">
        <v>6</v>
      </c>
      <c r="G265" s="183">
        <v>0</v>
      </c>
      <c r="H265" s="183">
        <v>0</v>
      </c>
      <c r="I265" s="183">
        <v>0</v>
      </c>
      <c r="J265" s="183">
        <v>0</v>
      </c>
      <c r="K265" s="183">
        <v>0</v>
      </c>
      <c r="L265" s="183">
        <v>45</v>
      </c>
      <c r="M265" s="183">
        <v>0</v>
      </c>
      <c r="N265" s="183">
        <v>0</v>
      </c>
      <c r="O265" s="183"/>
      <c r="P265" s="184"/>
    </row>
    <row r="266" spans="2:38" ht="15.75" thickBot="1" x14ac:dyDescent="0.3">
      <c r="B266" s="171">
        <v>44326</v>
      </c>
      <c r="C266" s="191">
        <v>4</v>
      </c>
      <c r="D266" s="191">
        <v>0</v>
      </c>
      <c r="E266" s="191">
        <v>0</v>
      </c>
      <c r="F266" s="201">
        <v>15</v>
      </c>
      <c r="G266" s="191">
        <v>0</v>
      </c>
      <c r="H266" s="191">
        <v>0</v>
      </c>
      <c r="I266" s="201">
        <v>0</v>
      </c>
      <c r="J266" s="201">
        <v>3</v>
      </c>
      <c r="K266" s="191"/>
      <c r="L266" s="191">
        <v>13</v>
      </c>
      <c r="M266" s="191"/>
      <c r="N266" s="191"/>
      <c r="O266" s="191">
        <v>17</v>
      </c>
      <c r="P266" s="192">
        <v>6</v>
      </c>
    </row>
    <row r="267" spans="2:38" x14ac:dyDescent="0.25">
      <c r="B267" s="79">
        <v>44327</v>
      </c>
      <c r="C267" s="137">
        <v>0</v>
      </c>
      <c r="D267" s="202">
        <v>3</v>
      </c>
      <c r="E267" s="137">
        <v>0</v>
      </c>
      <c r="F267" s="137">
        <v>0</v>
      </c>
      <c r="G267" s="137">
        <v>0</v>
      </c>
      <c r="H267" s="137">
        <v>0</v>
      </c>
      <c r="I267" s="137">
        <v>0</v>
      </c>
      <c r="J267" s="202">
        <v>5</v>
      </c>
      <c r="K267" s="137">
        <v>0</v>
      </c>
      <c r="L267" s="137">
        <v>21</v>
      </c>
      <c r="M267" s="137">
        <v>0</v>
      </c>
      <c r="N267" s="137">
        <v>0</v>
      </c>
      <c r="O267" s="137"/>
      <c r="P267" s="140"/>
    </row>
    <row r="268" spans="2:38" ht="15.75" thickBot="1" x14ac:dyDescent="0.3">
      <c r="B268" s="79">
        <v>44328</v>
      </c>
      <c r="C268" s="21">
        <v>0</v>
      </c>
      <c r="D268" s="203">
        <v>5</v>
      </c>
      <c r="E268" s="21">
        <v>0</v>
      </c>
      <c r="F268" s="21">
        <v>0</v>
      </c>
      <c r="G268" s="21">
        <v>0</v>
      </c>
      <c r="H268" s="21">
        <v>0</v>
      </c>
      <c r="I268" s="21">
        <v>0</v>
      </c>
      <c r="J268" s="203">
        <v>5</v>
      </c>
      <c r="K268" s="21">
        <v>0</v>
      </c>
      <c r="L268" s="21">
        <v>0</v>
      </c>
      <c r="M268" s="21">
        <v>0</v>
      </c>
      <c r="N268" s="21">
        <v>0</v>
      </c>
      <c r="O268" s="21"/>
      <c r="P268" s="22"/>
    </row>
    <row r="269" spans="2:38" ht="15.75" thickBot="1" x14ac:dyDescent="0.3">
      <c r="B269" s="79">
        <v>44329</v>
      </c>
      <c r="C269" s="203">
        <v>1</v>
      </c>
      <c r="D269" s="203">
        <v>3</v>
      </c>
      <c r="E269" s="21">
        <v>0</v>
      </c>
      <c r="F269" s="21">
        <v>0</v>
      </c>
      <c r="G269" s="21">
        <v>0</v>
      </c>
      <c r="H269" s="21">
        <v>0</v>
      </c>
      <c r="I269" s="21">
        <v>0</v>
      </c>
      <c r="J269" s="203">
        <v>1</v>
      </c>
      <c r="K269" s="21">
        <v>0</v>
      </c>
      <c r="L269" s="21">
        <v>1</v>
      </c>
      <c r="M269" s="21">
        <v>0</v>
      </c>
      <c r="N269" s="21">
        <v>0</v>
      </c>
      <c r="O269" s="21"/>
      <c r="P269" s="22"/>
      <c r="T269" s="129" t="s">
        <v>18</v>
      </c>
      <c r="U269" s="122" t="s">
        <v>19</v>
      </c>
      <c r="V269" s="122" t="s">
        <v>70</v>
      </c>
      <c r="W269" s="122" t="s">
        <v>20</v>
      </c>
      <c r="X269" s="122" t="s">
        <v>31</v>
      </c>
      <c r="Y269" s="122" t="s">
        <v>32</v>
      </c>
      <c r="Z269" s="6" t="s">
        <v>33</v>
      </c>
    </row>
    <row r="270" spans="2:38" x14ac:dyDescent="0.25">
      <c r="B270" s="79">
        <v>44330</v>
      </c>
      <c r="C270" s="204">
        <v>6</v>
      </c>
      <c r="D270" s="21">
        <v>0</v>
      </c>
      <c r="E270" s="21">
        <v>0</v>
      </c>
      <c r="F270" s="21">
        <v>0</v>
      </c>
      <c r="G270" s="21">
        <v>0</v>
      </c>
      <c r="H270" s="21">
        <v>0</v>
      </c>
      <c r="I270" s="21">
        <v>10</v>
      </c>
      <c r="J270" s="203">
        <v>3</v>
      </c>
      <c r="K270" s="21">
        <v>0</v>
      </c>
      <c r="L270" s="21">
        <v>6</v>
      </c>
      <c r="M270" s="21">
        <v>0</v>
      </c>
      <c r="N270" s="21">
        <v>0</v>
      </c>
      <c r="O270" s="21"/>
      <c r="P270" s="22"/>
      <c r="R270" s="86" t="s">
        <v>21</v>
      </c>
      <c r="S270" s="87">
        <f>SUM(C267:N273)</f>
        <v>158</v>
      </c>
      <c r="T270" s="63">
        <f>SUM(C267:C273)+SUM(I267:I273)</f>
        <v>73</v>
      </c>
      <c r="U270" s="63">
        <f>SUM(E267:E273)+SUM(K267:K273)</f>
        <v>0</v>
      </c>
      <c r="V270" s="63">
        <f>SUM(J267:J273)+SUM(D267:D273)</f>
        <v>32</v>
      </c>
      <c r="W270" s="99">
        <f>SUM(F267:F273)+SUM(L267:L273)</f>
        <v>53</v>
      </c>
      <c r="X270" s="99">
        <f>SUM(G267:G273)+SUM(M267:M273)</f>
        <v>0</v>
      </c>
      <c r="Y270" s="99">
        <f>SUM(H267:H273)+SUM(N267:N273)</f>
        <v>0</v>
      </c>
      <c r="Z270" s="99">
        <f>SUM(O267:O273)+SUM(P267:P273)</f>
        <v>22</v>
      </c>
    </row>
    <row r="271" spans="2:38" x14ac:dyDescent="0.25">
      <c r="B271" s="79">
        <v>44331</v>
      </c>
      <c r="C271" s="21">
        <v>7</v>
      </c>
      <c r="D271" s="203">
        <v>2</v>
      </c>
      <c r="E271" s="21">
        <v>0</v>
      </c>
      <c r="F271" s="21">
        <v>0</v>
      </c>
      <c r="G271" s="21">
        <v>0</v>
      </c>
      <c r="H271" s="21">
        <v>0</v>
      </c>
      <c r="I271" s="21">
        <v>0</v>
      </c>
      <c r="J271" s="203">
        <v>1</v>
      </c>
      <c r="K271" s="21">
        <v>0</v>
      </c>
      <c r="L271" s="21">
        <v>3</v>
      </c>
      <c r="M271" s="21">
        <v>0</v>
      </c>
      <c r="N271" s="21">
        <v>0</v>
      </c>
      <c r="O271" s="21">
        <v>5</v>
      </c>
      <c r="P271" s="22"/>
    </row>
    <row r="272" spans="2:38" x14ac:dyDescent="0.25">
      <c r="B272" s="79">
        <v>44332</v>
      </c>
      <c r="C272" s="203">
        <v>2</v>
      </c>
      <c r="D272" s="21">
        <v>0</v>
      </c>
      <c r="E272" s="21">
        <v>0</v>
      </c>
      <c r="F272" s="21">
        <v>0</v>
      </c>
      <c r="G272" s="21">
        <v>0</v>
      </c>
      <c r="H272" s="21">
        <v>0</v>
      </c>
      <c r="I272" s="21">
        <v>10</v>
      </c>
      <c r="J272" s="21">
        <v>0</v>
      </c>
      <c r="K272" s="21">
        <v>0</v>
      </c>
      <c r="L272" s="21">
        <v>16</v>
      </c>
      <c r="M272" s="21">
        <v>0</v>
      </c>
      <c r="N272" s="21">
        <v>0</v>
      </c>
      <c r="O272" s="21"/>
      <c r="P272" s="22"/>
    </row>
    <row r="273" spans="2:38" ht="15.75" thickBot="1" x14ac:dyDescent="0.3">
      <c r="B273" s="171">
        <v>44333</v>
      </c>
      <c r="C273" s="102">
        <v>27</v>
      </c>
      <c r="D273" s="205">
        <v>4</v>
      </c>
      <c r="E273" s="102">
        <v>0</v>
      </c>
      <c r="F273" s="102">
        <v>0</v>
      </c>
      <c r="G273" s="102">
        <v>0</v>
      </c>
      <c r="H273" s="102">
        <v>0</v>
      </c>
      <c r="I273" s="102">
        <v>10</v>
      </c>
      <c r="J273" s="102">
        <v>0</v>
      </c>
      <c r="K273" s="102">
        <v>0</v>
      </c>
      <c r="L273" s="102">
        <v>6</v>
      </c>
      <c r="M273" s="102">
        <v>0</v>
      </c>
      <c r="N273" s="102">
        <v>0</v>
      </c>
      <c r="O273" s="102">
        <v>13</v>
      </c>
      <c r="P273" s="103">
        <v>4</v>
      </c>
    </row>
    <row r="274" spans="2:38" x14ac:dyDescent="0.25">
      <c r="B274" s="79">
        <v>44334</v>
      </c>
      <c r="C274" s="206">
        <v>4</v>
      </c>
      <c r="D274" s="206">
        <v>1</v>
      </c>
      <c r="E274" s="175">
        <v>0</v>
      </c>
      <c r="F274" s="175">
        <v>0</v>
      </c>
      <c r="G274" s="175">
        <v>0</v>
      </c>
      <c r="H274" s="175">
        <v>0</v>
      </c>
      <c r="I274" s="175">
        <v>9</v>
      </c>
      <c r="J274" s="206">
        <v>21</v>
      </c>
      <c r="K274" s="175">
        <v>0</v>
      </c>
      <c r="L274" s="175">
        <v>0</v>
      </c>
      <c r="M274" s="175">
        <v>0</v>
      </c>
      <c r="N274" s="175">
        <v>0</v>
      </c>
      <c r="O274" s="175"/>
      <c r="P274" s="176"/>
    </row>
    <row r="275" spans="2:38" ht="15.75" thickBot="1" x14ac:dyDescent="0.3">
      <c r="B275" s="79">
        <v>44335</v>
      </c>
      <c r="C275" s="183">
        <v>0</v>
      </c>
      <c r="D275" s="200">
        <v>8</v>
      </c>
      <c r="E275" s="183">
        <v>0</v>
      </c>
      <c r="F275" s="183">
        <v>0</v>
      </c>
      <c r="G275" s="183">
        <v>0</v>
      </c>
      <c r="H275" s="183">
        <v>0</v>
      </c>
      <c r="I275" s="183">
        <v>10</v>
      </c>
      <c r="J275" s="200">
        <v>5</v>
      </c>
      <c r="K275" s="183">
        <v>0</v>
      </c>
      <c r="L275" s="183">
        <v>2</v>
      </c>
      <c r="M275" s="183">
        <v>0</v>
      </c>
      <c r="N275" s="183">
        <v>0</v>
      </c>
      <c r="O275" s="183"/>
      <c r="P275" s="184"/>
    </row>
    <row r="276" spans="2:38" ht="15.75" thickBot="1" x14ac:dyDescent="0.3">
      <c r="B276" s="79">
        <v>44336</v>
      </c>
      <c r="C276" s="207">
        <v>2</v>
      </c>
      <c r="D276" s="200">
        <v>3</v>
      </c>
      <c r="E276" s="183">
        <v>0</v>
      </c>
      <c r="F276" s="183">
        <v>0</v>
      </c>
      <c r="G276" s="183">
        <v>0</v>
      </c>
      <c r="H276" s="183">
        <v>0</v>
      </c>
      <c r="I276" s="183">
        <v>0</v>
      </c>
      <c r="J276" s="200">
        <v>12</v>
      </c>
      <c r="K276" s="183">
        <v>0</v>
      </c>
      <c r="L276" s="183">
        <v>0</v>
      </c>
      <c r="M276" s="183">
        <v>0</v>
      </c>
      <c r="N276" s="183">
        <v>0</v>
      </c>
      <c r="O276" s="183"/>
      <c r="P276" s="184"/>
      <c r="T276" s="129" t="s">
        <v>18</v>
      </c>
      <c r="U276" s="122" t="s">
        <v>19</v>
      </c>
      <c r="V276" s="122" t="s">
        <v>70</v>
      </c>
      <c r="W276" s="122" t="s">
        <v>20</v>
      </c>
      <c r="X276" s="122" t="s">
        <v>31</v>
      </c>
      <c r="Y276" s="122" t="s">
        <v>32</v>
      </c>
      <c r="Z276" s="6" t="s">
        <v>33</v>
      </c>
    </row>
    <row r="277" spans="2:38" x14ac:dyDescent="0.25">
      <c r="B277" s="79">
        <v>44337</v>
      </c>
      <c r="C277" s="183">
        <v>0</v>
      </c>
      <c r="D277" s="200">
        <v>29</v>
      </c>
      <c r="E277" s="183">
        <v>0</v>
      </c>
      <c r="F277" s="183">
        <v>0</v>
      </c>
      <c r="G277" s="183">
        <v>0</v>
      </c>
      <c r="H277" s="183">
        <v>0</v>
      </c>
      <c r="I277" s="183">
        <v>0</v>
      </c>
      <c r="J277" s="200">
        <v>41</v>
      </c>
      <c r="K277" s="183">
        <v>0</v>
      </c>
      <c r="L277" s="183">
        <v>0</v>
      </c>
      <c r="M277" s="183">
        <v>0</v>
      </c>
      <c r="N277" s="183">
        <v>0</v>
      </c>
      <c r="O277" s="183"/>
      <c r="P277" s="184"/>
      <c r="R277" s="86" t="s">
        <v>21</v>
      </c>
      <c r="S277" s="87">
        <f>SUM(C274:N280)</f>
        <v>295</v>
      </c>
      <c r="T277" s="63">
        <f>SUM(C274:C280)+SUM(I274:I280)</f>
        <v>57</v>
      </c>
      <c r="U277" s="63">
        <f>SUM(E274:E280)+SUM(K274:K280)</f>
        <v>0</v>
      </c>
      <c r="V277" s="63">
        <f>SUM(J274:J280)+SUM(D274:D280)</f>
        <v>236</v>
      </c>
      <c r="W277" s="99">
        <f>SUM(F274:F280)+SUM(L274:L280)</f>
        <v>2</v>
      </c>
      <c r="X277" s="99">
        <f>SUM(G274:G280)+SUM(M274:M280)</f>
        <v>0</v>
      </c>
      <c r="Y277" s="99">
        <f>SUM(H274:H280)+SUM(N274:N280)</f>
        <v>0</v>
      </c>
      <c r="Z277" s="99">
        <f>SUM(O274:O280)+SUM(P274:P280)</f>
        <v>14</v>
      </c>
    </row>
    <row r="278" spans="2:38" x14ac:dyDescent="0.25">
      <c r="B278" s="79">
        <v>44338</v>
      </c>
      <c r="C278" s="200">
        <v>4</v>
      </c>
      <c r="D278" s="200">
        <v>13</v>
      </c>
      <c r="E278" s="183">
        <v>0</v>
      </c>
      <c r="F278" s="183">
        <v>0</v>
      </c>
      <c r="G278" s="183">
        <v>0</v>
      </c>
      <c r="H278" s="183">
        <v>0</v>
      </c>
      <c r="I278" s="183">
        <v>0</v>
      </c>
      <c r="J278" s="200">
        <v>83</v>
      </c>
      <c r="K278" s="183">
        <v>0</v>
      </c>
      <c r="L278" s="183">
        <v>0</v>
      </c>
      <c r="M278" s="183">
        <v>0</v>
      </c>
      <c r="N278" s="183">
        <v>0</v>
      </c>
      <c r="O278" s="183"/>
      <c r="P278" s="184"/>
    </row>
    <row r="279" spans="2:38" x14ac:dyDescent="0.25">
      <c r="B279" s="79">
        <v>44339</v>
      </c>
      <c r="C279" s="183">
        <v>0</v>
      </c>
      <c r="D279" s="200">
        <v>2</v>
      </c>
      <c r="E279" s="183">
        <v>0</v>
      </c>
      <c r="F279" s="183">
        <v>0</v>
      </c>
      <c r="G279" s="183">
        <v>0</v>
      </c>
      <c r="H279" s="183">
        <v>0</v>
      </c>
      <c r="I279" s="183">
        <v>0</v>
      </c>
      <c r="J279" s="200">
        <v>12</v>
      </c>
      <c r="K279" s="183">
        <v>0</v>
      </c>
      <c r="L279" s="183">
        <v>0</v>
      </c>
      <c r="M279" s="183">
        <v>0</v>
      </c>
      <c r="N279" s="183">
        <v>0</v>
      </c>
      <c r="O279" s="183"/>
      <c r="P279" s="184"/>
    </row>
    <row r="280" spans="2:38" ht="15.75" thickBot="1" x14ac:dyDescent="0.3">
      <c r="B280" s="171">
        <v>44340</v>
      </c>
      <c r="C280" s="191">
        <v>28</v>
      </c>
      <c r="D280" s="201">
        <v>6</v>
      </c>
      <c r="E280" s="191">
        <v>0</v>
      </c>
      <c r="F280" s="191">
        <v>0</v>
      </c>
      <c r="G280" s="191">
        <v>0</v>
      </c>
      <c r="H280" s="191">
        <v>0</v>
      </c>
      <c r="I280" s="191">
        <v>0</v>
      </c>
      <c r="J280" s="191">
        <v>0</v>
      </c>
      <c r="K280" s="191">
        <v>0</v>
      </c>
      <c r="L280" s="191">
        <v>0</v>
      </c>
      <c r="M280" s="191">
        <v>0</v>
      </c>
      <c r="N280" s="191">
        <v>0</v>
      </c>
      <c r="O280" s="191">
        <v>8</v>
      </c>
      <c r="P280" s="192">
        <v>6</v>
      </c>
    </row>
    <row r="281" spans="2:38" ht="15.75" thickBot="1" x14ac:dyDescent="0.3">
      <c r="B281" s="155">
        <v>44341</v>
      </c>
      <c r="C281" s="137">
        <v>3</v>
      </c>
      <c r="D281" s="202">
        <v>3</v>
      </c>
      <c r="E281" s="137">
        <v>0</v>
      </c>
      <c r="F281" s="137">
        <v>0</v>
      </c>
      <c r="G281" s="137">
        <v>0</v>
      </c>
      <c r="H281" s="137">
        <v>0</v>
      </c>
      <c r="I281" s="137">
        <v>1</v>
      </c>
      <c r="J281" s="202">
        <v>18</v>
      </c>
      <c r="K281" s="137">
        <v>0</v>
      </c>
      <c r="L281" s="137">
        <v>0</v>
      </c>
      <c r="M281" s="137">
        <v>0</v>
      </c>
      <c r="N281" s="137">
        <v>0</v>
      </c>
      <c r="O281" s="137"/>
      <c r="P281" s="140"/>
    </row>
    <row r="282" spans="2:38" ht="15.75" thickBot="1" x14ac:dyDescent="0.3">
      <c r="B282" s="79">
        <v>44342</v>
      </c>
      <c r="C282" s="21">
        <v>1</v>
      </c>
      <c r="D282" s="203">
        <v>5</v>
      </c>
      <c r="E282" s="21">
        <v>0</v>
      </c>
      <c r="F282" s="21">
        <v>0</v>
      </c>
      <c r="G282" s="21">
        <v>0</v>
      </c>
      <c r="H282" s="21">
        <v>0</v>
      </c>
      <c r="I282" s="21">
        <v>0</v>
      </c>
      <c r="J282" s="21">
        <v>24</v>
      </c>
      <c r="K282" s="21">
        <v>0</v>
      </c>
      <c r="L282" s="21">
        <v>0</v>
      </c>
      <c r="M282" s="21">
        <v>0</v>
      </c>
      <c r="N282" s="21">
        <v>0</v>
      </c>
      <c r="O282" s="21"/>
      <c r="P282" s="22"/>
      <c r="AD282" s="209" t="s">
        <v>73</v>
      </c>
      <c r="AE282" s="210"/>
      <c r="AF282" s="210"/>
      <c r="AG282" s="210"/>
      <c r="AH282" s="210"/>
      <c r="AI282" s="211"/>
    </row>
    <row r="283" spans="2:38" ht="15.75" thickBot="1" x14ac:dyDescent="0.3">
      <c r="B283" s="79">
        <v>44343</v>
      </c>
      <c r="C283" s="21">
        <v>3</v>
      </c>
      <c r="D283" s="203">
        <v>9</v>
      </c>
      <c r="E283" s="21">
        <v>3</v>
      </c>
      <c r="F283" s="21">
        <v>0</v>
      </c>
      <c r="G283" s="21">
        <v>0</v>
      </c>
      <c r="H283" s="21">
        <v>0</v>
      </c>
      <c r="I283" s="21">
        <v>0</v>
      </c>
      <c r="J283" s="21">
        <v>0</v>
      </c>
      <c r="K283" s="21">
        <v>0</v>
      </c>
      <c r="L283" s="21">
        <v>0</v>
      </c>
      <c r="M283" s="21">
        <v>0</v>
      </c>
      <c r="N283" s="21">
        <v>0</v>
      </c>
      <c r="O283" s="21"/>
      <c r="P283" s="22"/>
      <c r="T283" s="129" t="s">
        <v>18</v>
      </c>
      <c r="U283" s="122" t="s">
        <v>19</v>
      </c>
      <c r="V283" s="122" t="s">
        <v>70</v>
      </c>
      <c r="W283" s="122" t="s">
        <v>20</v>
      </c>
      <c r="X283" s="122" t="s">
        <v>31</v>
      </c>
      <c r="Y283" s="122" t="s">
        <v>32</v>
      </c>
      <c r="Z283" s="6" t="s">
        <v>33</v>
      </c>
      <c r="AD283" s="156" t="s">
        <v>18</v>
      </c>
      <c r="AE283" s="156" t="s">
        <v>19</v>
      </c>
      <c r="AF283" s="156" t="s">
        <v>20</v>
      </c>
      <c r="AG283" s="156" t="s">
        <v>31</v>
      </c>
      <c r="AH283" s="156" t="s">
        <v>32</v>
      </c>
      <c r="AI283" s="156" t="s">
        <v>33</v>
      </c>
    </row>
    <row r="284" spans="2:38" ht="15.75" thickBot="1" x14ac:dyDescent="0.3">
      <c r="B284" s="79">
        <v>44344</v>
      </c>
      <c r="C284" s="21">
        <v>6</v>
      </c>
      <c r="D284" s="203">
        <v>14</v>
      </c>
      <c r="E284" s="21">
        <v>7</v>
      </c>
      <c r="F284" s="21">
        <v>0</v>
      </c>
      <c r="G284" s="21">
        <v>0</v>
      </c>
      <c r="H284" s="21">
        <v>0</v>
      </c>
      <c r="I284" s="21">
        <v>0</v>
      </c>
      <c r="J284" s="208">
        <v>23</v>
      </c>
      <c r="K284" s="21">
        <v>0</v>
      </c>
      <c r="L284" s="21">
        <v>0</v>
      </c>
      <c r="M284" s="21">
        <v>0</v>
      </c>
      <c r="N284" s="21">
        <v>0</v>
      </c>
      <c r="O284" s="21"/>
      <c r="P284" s="22"/>
      <c r="R284" s="86" t="s">
        <v>21</v>
      </c>
      <c r="S284" s="87">
        <f>SUM(C281:N287)</f>
        <v>247</v>
      </c>
      <c r="T284" s="63">
        <f>SUM(C281:C287)+SUM(I281:I287)</f>
        <v>45</v>
      </c>
      <c r="U284" s="63">
        <f>SUM(E281:E287)+SUM(K281:K287)</f>
        <v>11</v>
      </c>
      <c r="V284" s="63">
        <f>SUM(J281:J287)+SUM(D281:D287)</f>
        <v>191</v>
      </c>
      <c r="W284" s="99">
        <f>SUM(F281:F287)+SUM(L281:L287)</f>
        <v>0</v>
      </c>
      <c r="X284" s="99">
        <f>SUM(G281:G287)+SUM(M281:M287)</f>
        <v>0</v>
      </c>
      <c r="Y284" s="99">
        <f>SUM(H281:H287)+SUM(N281:N287)</f>
        <v>0</v>
      </c>
      <c r="Z284" s="99">
        <f>SUM(O281:O287)+SUM(P281:P287)</f>
        <v>13</v>
      </c>
      <c r="AB284" s="157" t="s">
        <v>21</v>
      </c>
      <c r="AC284" s="158">
        <f>SUM(C257:N287)</f>
        <v>924</v>
      </c>
      <c r="AD284" s="159">
        <f>SUM(C257:C287)+SUM(I257:I287)</f>
        <v>194</v>
      </c>
      <c r="AE284" s="159">
        <f>SUM(E257:E287)+SUM(K257:K287)</f>
        <v>24</v>
      </c>
      <c r="AF284" s="159">
        <f>SUM(F257:F287)+SUM(L257:L287)</f>
        <v>244</v>
      </c>
      <c r="AG284" s="160">
        <f>SUM(G257:G287)+SUM(M257:M287)</f>
        <v>0</v>
      </c>
      <c r="AH284" s="160">
        <f>SUM(H257:H287)+SUM(N257:N287)</f>
        <v>0</v>
      </c>
      <c r="AI284" s="160">
        <f>SUM(P257:P287)+SUM(O257:O287)</f>
        <v>91</v>
      </c>
    </row>
    <row r="285" spans="2:38" x14ac:dyDescent="0.25">
      <c r="B285" s="79">
        <v>44345</v>
      </c>
      <c r="C285" s="21">
        <v>3</v>
      </c>
      <c r="D285" s="203">
        <v>3</v>
      </c>
      <c r="E285" s="21">
        <v>1</v>
      </c>
      <c r="F285" s="21">
        <v>0</v>
      </c>
      <c r="G285" s="21">
        <v>0</v>
      </c>
      <c r="H285" s="21">
        <v>0</v>
      </c>
      <c r="I285" s="21">
        <v>10</v>
      </c>
      <c r="J285" s="208">
        <v>26</v>
      </c>
      <c r="K285" s="21">
        <v>0</v>
      </c>
      <c r="L285" s="21">
        <v>0</v>
      </c>
      <c r="M285" s="21">
        <v>0</v>
      </c>
      <c r="N285" s="21">
        <v>0</v>
      </c>
      <c r="O285" s="21"/>
      <c r="P285" s="22"/>
      <c r="AI285" t="s">
        <v>66</v>
      </c>
      <c r="AJ285" s="77">
        <f>AI284*9500</f>
        <v>864500</v>
      </c>
      <c r="AK285" s="77" t="s">
        <v>67</v>
      </c>
      <c r="AL285" t="s">
        <v>74</v>
      </c>
    </row>
    <row r="286" spans="2:38" x14ac:dyDescent="0.25">
      <c r="B286" s="79">
        <v>44346</v>
      </c>
      <c r="C286" s="21">
        <v>2</v>
      </c>
      <c r="D286" s="203">
        <v>3</v>
      </c>
      <c r="E286" s="21">
        <v>0</v>
      </c>
      <c r="F286" s="21">
        <v>0</v>
      </c>
      <c r="G286" s="21">
        <v>0</v>
      </c>
      <c r="H286" s="21">
        <v>0</v>
      </c>
      <c r="I286" s="21">
        <v>0</v>
      </c>
      <c r="J286" s="208">
        <v>47</v>
      </c>
      <c r="K286" s="21">
        <v>0</v>
      </c>
      <c r="L286" s="21">
        <v>0</v>
      </c>
      <c r="M286" s="21">
        <v>0</v>
      </c>
      <c r="N286" s="21">
        <v>0</v>
      </c>
      <c r="O286" s="21"/>
      <c r="P286" s="22"/>
    </row>
    <row r="287" spans="2:38" ht="15.75" thickBot="1" x14ac:dyDescent="0.3">
      <c r="B287" s="171">
        <v>44347</v>
      </c>
      <c r="C287" s="102">
        <v>16</v>
      </c>
      <c r="D287" s="203">
        <v>7</v>
      </c>
      <c r="E287" s="102">
        <v>0</v>
      </c>
      <c r="F287" s="102">
        <v>0</v>
      </c>
      <c r="G287" s="102">
        <v>0</v>
      </c>
      <c r="H287" s="102">
        <v>0</v>
      </c>
      <c r="I287" s="102">
        <v>0</v>
      </c>
      <c r="J287" s="208">
        <v>9</v>
      </c>
      <c r="K287" s="102">
        <v>0</v>
      </c>
      <c r="L287" s="102">
        <v>0</v>
      </c>
      <c r="M287" s="102">
        <v>0</v>
      </c>
      <c r="N287" s="102">
        <v>0</v>
      </c>
      <c r="O287" s="102">
        <v>8</v>
      </c>
      <c r="P287" s="103">
        <v>5</v>
      </c>
    </row>
    <row r="288" spans="2:38" x14ac:dyDescent="0.25">
      <c r="B288" s="155">
        <v>44348</v>
      </c>
      <c r="C288" s="175">
        <v>5</v>
      </c>
      <c r="D288" s="206">
        <v>10</v>
      </c>
      <c r="E288" s="175">
        <v>0</v>
      </c>
      <c r="F288" s="175">
        <v>0</v>
      </c>
      <c r="G288" s="175">
        <v>0</v>
      </c>
      <c r="H288" s="175">
        <v>0</v>
      </c>
      <c r="I288" s="175">
        <v>0</v>
      </c>
      <c r="J288" s="206">
        <v>17</v>
      </c>
      <c r="K288" s="175">
        <v>0</v>
      </c>
      <c r="L288" s="175">
        <v>0</v>
      </c>
      <c r="M288" s="175">
        <v>0</v>
      </c>
      <c r="N288" s="175">
        <v>0</v>
      </c>
      <c r="O288" s="175">
        <v>0</v>
      </c>
      <c r="P288" s="176">
        <v>0</v>
      </c>
    </row>
    <row r="289" spans="2:26" ht="15.75" thickBot="1" x14ac:dyDescent="0.3">
      <c r="B289" s="79">
        <v>44349</v>
      </c>
      <c r="C289" s="183">
        <v>0</v>
      </c>
      <c r="D289" s="200">
        <v>3</v>
      </c>
      <c r="E289" s="183">
        <v>0</v>
      </c>
      <c r="F289" s="183">
        <v>0</v>
      </c>
      <c r="G289" s="183">
        <v>0</v>
      </c>
      <c r="H289" s="183">
        <v>0</v>
      </c>
      <c r="I289" s="183">
        <v>0</v>
      </c>
      <c r="J289" s="200">
        <v>36</v>
      </c>
      <c r="K289" s="183">
        <v>0</v>
      </c>
      <c r="L289" s="183">
        <v>0</v>
      </c>
      <c r="M289" s="183">
        <v>0</v>
      </c>
      <c r="N289" s="183">
        <v>0</v>
      </c>
      <c r="O289" s="183">
        <v>0</v>
      </c>
      <c r="P289" s="184">
        <v>0</v>
      </c>
    </row>
    <row r="290" spans="2:26" ht="15.75" thickBot="1" x14ac:dyDescent="0.3">
      <c r="B290" s="79">
        <v>44350</v>
      </c>
      <c r="C290" s="183">
        <v>1</v>
      </c>
      <c r="D290" s="200">
        <v>4</v>
      </c>
      <c r="E290" s="183">
        <v>0</v>
      </c>
      <c r="F290" s="183">
        <v>0</v>
      </c>
      <c r="G290" s="183">
        <v>0</v>
      </c>
      <c r="H290" s="183">
        <v>0</v>
      </c>
      <c r="I290" s="183">
        <v>0</v>
      </c>
      <c r="J290" s="200">
        <v>0</v>
      </c>
      <c r="K290" s="183">
        <v>0</v>
      </c>
      <c r="L290" s="183">
        <v>0</v>
      </c>
      <c r="M290" s="183">
        <v>0</v>
      </c>
      <c r="N290" s="183">
        <v>0</v>
      </c>
      <c r="O290" s="183">
        <v>0</v>
      </c>
      <c r="P290" s="184">
        <v>0</v>
      </c>
      <c r="T290" s="129" t="s">
        <v>18</v>
      </c>
      <c r="U290" s="122" t="s">
        <v>19</v>
      </c>
      <c r="V290" s="122" t="s">
        <v>70</v>
      </c>
      <c r="W290" s="122" t="s">
        <v>20</v>
      </c>
      <c r="X290" s="122" t="s">
        <v>31</v>
      </c>
      <c r="Y290" s="122" t="s">
        <v>32</v>
      </c>
      <c r="Z290" s="6" t="s">
        <v>33</v>
      </c>
    </row>
    <row r="291" spans="2:26" x14ac:dyDescent="0.25">
      <c r="B291" s="79">
        <v>44351</v>
      </c>
      <c r="C291" s="183">
        <v>7</v>
      </c>
      <c r="D291" s="200">
        <v>10</v>
      </c>
      <c r="E291" s="183">
        <v>3</v>
      </c>
      <c r="F291" s="183">
        <v>0</v>
      </c>
      <c r="G291" s="183">
        <v>0</v>
      </c>
      <c r="H291" s="183">
        <v>0</v>
      </c>
      <c r="I291" s="183">
        <v>0</v>
      </c>
      <c r="J291" s="200">
        <v>24</v>
      </c>
      <c r="K291" s="183">
        <v>0</v>
      </c>
      <c r="L291" s="183">
        <v>0</v>
      </c>
      <c r="M291" s="183">
        <v>0</v>
      </c>
      <c r="N291" s="183">
        <v>0</v>
      </c>
      <c r="O291" s="183">
        <v>0</v>
      </c>
      <c r="P291" s="184">
        <v>0</v>
      </c>
      <c r="R291" s="86" t="s">
        <v>21</v>
      </c>
      <c r="S291" s="87">
        <f>SUM(C288:N294)</f>
        <v>173</v>
      </c>
      <c r="T291" s="63">
        <f>SUM(C288:C294)+SUM(I288:I294)</f>
        <v>16</v>
      </c>
      <c r="U291" s="63">
        <f>SUM(E288:E294)+SUM(K288:K294)</f>
        <v>3</v>
      </c>
      <c r="V291" s="63">
        <f>SUM(J288:J294)+SUM(D288:D294)</f>
        <v>154</v>
      </c>
      <c r="W291" s="99">
        <f>SUM(F288:F294)+SUM(L288:L294)</f>
        <v>0</v>
      </c>
      <c r="X291" s="99">
        <f>SUM(G288:G294)+SUM(M288:M294)</f>
        <v>0</v>
      </c>
      <c r="Y291" s="99">
        <f>SUM(H288:H294)+SUM(N288:N294)</f>
        <v>0</v>
      </c>
      <c r="Z291" s="99">
        <f>SUM(O288:O294)+SUM(P288:P294)</f>
        <v>0</v>
      </c>
    </row>
    <row r="292" spans="2:26" x14ac:dyDescent="0.25">
      <c r="B292" s="79">
        <v>44352</v>
      </c>
      <c r="C292" s="183">
        <v>3</v>
      </c>
      <c r="D292" s="200">
        <v>13</v>
      </c>
      <c r="E292" s="183">
        <v>0</v>
      </c>
      <c r="F292" s="183">
        <v>0</v>
      </c>
      <c r="G292" s="183">
        <v>0</v>
      </c>
      <c r="H292" s="183">
        <v>0</v>
      </c>
      <c r="I292" s="183">
        <v>0</v>
      </c>
      <c r="J292" s="200">
        <v>10</v>
      </c>
      <c r="K292" s="183">
        <v>0</v>
      </c>
      <c r="L292" s="183">
        <v>0</v>
      </c>
      <c r="M292" s="183">
        <v>0</v>
      </c>
      <c r="N292" s="183">
        <v>0</v>
      </c>
      <c r="O292" s="183">
        <v>0</v>
      </c>
      <c r="P292" s="184">
        <v>0</v>
      </c>
    </row>
    <row r="293" spans="2:26" x14ac:dyDescent="0.25">
      <c r="B293" s="79">
        <v>44353</v>
      </c>
      <c r="C293" s="183"/>
      <c r="D293" s="200">
        <v>4</v>
      </c>
      <c r="E293" s="183">
        <v>0</v>
      </c>
      <c r="F293" s="183">
        <v>0</v>
      </c>
      <c r="G293" s="183">
        <v>0</v>
      </c>
      <c r="H293" s="183">
        <v>0</v>
      </c>
      <c r="I293" s="183">
        <v>0</v>
      </c>
      <c r="J293" s="200">
        <v>23</v>
      </c>
      <c r="K293" s="183">
        <v>0</v>
      </c>
      <c r="L293" s="183">
        <v>0</v>
      </c>
      <c r="M293" s="183">
        <v>0</v>
      </c>
      <c r="N293" s="183">
        <v>0</v>
      </c>
      <c r="O293" s="183">
        <v>0</v>
      </c>
      <c r="P293" s="184">
        <v>0</v>
      </c>
    </row>
    <row r="294" spans="2:26" ht="15.75" thickBot="1" x14ac:dyDescent="0.3">
      <c r="B294" s="171">
        <v>44354</v>
      </c>
      <c r="C294" s="191"/>
      <c r="D294" s="191"/>
      <c r="E294" s="191"/>
      <c r="F294" s="191"/>
      <c r="G294" s="191"/>
      <c r="H294" s="191"/>
      <c r="I294" s="191"/>
      <c r="J294" s="191"/>
      <c r="K294" s="191"/>
      <c r="L294" s="191"/>
      <c r="M294" s="191"/>
      <c r="N294" s="191"/>
      <c r="O294" s="191"/>
      <c r="P294" s="192"/>
    </row>
    <row r="295" spans="2:26" x14ac:dyDescent="0.25">
      <c r="B295" s="163">
        <v>44355</v>
      </c>
      <c r="C295" s="175"/>
      <c r="D295" s="175"/>
      <c r="E295" s="175"/>
      <c r="F295" s="175"/>
      <c r="G295" s="175"/>
      <c r="H295" s="175"/>
      <c r="I295" s="175"/>
      <c r="J295" s="175"/>
      <c r="K295" s="175"/>
      <c r="L295" s="175"/>
      <c r="M295" s="175"/>
      <c r="N295" s="175"/>
      <c r="O295" s="175"/>
      <c r="P295" s="176"/>
    </row>
    <row r="296" spans="2:26" ht="15.75" thickBot="1" x14ac:dyDescent="0.3">
      <c r="B296" s="79">
        <v>44356</v>
      </c>
      <c r="C296" s="183"/>
      <c r="D296" s="183"/>
      <c r="E296" s="183"/>
      <c r="F296" s="183"/>
      <c r="G296" s="183"/>
      <c r="H296" s="183"/>
      <c r="I296" s="183"/>
      <c r="J296" s="183"/>
      <c r="K296" s="183"/>
      <c r="L296" s="183"/>
      <c r="M296" s="183"/>
      <c r="N296" s="183"/>
      <c r="O296" s="183"/>
      <c r="P296" s="184"/>
    </row>
    <row r="297" spans="2:26" ht="15.75" thickBot="1" x14ac:dyDescent="0.3">
      <c r="B297" s="79">
        <v>44357</v>
      </c>
      <c r="C297" s="183"/>
      <c r="D297" s="183"/>
      <c r="E297" s="183"/>
      <c r="F297" s="183"/>
      <c r="G297" s="183"/>
      <c r="H297" s="183"/>
      <c r="I297" s="183"/>
      <c r="J297" s="183"/>
      <c r="K297" s="183"/>
      <c r="L297" s="183"/>
      <c r="M297" s="183"/>
      <c r="N297" s="183"/>
      <c r="O297" s="183"/>
      <c r="P297" s="184"/>
      <c r="T297" s="129" t="s">
        <v>18</v>
      </c>
      <c r="U297" s="122" t="s">
        <v>19</v>
      </c>
      <c r="V297" s="122" t="s">
        <v>70</v>
      </c>
      <c r="W297" s="122" t="s">
        <v>20</v>
      </c>
      <c r="X297" s="122" t="s">
        <v>31</v>
      </c>
      <c r="Y297" s="122" t="s">
        <v>32</v>
      </c>
      <c r="Z297" s="6" t="s">
        <v>33</v>
      </c>
    </row>
    <row r="298" spans="2:26" x14ac:dyDescent="0.25">
      <c r="B298" s="79">
        <v>44358</v>
      </c>
      <c r="C298" s="183"/>
      <c r="D298" s="183"/>
      <c r="E298" s="183"/>
      <c r="F298" s="183"/>
      <c r="G298" s="183"/>
      <c r="H298" s="183"/>
      <c r="I298" s="183"/>
      <c r="J298" s="183"/>
      <c r="K298" s="183"/>
      <c r="L298" s="183"/>
      <c r="M298" s="183"/>
      <c r="N298" s="183"/>
      <c r="O298" s="183"/>
      <c r="P298" s="184"/>
      <c r="R298" s="86" t="s">
        <v>21</v>
      </c>
      <c r="S298" s="87">
        <f>SUM(C295:N301)</f>
        <v>0</v>
      </c>
      <c r="T298" s="63">
        <f>SUM(C295:C301)+SUM(I295:I301)</f>
        <v>0</v>
      </c>
      <c r="U298" s="63">
        <f>SUM(E295:E301)+SUM(K295:K301)</f>
        <v>0</v>
      </c>
      <c r="V298" s="63">
        <f>SUM(J295:J301)+SUM(D295:D301)</f>
        <v>0</v>
      </c>
      <c r="W298" s="99">
        <f>SUM(F295:F301)+SUM(L295:L301)</f>
        <v>0</v>
      </c>
      <c r="X298" s="99">
        <f>SUM(G295:G301)+SUM(M295:M301)</f>
        <v>0</v>
      </c>
      <c r="Y298" s="99">
        <f>SUM(H295:H301)+SUM(N295:N301)</f>
        <v>0</v>
      </c>
      <c r="Z298" s="99">
        <f>SUM(O295:O301)+SUM(P295:P301)</f>
        <v>0</v>
      </c>
    </row>
    <row r="299" spans="2:26" x14ac:dyDescent="0.25">
      <c r="B299" s="79">
        <v>44359</v>
      </c>
      <c r="C299" s="183"/>
      <c r="D299" s="183"/>
      <c r="E299" s="183"/>
      <c r="F299" s="183"/>
      <c r="G299" s="183"/>
      <c r="H299" s="183"/>
      <c r="I299" s="183"/>
      <c r="J299" s="183"/>
      <c r="K299" s="183"/>
      <c r="L299" s="183"/>
      <c r="M299" s="183"/>
      <c r="N299" s="183"/>
      <c r="O299" s="183"/>
      <c r="P299" s="184"/>
    </row>
    <row r="300" spans="2:26" x14ac:dyDescent="0.25">
      <c r="B300" s="79">
        <v>44360</v>
      </c>
      <c r="C300" s="183"/>
      <c r="D300" s="183"/>
      <c r="E300" s="183"/>
      <c r="F300" s="183"/>
      <c r="G300" s="183"/>
      <c r="H300" s="183"/>
      <c r="I300" s="183"/>
      <c r="J300" s="183"/>
      <c r="K300" s="183"/>
      <c r="L300" s="183"/>
      <c r="M300" s="183"/>
      <c r="N300" s="183"/>
      <c r="O300" s="183"/>
      <c r="P300" s="184"/>
    </row>
    <row r="301" spans="2:26" ht="15.75" thickBot="1" x14ac:dyDescent="0.3">
      <c r="B301" s="171">
        <v>44361</v>
      </c>
      <c r="C301" s="191"/>
      <c r="D301" s="191"/>
      <c r="E301" s="191"/>
      <c r="F301" s="191"/>
      <c r="G301" s="191"/>
      <c r="H301" s="191"/>
      <c r="I301" s="191"/>
      <c r="J301" s="191"/>
      <c r="K301" s="191"/>
      <c r="L301" s="191"/>
      <c r="M301" s="191"/>
      <c r="N301" s="191"/>
      <c r="O301" s="191"/>
      <c r="P301" s="192"/>
    </row>
    <row r="302" spans="2:26" x14ac:dyDescent="0.25">
      <c r="B302" s="163">
        <v>44362</v>
      </c>
      <c r="C302" s="175"/>
      <c r="D302" s="175"/>
      <c r="E302" s="175"/>
      <c r="F302" s="175"/>
      <c r="G302" s="175"/>
      <c r="H302" s="175"/>
      <c r="I302" s="175"/>
      <c r="J302" s="175"/>
      <c r="K302" s="175"/>
      <c r="L302" s="175"/>
      <c r="M302" s="175"/>
      <c r="N302" s="175"/>
      <c r="O302" s="175"/>
      <c r="P302" s="176"/>
    </row>
    <row r="303" spans="2:26" x14ac:dyDescent="0.25">
      <c r="B303" s="79">
        <v>44363</v>
      </c>
      <c r="C303" s="183"/>
      <c r="D303" s="183"/>
      <c r="E303" s="183"/>
      <c r="F303" s="183"/>
      <c r="G303" s="183"/>
      <c r="H303" s="183"/>
      <c r="I303" s="183"/>
      <c r="J303" s="183"/>
      <c r="K303" s="183"/>
      <c r="L303" s="183"/>
      <c r="M303" s="183"/>
      <c r="N303" s="183"/>
      <c r="O303" s="183"/>
      <c r="P303" s="184"/>
    </row>
    <row r="304" spans="2:26" ht="15.75" thickBot="1" x14ac:dyDescent="0.3">
      <c r="B304" s="79">
        <v>44364</v>
      </c>
      <c r="C304" s="183"/>
      <c r="D304" s="183"/>
      <c r="E304" s="183"/>
      <c r="F304" s="183"/>
      <c r="G304" s="183"/>
      <c r="H304" s="183"/>
      <c r="I304" s="183"/>
      <c r="J304" s="183"/>
      <c r="K304" s="183"/>
      <c r="L304" s="183"/>
      <c r="M304" s="183"/>
      <c r="N304" s="183"/>
      <c r="O304" s="183"/>
      <c r="P304" s="184"/>
    </row>
    <row r="305" spans="2:38" ht="15.75" thickBot="1" x14ac:dyDescent="0.3">
      <c r="B305" s="79">
        <v>44365</v>
      </c>
      <c r="C305" s="183"/>
      <c r="D305" s="183"/>
      <c r="E305" s="183"/>
      <c r="F305" s="183"/>
      <c r="G305" s="183"/>
      <c r="H305" s="183"/>
      <c r="I305" s="183"/>
      <c r="J305" s="183"/>
      <c r="K305" s="183"/>
      <c r="L305" s="183"/>
      <c r="M305" s="183"/>
      <c r="N305" s="183"/>
      <c r="O305" s="183"/>
      <c r="P305" s="184"/>
      <c r="T305" s="129" t="s">
        <v>18</v>
      </c>
      <c r="U305" s="122" t="s">
        <v>19</v>
      </c>
      <c r="V305" s="122" t="s">
        <v>70</v>
      </c>
      <c r="W305" s="122" t="s">
        <v>20</v>
      </c>
      <c r="X305" s="122" t="s">
        <v>31</v>
      </c>
      <c r="Y305" s="122" t="s">
        <v>32</v>
      </c>
      <c r="Z305" s="6" t="s">
        <v>33</v>
      </c>
    </row>
    <row r="306" spans="2:38" x14ac:dyDescent="0.25">
      <c r="B306" s="79">
        <v>44366</v>
      </c>
      <c r="C306" s="183"/>
      <c r="D306" s="183"/>
      <c r="E306" s="183"/>
      <c r="F306" s="183"/>
      <c r="G306" s="183"/>
      <c r="H306" s="183"/>
      <c r="I306" s="183"/>
      <c r="J306" s="183"/>
      <c r="K306" s="183"/>
      <c r="L306" s="183"/>
      <c r="M306" s="183"/>
      <c r="N306" s="183"/>
      <c r="O306" s="183"/>
      <c r="P306" s="184"/>
      <c r="R306" s="86" t="s">
        <v>21</v>
      </c>
      <c r="S306" s="87">
        <f>SUM(C303:N309)</f>
        <v>0</v>
      </c>
      <c r="T306" s="63">
        <f>SUM(C303:C309)+SUM(I303:I309)</f>
        <v>0</v>
      </c>
      <c r="U306" s="63">
        <f>SUM(E303:E309)+SUM(K303:K309)</f>
        <v>0</v>
      </c>
      <c r="V306" s="63">
        <f>SUM(J303:J309)+SUM(D303:D309)</f>
        <v>0</v>
      </c>
      <c r="W306" s="99">
        <f>SUM(F303:F309)+SUM(L303:L309)</f>
        <v>0</v>
      </c>
      <c r="X306" s="99">
        <f>SUM(G303:G309)+SUM(M303:M309)</f>
        <v>0</v>
      </c>
      <c r="Y306" s="99">
        <f>SUM(H303:H309)+SUM(N303:N309)</f>
        <v>0</v>
      </c>
      <c r="Z306" s="99">
        <f>SUM(O303:O309)+SUM(P303:P309)</f>
        <v>0</v>
      </c>
    </row>
    <row r="307" spans="2:38" x14ac:dyDescent="0.25">
      <c r="B307" s="79">
        <v>44367</v>
      </c>
      <c r="C307" s="183"/>
      <c r="D307" s="183"/>
      <c r="E307" s="183"/>
      <c r="F307" s="183"/>
      <c r="G307" s="183"/>
      <c r="H307" s="183"/>
      <c r="I307" s="183"/>
      <c r="J307" s="183"/>
      <c r="K307" s="183"/>
      <c r="L307" s="183"/>
      <c r="M307" s="183"/>
      <c r="N307" s="183"/>
      <c r="O307" s="183"/>
      <c r="P307" s="184"/>
    </row>
    <row r="308" spans="2:38" ht="15.75" thickBot="1" x14ac:dyDescent="0.3">
      <c r="B308" s="171">
        <v>44368</v>
      </c>
      <c r="C308" s="191"/>
      <c r="D308" s="191"/>
      <c r="E308" s="191"/>
      <c r="F308" s="191"/>
      <c r="G308" s="191"/>
      <c r="H308" s="191"/>
      <c r="I308" s="191"/>
      <c r="J308" s="191"/>
      <c r="K308" s="191"/>
      <c r="L308" s="191"/>
      <c r="M308" s="191"/>
      <c r="N308" s="191"/>
      <c r="O308" s="191"/>
      <c r="P308" s="192"/>
    </row>
    <row r="309" spans="2:38" ht="15.75" thickBot="1" x14ac:dyDescent="0.3">
      <c r="B309" s="163">
        <v>44369</v>
      </c>
      <c r="C309" s="175"/>
      <c r="D309" s="175"/>
      <c r="E309" s="175"/>
      <c r="F309" s="175"/>
      <c r="G309" s="175"/>
      <c r="H309" s="175"/>
      <c r="I309" s="175"/>
      <c r="J309" s="175"/>
      <c r="K309" s="175"/>
      <c r="L309" s="175"/>
      <c r="M309" s="175"/>
      <c r="N309" s="175"/>
      <c r="O309" s="175"/>
      <c r="P309" s="176"/>
    </row>
    <row r="310" spans="2:38" ht="15.75" thickBot="1" x14ac:dyDescent="0.3">
      <c r="B310" s="79">
        <v>44370</v>
      </c>
      <c r="C310" s="183"/>
      <c r="D310" s="183"/>
      <c r="E310" s="183"/>
      <c r="F310" s="183"/>
      <c r="G310" s="183"/>
      <c r="H310" s="183"/>
      <c r="I310" s="183"/>
      <c r="J310" s="183"/>
      <c r="K310" s="183"/>
      <c r="L310" s="183"/>
      <c r="M310" s="183"/>
      <c r="N310" s="183"/>
      <c r="O310" s="183"/>
      <c r="P310" s="184"/>
      <c r="AD310" s="209" t="s">
        <v>75</v>
      </c>
      <c r="AE310" s="210"/>
      <c r="AF310" s="210"/>
      <c r="AG310" s="210"/>
      <c r="AH310" s="210"/>
      <c r="AI310" s="211"/>
    </row>
    <row r="311" spans="2:38" ht="15.75" thickBot="1" x14ac:dyDescent="0.3">
      <c r="B311" s="79">
        <v>44371</v>
      </c>
      <c r="C311" s="183"/>
      <c r="D311" s="183"/>
      <c r="E311" s="183"/>
      <c r="F311" s="183"/>
      <c r="G311" s="183"/>
      <c r="H311" s="183"/>
      <c r="I311" s="183"/>
      <c r="J311" s="183"/>
      <c r="K311" s="183"/>
      <c r="L311" s="183"/>
      <c r="M311" s="183"/>
      <c r="N311" s="183"/>
      <c r="O311" s="183"/>
      <c r="P311" s="184"/>
      <c r="AD311" s="156" t="s">
        <v>18</v>
      </c>
      <c r="AE311" s="156" t="s">
        <v>19</v>
      </c>
      <c r="AF311" s="156" t="s">
        <v>20</v>
      </c>
      <c r="AG311" s="156" t="s">
        <v>31</v>
      </c>
      <c r="AH311" s="156" t="s">
        <v>32</v>
      </c>
      <c r="AI311" s="156" t="s">
        <v>33</v>
      </c>
    </row>
    <row r="312" spans="2:38" ht="15.75" thickBot="1" x14ac:dyDescent="0.3">
      <c r="B312" s="79">
        <v>44372</v>
      </c>
      <c r="C312" s="183"/>
      <c r="D312" s="183"/>
      <c r="E312" s="183"/>
      <c r="F312" s="183"/>
      <c r="G312" s="183"/>
      <c r="H312" s="183"/>
      <c r="I312" s="183"/>
      <c r="J312" s="183"/>
      <c r="K312" s="183"/>
      <c r="L312" s="183"/>
      <c r="M312" s="183"/>
      <c r="N312" s="183"/>
      <c r="O312" s="183"/>
      <c r="P312" s="184"/>
      <c r="T312" s="129" t="s">
        <v>18</v>
      </c>
      <c r="U312" s="122" t="s">
        <v>19</v>
      </c>
      <c r="V312" s="122" t="s">
        <v>70</v>
      </c>
      <c r="W312" s="122" t="s">
        <v>20</v>
      </c>
      <c r="X312" s="122" t="s">
        <v>31</v>
      </c>
      <c r="Y312" s="122" t="s">
        <v>32</v>
      </c>
      <c r="Z312" s="6" t="s">
        <v>33</v>
      </c>
      <c r="AB312" s="157" t="s">
        <v>21</v>
      </c>
      <c r="AC312" s="158">
        <f>SUM(C288:N317)</f>
        <v>173</v>
      </c>
      <c r="AD312" s="159">
        <f>SUM(C288:C317)+SUM(I288:I317)</f>
        <v>16</v>
      </c>
      <c r="AE312" s="159">
        <f>SUM(E288:E317)+SUM(K288:K317)</f>
        <v>3</v>
      </c>
      <c r="AF312" s="159">
        <f>SUM(F288:F317)+SUM(L288:L317)</f>
        <v>0</v>
      </c>
      <c r="AG312" s="160">
        <f>SUM(G288:G317)+SUM(M288:M317)</f>
        <v>0</v>
      </c>
      <c r="AH312" s="160">
        <f>SUM(H288:H317)+SUM(N288:N317)</f>
        <v>0</v>
      </c>
      <c r="AI312" s="160">
        <f>SUM(P288:P317)+SUM(O288:O317)</f>
        <v>0</v>
      </c>
    </row>
    <row r="313" spans="2:38" x14ac:dyDescent="0.25">
      <c r="B313" s="79">
        <v>44373</v>
      </c>
      <c r="C313" s="183"/>
      <c r="D313" s="183"/>
      <c r="E313" s="183"/>
      <c r="F313" s="183"/>
      <c r="G313" s="183"/>
      <c r="H313" s="183"/>
      <c r="I313" s="183"/>
      <c r="J313" s="183"/>
      <c r="K313" s="183"/>
      <c r="L313" s="183"/>
      <c r="M313" s="183"/>
      <c r="N313" s="183"/>
      <c r="O313" s="183"/>
      <c r="P313" s="184"/>
      <c r="R313" s="86" t="s">
        <v>21</v>
      </c>
      <c r="S313" s="87">
        <f>SUM(C310:N316)</f>
        <v>0</v>
      </c>
      <c r="T313" s="63">
        <f>SUM(C310:C316)+SUM(I310:I316)</f>
        <v>0</v>
      </c>
      <c r="U313" s="63">
        <f>SUM(E310:E316)+SUM(K310:K316)</f>
        <v>0</v>
      </c>
      <c r="V313" s="63">
        <f>SUM(J310:J316)+SUM(D310:D316)</f>
        <v>0</v>
      </c>
      <c r="W313" s="99">
        <f>SUM(F310:F316)+SUM(L310:L316)</f>
        <v>0</v>
      </c>
      <c r="X313" s="99">
        <f>SUM(G310:G316)+SUM(M310:M316)</f>
        <v>0</v>
      </c>
      <c r="Y313" s="99">
        <f>SUM(H310:H316)+SUM(N310:N316)</f>
        <v>0</v>
      </c>
      <c r="Z313" s="99">
        <f>SUM(O310:O316)+SUM(P310:P316)</f>
        <v>0</v>
      </c>
      <c r="AI313" t="s">
        <v>66</v>
      </c>
      <c r="AJ313" s="77">
        <f>AI312*9500</f>
        <v>0</v>
      </c>
      <c r="AK313" s="77" t="s">
        <v>67</v>
      </c>
      <c r="AL313" t="s">
        <v>76</v>
      </c>
    </row>
    <row r="314" spans="2:38" x14ac:dyDescent="0.25">
      <c r="B314" s="79">
        <v>44374</v>
      </c>
      <c r="C314" s="183"/>
      <c r="D314" s="183"/>
      <c r="E314" s="183"/>
      <c r="F314" s="183"/>
      <c r="G314" s="183"/>
      <c r="H314" s="183"/>
      <c r="I314" s="183"/>
      <c r="J314" s="183"/>
      <c r="K314" s="183"/>
      <c r="L314" s="183"/>
      <c r="M314" s="183"/>
      <c r="N314" s="183"/>
      <c r="O314" s="183"/>
      <c r="P314" s="184"/>
    </row>
    <row r="315" spans="2:38" ht="15.75" thickBot="1" x14ac:dyDescent="0.3">
      <c r="B315" s="171">
        <v>44375</v>
      </c>
      <c r="C315" s="191"/>
      <c r="D315" s="191"/>
      <c r="E315" s="191"/>
      <c r="F315" s="191"/>
      <c r="G315" s="191"/>
      <c r="H315" s="191"/>
      <c r="I315" s="191"/>
      <c r="J315" s="191"/>
      <c r="K315" s="191"/>
      <c r="L315" s="191"/>
      <c r="M315" s="191"/>
      <c r="N315" s="191"/>
      <c r="O315" s="191"/>
      <c r="P315" s="192"/>
    </row>
    <row r="316" spans="2:38" x14ac:dyDescent="0.25">
      <c r="B316" s="163">
        <v>44376</v>
      </c>
      <c r="C316" s="175"/>
      <c r="D316" s="175"/>
      <c r="E316" s="175"/>
      <c r="F316" s="175"/>
      <c r="G316" s="175"/>
      <c r="H316" s="175"/>
      <c r="I316" s="175"/>
      <c r="J316" s="175"/>
      <c r="K316" s="175"/>
      <c r="L316" s="175"/>
      <c r="M316" s="175"/>
      <c r="N316" s="175"/>
      <c r="O316" s="175"/>
      <c r="P316" s="176"/>
    </row>
    <row r="317" spans="2:38" ht="15.75" thickBot="1" x14ac:dyDescent="0.3">
      <c r="B317" s="79">
        <v>44377</v>
      </c>
      <c r="C317" s="183"/>
      <c r="D317" s="183"/>
      <c r="E317" s="183"/>
      <c r="F317" s="183"/>
      <c r="G317" s="183"/>
      <c r="H317" s="183"/>
      <c r="I317" s="183"/>
      <c r="J317" s="183"/>
      <c r="K317" s="183"/>
      <c r="L317" s="183"/>
      <c r="M317" s="183"/>
      <c r="N317" s="183"/>
      <c r="O317" s="183"/>
      <c r="P317" s="184"/>
    </row>
    <row r="318" spans="2:38" ht="15.75" thickBot="1" x14ac:dyDescent="0.3">
      <c r="B318" s="79">
        <v>44378</v>
      </c>
      <c r="C318" s="183"/>
      <c r="D318" s="183"/>
      <c r="E318" s="183"/>
      <c r="F318" s="183"/>
      <c r="G318" s="183"/>
      <c r="H318" s="183"/>
      <c r="I318" s="183"/>
      <c r="J318" s="183"/>
      <c r="K318" s="183"/>
      <c r="L318" s="183"/>
      <c r="M318" s="183"/>
      <c r="N318" s="183"/>
      <c r="O318" s="183"/>
      <c r="P318" s="184"/>
      <c r="T318" s="129" t="s">
        <v>18</v>
      </c>
      <c r="U318" s="122" t="s">
        <v>19</v>
      </c>
      <c r="V318" s="122" t="s">
        <v>70</v>
      </c>
      <c r="W318" s="122" t="s">
        <v>20</v>
      </c>
      <c r="X318" s="122" t="s">
        <v>31</v>
      </c>
      <c r="Y318" s="122" t="s">
        <v>32</v>
      </c>
      <c r="Z318" s="6" t="s">
        <v>33</v>
      </c>
    </row>
    <row r="319" spans="2:38" x14ac:dyDescent="0.25">
      <c r="B319" s="79">
        <v>44379</v>
      </c>
      <c r="C319" s="183"/>
      <c r="D319" s="183"/>
      <c r="E319" s="183"/>
      <c r="F319" s="183"/>
      <c r="G319" s="183"/>
      <c r="H319" s="183"/>
      <c r="I319" s="183"/>
      <c r="J319" s="183"/>
      <c r="K319" s="183"/>
      <c r="L319" s="183"/>
      <c r="M319" s="183"/>
      <c r="N319" s="183"/>
      <c r="O319" s="183"/>
      <c r="P319" s="184"/>
      <c r="R319" s="86" t="s">
        <v>21</v>
      </c>
      <c r="S319" s="87">
        <f>SUM(C316:N322)</f>
        <v>0</v>
      </c>
      <c r="T319" s="63">
        <f>SUM(C316:C322)+SUM(I316:I322)</f>
        <v>0</v>
      </c>
      <c r="U319" s="63">
        <f>SUM(E316:E322)+SUM(K316:K322)</f>
        <v>0</v>
      </c>
      <c r="V319" s="63">
        <f>SUM(J316:J322)+SUM(D316:D322)</f>
        <v>0</v>
      </c>
      <c r="W319" s="99">
        <f>SUM(F316:F322)+SUM(L316:L322)</f>
        <v>0</v>
      </c>
      <c r="X319" s="99">
        <f>SUM(G316:G322)+SUM(M316:M322)</f>
        <v>0</v>
      </c>
      <c r="Y319" s="99">
        <f>SUM(H316:H322)+SUM(N316:N322)</f>
        <v>0</v>
      </c>
      <c r="Z319" s="99">
        <f>SUM(O316:O322)+SUM(P316:P322)</f>
        <v>0</v>
      </c>
    </row>
    <row r="320" spans="2:38" x14ac:dyDescent="0.25">
      <c r="B320" s="79">
        <v>44380</v>
      </c>
      <c r="C320" s="183"/>
      <c r="D320" s="183"/>
      <c r="E320" s="183"/>
      <c r="F320" s="183"/>
      <c r="G320" s="183"/>
      <c r="H320" s="183"/>
      <c r="I320" s="183"/>
      <c r="J320" s="183"/>
      <c r="K320" s="183"/>
      <c r="L320" s="183"/>
      <c r="M320" s="183"/>
      <c r="N320" s="183"/>
      <c r="O320" s="183"/>
      <c r="P320" s="184"/>
    </row>
    <row r="321" spans="2:26" x14ac:dyDescent="0.25">
      <c r="B321" s="79">
        <v>44381</v>
      </c>
      <c r="C321" s="183"/>
      <c r="D321" s="183"/>
      <c r="E321" s="183"/>
      <c r="F321" s="183"/>
      <c r="G321" s="183"/>
      <c r="H321" s="183"/>
      <c r="I321" s="183"/>
      <c r="J321" s="183"/>
      <c r="K321" s="183"/>
      <c r="L321" s="183"/>
      <c r="M321" s="183"/>
      <c r="N321" s="183"/>
      <c r="O321" s="183"/>
      <c r="P321" s="184"/>
    </row>
    <row r="322" spans="2:26" ht="15.75" thickBot="1" x14ac:dyDescent="0.3">
      <c r="B322" s="171">
        <v>44382</v>
      </c>
      <c r="C322" s="191"/>
      <c r="D322" s="191"/>
      <c r="E322" s="191"/>
      <c r="F322" s="191"/>
      <c r="G322" s="191"/>
      <c r="H322" s="191"/>
      <c r="I322" s="191"/>
      <c r="J322" s="191"/>
      <c r="K322" s="191"/>
      <c r="L322" s="191"/>
      <c r="M322" s="191"/>
      <c r="N322" s="191"/>
      <c r="O322" s="191"/>
      <c r="P322" s="192"/>
    </row>
    <row r="323" spans="2:26" x14ac:dyDescent="0.25">
      <c r="B323" s="163">
        <v>44383</v>
      </c>
      <c r="C323" s="175"/>
      <c r="D323" s="175"/>
      <c r="E323" s="175"/>
      <c r="F323" s="175"/>
      <c r="G323" s="175"/>
      <c r="H323" s="175"/>
      <c r="I323" s="175"/>
      <c r="J323" s="175"/>
      <c r="K323" s="175"/>
      <c r="L323" s="175"/>
      <c r="M323" s="175"/>
      <c r="N323" s="175"/>
      <c r="O323" s="175"/>
      <c r="P323" s="176"/>
    </row>
    <row r="324" spans="2:26" ht="15.75" thickBot="1" x14ac:dyDescent="0.3">
      <c r="B324" s="79">
        <v>44384</v>
      </c>
      <c r="C324" s="183"/>
      <c r="D324" s="183"/>
      <c r="E324" s="183"/>
      <c r="F324" s="183"/>
      <c r="G324" s="183"/>
      <c r="H324" s="183"/>
      <c r="I324" s="183"/>
      <c r="J324" s="183"/>
      <c r="K324" s="183"/>
      <c r="L324" s="183"/>
      <c r="M324" s="183"/>
      <c r="N324" s="183"/>
      <c r="O324" s="183"/>
      <c r="P324" s="184"/>
    </row>
    <row r="325" spans="2:26" ht="15.75" thickBot="1" x14ac:dyDescent="0.3">
      <c r="B325" s="79">
        <v>44385</v>
      </c>
      <c r="C325" s="183"/>
      <c r="D325" s="183"/>
      <c r="E325" s="183"/>
      <c r="F325" s="183"/>
      <c r="G325" s="183"/>
      <c r="H325" s="183"/>
      <c r="I325" s="183"/>
      <c r="J325" s="183"/>
      <c r="K325" s="183"/>
      <c r="L325" s="183"/>
      <c r="M325" s="183"/>
      <c r="N325" s="183"/>
      <c r="O325" s="183"/>
      <c r="P325" s="184"/>
      <c r="T325" s="129" t="s">
        <v>18</v>
      </c>
      <c r="U325" s="122" t="s">
        <v>19</v>
      </c>
      <c r="V325" s="122" t="s">
        <v>70</v>
      </c>
      <c r="W325" s="122" t="s">
        <v>20</v>
      </c>
      <c r="X325" s="122" t="s">
        <v>31</v>
      </c>
      <c r="Y325" s="122" t="s">
        <v>32</v>
      </c>
      <c r="Z325" s="6" t="s">
        <v>33</v>
      </c>
    </row>
    <row r="326" spans="2:26" x14ac:dyDescent="0.25">
      <c r="B326" s="79">
        <v>44386</v>
      </c>
      <c r="C326" s="183"/>
      <c r="D326" s="183"/>
      <c r="E326" s="183"/>
      <c r="F326" s="183"/>
      <c r="G326" s="183"/>
      <c r="H326" s="183"/>
      <c r="I326" s="183"/>
      <c r="J326" s="183"/>
      <c r="K326" s="183"/>
      <c r="L326" s="183"/>
      <c r="M326" s="183"/>
      <c r="N326" s="183"/>
      <c r="O326" s="183"/>
      <c r="P326" s="184"/>
      <c r="R326" s="86" t="s">
        <v>21</v>
      </c>
      <c r="S326" s="87">
        <f>SUM(C323:N329)</f>
        <v>0</v>
      </c>
      <c r="T326" s="63">
        <f>SUM(C323:C329)+SUM(I323:I329)</f>
        <v>0</v>
      </c>
      <c r="U326" s="63">
        <f>SUM(E323:E329)+SUM(K323:K329)</f>
        <v>0</v>
      </c>
      <c r="V326" s="63">
        <f>SUM(J323:J329)+SUM(D323:D329)</f>
        <v>0</v>
      </c>
      <c r="W326" s="99">
        <f>SUM(F323:F329)+SUM(L323:L329)</f>
        <v>0</v>
      </c>
      <c r="X326" s="99">
        <f>SUM(G323:G329)+SUM(M323:M329)</f>
        <v>0</v>
      </c>
      <c r="Y326" s="99">
        <f>SUM(H323:H329)+SUM(N323:N329)</f>
        <v>0</v>
      </c>
      <c r="Z326" s="99">
        <f>SUM(O323:O329)+SUM(P323:P329)</f>
        <v>0</v>
      </c>
    </row>
    <row r="327" spans="2:26" x14ac:dyDescent="0.25">
      <c r="B327" s="79">
        <v>44387</v>
      </c>
      <c r="C327" s="183"/>
      <c r="D327" s="183"/>
      <c r="E327" s="183"/>
      <c r="F327" s="183"/>
      <c r="G327" s="183"/>
      <c r="H327" s="183"/>
      <c r="I327" s="183"/>
      <c r="J327" s="183"/>
      <c r="K327" s="183"/>
      <c r="L327" s="183"/>
      <c r="M327" s="183"/>
      <c r="N327" s="183"/>
      <c r="O327" s="183"/>
      <c r="P327" s="184"/>
    </row>
    <row r="328" spans="2:26" x14ac:dyDescent="0.25">
      <c r="B328" s="79">
        <v>44388</v>
      </c>
      <c r="C328" s="183"/>
      <c r="D328" s="183"/>
      <c r="E328" s="183"/>
      <c r="F328" s="183"/>
      <c r="G328" s="183"/>
      <c r="H328" s="183"/>
      <c r="I328" s="183"/>
      <c r="J328" s="183"/>
      <c r="K328" s="183"/>
      <c r="L328" s="183"/>
      <c r="M328" s="183"/>
      <c r="N328" s="183"/>
      <c r="O328" s="183"/>
      <c r="P328" s="184"/>
    </row>
    <row r="329" spans="2:26" ht="15.75" thickBot="1" x14ac:dyDescent="0.3">
      <c r="B329" s="79">
        <v>44389</v>
      </c>
      <c r="C329" s="191"/>
      <c r="D329" s="191"/>
      <c r="E329" s="191"/>
      <c r="F329" s="191"/>
      <c r="G329" s="191"/>
      <c r="H329" s="191"/>
      <c r="I329" s="191"/>
      <c r="J329" s="191"/>
      <c r="K329" s="191"/>
      <c r="L329" s="191"/>
      <c r="M329" s="191"/>
      <c r="N329" s="191"/>
      <c r="O329" s="191"/>
      <c r="P329" s="192"/>
    </row>
    <row r="330" spans="2:26" x14ac:dyDescent="0.25">
      <c r="B330" s="163">
        <v>44390</v>
      </c>
      <c r="C330" s="175"/>
      <c r="D330" s="175"/>
      <c r="E330" s="175"/>
      <c r="F330" s="175"/>
      <c r="G330" s="175"/>
      <c r="H330" s="175"/>
      <c r="I330" s="175"/>
      <c r="J330" s="175"/>
      <c r="K330" s="175"/>
      <c r="L330" s="175"/>
      <c r="M330" s="175"/>
      <c r="N330" s="175"/>
      <c r="O330" s="175"/>
      <c r="P330" s="176"/>
    </row>
    <row r="331" spans="2:26" ht="15.75" thickBot="1" x14ac:dyDescent="0.3">
      <c r="B331" s="79">
        <v>44391</v>
      </c>
      <c r="C331" s="183"/>
      <c r="D331" s="183"/>
      <c r="E331" s="183"/>
      <c r="F331" s="183"/>
      <c r="G331" s="183"/>
      <c r="H331" s="183"/>
      <c r="I331" s="183"/>
      <c r="J331" s="183"/>
      <c r="K331" s="183"/>
      <c r="L331" s="183"/>
      <c r="M331" s="183"/>
      <c r="N331" s="183"/>
      <c r="O331" s="183"/>
      <c r="P331" s="184"/>
    </row>
    <row r="332" spans="2:26" ht="15.75" thickBot="1" x14ac:dyDescent="0.3">
      <c r="B332" s="79">
        <v>44392</v>
      </c>
      <c r="C332" s="183"/>
      <c r="D332" s="183"/>
      <c r="E332" s="183"/>
      <c r="F332" s="183"/>
      <c r="G332" s="183"/>
      <c r="H332" s="183"/>
      <c r="I332" s="183"/>
      <c r="J332" s="183"/>
      <c r="K332" s="183"/>
      <c r="L332" s="183"/>
      <c r="M332" s="183"/>
      <c r="N332" s="183"/>
      <c r="O332" s="183"/>
      <c r="P332" s="184"/>
      <c r="T332" s="129" t="s">
        <v>18</v>
      </c>
      <c r="U332" s="122" t="s">
        <v>19</v>
      </c>
      <c r="V332" s="122" t="s">
        <v>70</v>
      </c>
      <c r="W332" s="122" t="s">
        <v>20</v>
      </c>
      <c r="X332" s="122" t="s">
        <v>31</v>
      </c>
      <c r="Y332" s="122" t="s">
        <v>32</v>
      </c>
      <c r="Z332" s="6" t="s">
        <v>33</v>
      </c>
    </row>
    <row r="333" spans="2:26" x14ac:dyDescent="0.25">
      <c r="B333" s="79">
        <v>44393</v>
      </c>
      <c r="C333" s="183"/>
      <c r="D333" s="183"/>
      <c r="E333" s="183"/>
      <c r="F333" s="183"/>
      <c r="G333" s="183"/>
      <c r="H333" s="183"/>
      <c r="I333" s="183"/>
      <c r="J333" s="183"/>
      <c r="K333" s="183"/>
      <c r="L333" s="183"/>
      <c r="M333" s="183"/>
      <c r="N333" s="183"/>
      <c r="O333" s="183"/>
      <c r="P333" s="184"/>
      <c r="R333" s="86" t="s">
        <v>21</v>
      </c>
      <c r="S333" s="87">
        <f>SUM(C330:N336)</f>
        <v>0</v>
      </c>
      <c r="T333" s="63">
        <f>SUM(C330:C336)+SUM(I330:I336)</f>
        <v>0</v>
      </c>
      <c r="U333" s="63">
        <f>SUM(E330:E336)+SUM(K330:K336)</f>
        <v>0</v>
      </c>
      <c r="V333" s="63">
        <f>SUM(J330:J336)+SUM(D330:D336)</f>
        <v>0</v>
      </c>
      <c r="W333" s="99">
        <f>SUM(F330:F336)+SUM(L330:L336)</f>
        <v>0</v>
      </c>
      <c r="X333" s="99">
        <f>SUM(G330:G336)+SUM(M330:M336)</f>
        <v>0</v>
      </c>
      <c r="Y333" s="99">
        <f>SUM(H330:H336)+SUM(N330:N336)</f>
        <v>0</v>
      </c>
      <c r="Z333" s="99">
        <f>SUM(O330:O336)+SUM(P330:P336)</f>
        <v>0</v>
      </c>
    </row>
    <row r="334" spans="2:26" x14ac:dyDescent="0.25">
      <c r="B334" s="79">
        <v>44394</v>
      </c>
      <c r="C334" s="183"/>
      <c r="D334" s="183"/>
      <c r="E334" s="183"/>
      <c r="F334" s="183"/>
      <c r="G334" s="183"/>
      <c r="H334" s="183"/>
      <c r="I334" s="183"/>
      <c r="J334" s="183"/>
      <c r="K334" s="183"/>
      <c r="L334" s="183"/>
      <c r="M334" s="183"/>
      <c r="N334" s="183"/>
      <c r="O334" s="183"/>
      <c r="P334" s="184"/>
    </row>
    <row r="335" spans="2:26" x14ac:dyDescent="0.25">
      <c r="B335" s="79">
        <v>44395</v>
      </c>
      <c r="C335" s="183"/>
      <c r="D335" s="183"/>
      <c r="E335" s="183"/>
      <c r="F335" s="183"/>
      <c r="G335" s="183"/>
      <c r="H335" s="183"/>
      <c r="I335" s="183"/>
      <c r="J335" s="183"/>
      <c r="K335" s="183"/>
      <c r="L335" s="183"/>
      <c r="M335" s="183"/>
      <c r="N335" s="183"/>
      <c r="O335" s="183"/>
      <c r="P335" s="184"/>
    </row>
    <row r="336" spans="2:26" ht="15.75" thickBot="1" x14ac:dyDescent="0.3">
      <c r="B336" s="171">
        <v>44396</v>
      </c>
      <c r="C336" s="191"/>
      <c r="D336" s="191"/>
      <c r="E336" s="191"/>
      <c r="F336" s="191"/>
      <c r="G336" s="191"/>
      <c r="H336" s="191"/>
      <c r="I336" s="191"/>
      <c r="J336" s="191"/>
      <c r="K336" s="191"/>
      <c r="L336" s="191"/>
      <c r="M336" s="191"/>
      <c r="N336" s="191"/>
      <c r="O336" s="191"/>
      <c r="P336" s="192"/>
    </row>
    <row r="337" spans="2:38" ht="15.75" thickBot="1" x14ac:dyDescent="0.3">
      <c r="B337" s="163">
        <v>44397</v>
      </c>
      <c r="C337" s="175"/>
      <c r="D337" s="175"/>
      <c r="E337" s="175"/>
      <c r="F337" s="175"/>
      <c r="G337" s="175"/>
      <c r="H337" s="175"/>
      <c r="I337" s="175"/>
      <c r="J337" s="175"/>
      <c r="K337" s="175"/>
      <c r="L337" s="175"/>
      <c r="M337" s="175"/>
      <c r="N337" s="175"/>
      <c r="O337" s="175"/>
      <c r="P337" s="176"/>
      <c r="T337" s="129" t="s">
        <v>18</v>
      </c>
      <c r="U337" s="122" t="s">
        <v>19</v>
      </c>
      <c r="V337" s="122" t="s">
        <v>70</v>
      </c>
      <c r="W337" s="122" t="s">
        <v>20</v>
      </c>
      <c r="X337" s="122" t="s">
        <v>31</v>
      </c>
      <c r="Y337" s="122" t="s">
        <v>32</v>
      </c>
      <c r="Z337" s="6" t="s">
        <v>33</v>
      </c>
    </row>
    <row r="338" spans="2:38" x14ac:dyDescent="0.25">
      <c r="B338" s="79">
        <v>44398</v>
      </c>
      <c r="C338" s="183"/>
      <c r="D338" s="183"/>
      <c r="E338" s="183"/>
      <c r="F338" s="183"/>
      <c r="G338" s="183"/>
      <c r="H338" s="183"/>
      <c r="I338" s="183"/>
      <c r="J338" s="183"/>
      <c r="K338" s="183"/>
      <c r="L338" s="183"/>
      <c r="M338" s="183"/>
      <c r="N338" s="183"/>
      <c r="O338" s="183"/>
      <c r="P338" s="184"/>
      <c r="R338" s="86" t="s">
        <v>21</v>
      </c>
      <c r="S338" s="87">
        <f>SUM(C335:N341)</f>
        <v>0</v>
      </c>
      <c r="T338" s="63">
        <f>SUM(C335:C341)+SUM(I335:I341)</f>
        <v>0</v>
      </c>
      <c r="U338" s="63">
        <f>SUM(E335:E341)+SUM(K335:K341)</f>
        <v>0</v>
      </c>
      <c r="V338" s="63">
        <f>SUM(J335:J341)+SUM(D335:D341)</f>
        <v>0</v>
      </c>
      <c r="W338" s="99">
        <f>SUM(F335:F341)+SUM(L335:L341)</f>
        <v>0</v>
      </c>
      <c r="X338" s="99">
        <f>SUM(G335:G341)+SUM(M335:M341)</f>
        <v>0</v>
      </c>
      <c r="Y338" s="99">
        <f>SUM(H335:H341)+SUM(N335:N341)</f>
        <v>0</v>
      </c>
      <c r="Z338" s="99">
        <f>SUM(O335:O341)+SUM(P335:P341)</f>
        <v>0</v>
      </c>
    </row>
    <row r="339" spans="2:38" ht="15.75" thickBot="1" x14ac:dyDescent="0.3">
      <c r="B339" s="79">
        <v>44399</v>
      </c>
      <c r="C339" s="183"/>
      <c r="D339" s="183"/>
      <c r="E339" s="183"/>
      <c r="F339" s="183"/>
      <c r="G339" s="183"/>
      <c r="H339" s="183"/>
      <c r="I339" s="183"/>
      <c r="J339" s="183"/>
      <c r="K339" s="183"/>
      <c r="L339" s="183"/>
      <c r="M339" s="183"/>
      <c r="N339" s="183"/>
      <c r="O339" s="183"/>
      <c r="P339" s="184"/>
    </row>
    <row r="340" spans="2:38" ht="15.75" thickBot="1" x14ac:dyDescent="0.3">
      <c r="B340" s="79">
        <v>44400</v>
      </c>
      <c r="C340" s="183"/>
      <c r="D340" s="183"/>
      <c r="E340" s="183"/>
      <c r="F340" s="183"/>
      <c r="G340" s="183"/>
      <c r="H340" s="183"/>
      <c r="I340" s="183"/>
      <c r="J340" s="183"/>
      <c r="K340" s="183"/>
      <c r="L340" s="183"/>
      <c r="M340" s="183"/>
      <c r="N340" s="183"/>
      <c r="O340" s="183"/>
      <c r="P340" s="184"/>
      <c r="AD340" s="209" t="s">
        <v>77</v>
      </c>
      <c r="AE340" s="210"/>
      <c r="AF340" s="210"/>
      <c r="AG340" s="210"/>
      <c r="AH340" s="210"/>
      <c r="AI340" s="211"/>
    </row>
    <row r="341" spans="2:38" ht="15.75" thickBot="1" x14ac:dyDescent="0.3">
      <c r="AD341" s="156" t="s">
        <v>18</v>
      </c>
      <c r="AE341" s="156" t="s">
        <v>19</v>
      </c>
      <c r="AF341" s="156" t="s">
        <v>20</v>
      </c>
      <c r="AG341" s="156" t="s">
        <v>31</v>
      </c>
      <c r="AH341" s="156" t="s">
        <v>32</v>
      </c>
      <c r="AI341" s="156" t="s">
        <v>33</v>
      </c>
    </row>
    <row r="342" spans="2:38" ht="15.75" thickBot="1" x14ac:dyDescent="0.3">
      <c r="AB342" s="157" t="s">
        <v>21</v>
      </c>
      <c r="AC342" s="158">
        <f>SUM(C318:N340)</f>
        <v>0</v>
      </c>
      <c r="AD342" s="159">
        <f>SUM(C318:C340)+SUM(I318:I340)</f>
        <v>0</v>
      </c>
      <c r="AE342" s="159">
        <f>SUM(E318:E340)+SUM(K318:K340)</f>
        <v>0</v>
      </c>
      <c r="AF342" s="159">
        <f>SUM(F318:F340)+SUM(L318:L340)</f>
        <v>0</v>
      </c>
      <c r="AG342" s="160">
        <f>SUM(G318:G340)+SUM(M318:M340)</f>
        <v>0</v>
      </c>
      <c r="AH342" s="160">
        <f>SUM(H318:H340)+SUM(N318:N340)</f>
        <v>0</v>
      </c>
      <c r="AI342" s="160">
        <f>SUM(P318:P340)+SUM(O318:O340)</f>
        <v>0</v>
      </c>
    </row>
    <row r="343" spans="2:38" x14ac:dyDescent="0.25">
      <c r="AI343" t="s">
        <v>66</v>
      </c>
      <c r="AJ343" s="77">
        <f>AI342*9500</f>
        <v>0</v>
      </c>
      <c r="AK343" s="77" t="s">
        <v>67</v>
      </c>
      <c r="AL343" t="s">
        <v>78</v>
      </c>
    </row>
  </sheetData>
  <mergeCells count="28">
    <mergeCell ref="AH140:AI140"/>
    <mergeCell ref="C3:F3"/>
    <mergeCell ref="G3:I3"/>
    <mergeCell ref="A5:A12"/>
    <mergeCell ref="A13:A20"/>
    <mergeCell ref="U72:Z72"/>
    <mergeCell ref="U99:Z99"/>
    <mergeCell ref="X103:Y103"/>
    <mergeCell ref="C104:H104"/>
    <mergeCell ref="I104:N104"/>
    <mergeCell ref="O104:P104"/>
    <mergeCell ref="AD136:AI136"/>
    <mergeCell ref="AB144:AD144"/>
    <mergeCell ref="AB145:AD145"/>
    <mergeCell ref="AH149:AI149"/>
    <mergeCell ref="AH161:AI161"/>
    <mergeCell ref="AB162:AD162"/>
    <mergeCell ref="AH162:AI163"/>
    <mergeCell ref="AD254:AI254"/>
    <mergeCell ref="AD282:AI282"/>
    <mergeCell ref="AD310:AI310"/>
    <mergeCell ref="AD340:AI340"/>
    <mergeCell ref="AK162:AM162"/>
    <mergeCell ref="AB163:AD163"/>
    <mergeCell ref="AK163:AM163"/>
    <mergeCell ref="AD166:AI166"/>
    <mergeCell ref="AD195:AI195"/>
    <mergeCell ref="AD226:AI226"/>
  </mergeCells>
  <conditionalFormatting sqref="AE144">
    <cfRule type="expression" dxfId="5" priority="4">
      <formula>AE144&gt;=400</formula>
    </cfRule>
    <cfRule type="expression" dxfId="4" priority="3">
      <formula>AE144&lt;400</formula>
    </cfRule>
  </conditionalFormatting>
  <conditionalFormatting sqref="AE145">
    <cfRule type="expression" dxfId="3" priority="2">
      <formula>AE145&lt;=0</formula>
    </cfRule>
    <cfRule type="expression" dxfId="2" priority="1">
      <formula>AE145&gt;0</formula>
    </cfRule>
  </conditionalFormatting>
  <pageMargins left="0.7" right="0.7" top="0.75" bottom="0.75" header="0.3" footer="0.3"/>
  <pageSetup paperSize="9" scale="90" orientation="portrait" r:id="rId1"/>
  <colBreaks count="2" manualBreakCount="2">
    <brk id="7" max="136" man="1"/>
    <brk id="20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>Organisation Ourhoud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 </cp:lastModifiedBy>
  <dcterms:created xsi:type="dcterms:W3CDTF">2021-06-06T13:27:52Z</dcterms:created>
  <dcterms:modified xsi:type="dcterms:W3CDTF">2021-06-06T13:52:22Z</dcterms:modified>
</cp:coreProperties>
</file>