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2E000F0-50DF-49C7-8E43-F4F50A6D6AEB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Sélectionner ALSH" sheetId="1" r:id="rId1"/>
  </sheets>
  <externalReferences>
    <externalReference r:id="rId2"/>
  </externalReferences>
  <definedNames>
    <definedName name="Contrat">'[1]Type contrat'!$B$1:$B$6</definedName>
    <definedName name="Date">'[1]Type contrat'!$C$1:$C$3</definedName>
    <definedName name="f_ville">OFFSET(p_ville,0,0,COUNTA(l_ville),1)</definedName>
    <definedName name="l_ville">'[1]Type contrat'!$A:$A</definedName>
    <definedName name="p_ville">'[1]Type contrat'!$A$1</definedName>
    <definedName name="Poste">'[1]Type contrat'!$D$1:$D$3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 l="1"/>
  <c r="J29" i="1"/>
  <c r="J33" i="1"/>
  <c r="J26" i="1"/>
  <c r="J19" i="1"/>
  <c r="N8" i="1"/>
  <c r="J21" i="1"/>
  <c r="J20" i="1"/>
  <c r="J22" i="1"/>
  <c r="J23" i="1"/>
  <c r="J24" i="1"/>
  <c r="J25" i="1"/>
  <c r="J27" i="1"/>
  <c r="J28" i="1"/>
  <c r="J30" i="1"/>
  <c r="J31" i="1"/>
  <c r="J32" i="1"/>
  <c r="J34" i="1"/>
  <c r="N9" i="1"/>
  <c r="G22" i="1"/>
  <c r="F22" i="1"/>
  <c r="G21" i="1"/>
  <c r="F21" i="1"/>
  <c r="G20" i="1"/>
  <c r="F20" i="1"/>
  <c r="G19" i="1"/>
  <c r="F19" i="1"/>
  <c r="N14" i="1"/>
  <c r="N13" i="1"/>
  <c r="N12" i="1"/>
  <c r="N11" i="1"/>
  <c r="N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FRANCAS25</author>
  </authors>
  <commentList>
    <comment ref="H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MH :</t>
        </r>
        <r>
          <rPr>
            <sz val="9"/>
            <color indexed="81"/>
            <rFont val="Tahoma"/>
            <family val="2"/>
          </rPr>
          <t xml:space="preserve">
BAFA TIT = CAP PE, DUT CS, BPJEPS, ...
BAFD TIT = DEJPES, ...</t>
        </r>
      </text>
    </comment>
    <comment ref="J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MH:
</t>
        </r>
        <r>
          <rPr>
            <sz val="9"/>
            <color indexed="81"/>
            <rFont val="Tahoma"/>
            <family val="2"/>
          </rPr>
          <t xml:space="preserve">Format 08/02
Dates acceptées : 
entre le 07/07 et le 30/07
</t>
        </r>
      </text>
    </comment>
  </commentList>
</comments>
</file>

<file path=xl/sharedStrings.xml><?xml version="1.0" encoding="utf-8"?>
<sst xmlns="http://schemas.openxmlformats.org/spreadsheetml/2006/main" count="30" uniqueCount="28">
  <si>
    <t>Accueil de loisirs:</t>
  </si>
  <si>
    <t>Période d'ouverture:</t>
  </si>
  <si>
    <t>Du 07 juillet au 30 juillet 2021</t>
  </si>
  <si>
    <t>Nom</t>
  </si>
  <si>
    <t>Nom de jeune fille</t>
  </si>
  <si>
    <t>Prénom</t>
  </si>
  <si>
    <t>Date de naissance</t>
  </si>
  <si>
    <t>Lieu de naissance</t>
  </si>
  <si>
    <t>Poste</t>
  </si>
  <si>
    <t>Formation</t>
  </si>
  <si>
    <t>Contrat</t>
  </si>
  <si>
    <t>Du</t>
  </si>
  <si>
    <t>Au</t>
  </si>
  <si>
    <t>Commentaire</t>
  </si>
  <si>
    <t>ÉTÉ</t>
  </si>
  <si>
    <t>ENCADREMENT</t>
  </si>
  <si>
    <t>Enf -6 ans</t>
  </si>
  <si>
    <t>Enf +6 ans</t>
  </si>
  <si>
    <t>TOTAL</t>
  </si>
  <si>
    <t>Nbr anims</t>
  </si>
  <si>
    <t>Contrat du 07 au 16</t>
  </si>
  <si>
    <t>Contrat du 07 au 30</t>
  </si>
  <si>
    <t>Contrat du 07 au 23</t>
  </si>
  <si>
    <t>Contrat du 19 au 23</t>
  </si>
  <si>
    <t>Contrat du 26 au 30</t>
  </si>
  <si>
    <t>SEMAINE</t>
  </si>
  <si>
    <t>DATE</t>
  </si>
  <si>
    <t>NBR ANIM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</si>
</sst>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"/>
    <numFmt numFmtId="165" formatCode="h:mm;@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9"/>
      <color theme="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sz val="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Protection="1"/>
    <xf numFmtId="0" fontId="2" fillId="0" borderId="0" xfId="0" applyFont="1" applyProtection="1"/>
    <xf numFmtId="0" fontId="4" fillId="0" borderId="0" xfId="0" applyFont="1" applyAlignment="1" applyProtection="1">
      <alignment horizontal="right"/>
    </xf>
    <xf numFmtId="0" fontId="5" fillId="0" borderId="0" xfId="0" applyFont="1" applyFill="1" applyProtection="1"/>
    <xf numFmtId="16" fontId="5" fillId="0" borderId="0" xfId="0" applyNumberFormat="1" applyFont="1" applyFill="1" applyProtection="1"/>
    <xf numFmtId="0" fontId="5" fillId="0" borderId="0" xfId="0" applyFont="1" applyProtection="1"/>
    <xf numFmtId="0" fontId="0" fillId="0" borderId="0" xfId="0" applyFill="1" applyProtection="1"/>
    <xf numFmtId="0" fontId="6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>
      <alignment vertical="center" wrapText="1"/>
    </xf>
    <xf numFmtId="0" fontId="0" fillId="0" borderId="0" xfId="0" applyFill="1"/>
    <xf numFmtId="0" fontId="5" fillId="0" borderId="0" xfId="0" applyFont="1" applyFill="1"/>
    <xf numFmtId="0" fontId="5" fillId="0" borderId="0" xfId="0" applyFont="1"/>
    <xf numFmtId="0" fontId="8" fillId="0" borderId="0" xfId="0" applyFont="1" applyFill="1" applyBorder="1" applyAlignment="1" applyProtection="1">
      <alignment horizontal="center"/>
      <protection locked="0"/>
    </xf>
    <xf numFmtId="0" fontId="0" fillId="0" borderId="0" xfId="0" applyBorder="1"/>
    <xf numFmtId="0" fontId="7" fillId="0" borderId="5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16" fontId="1" fillId="0" borderId="0" xfId="0" applyNumberFormat="1" applyFont="1" applyFill="1" applyProtection="1"/>
    <xf numFmtId="0" fontId="1" fillId="0" borderId="0" xfId="0" applyFont="1" applyFill="1" applyProtection="1"/>
    <xf numFmtId="0" fontId="11" fillId="5" borderId="6" xfId="0" applyFont="1" applyFill="1" applyBorder="1" applyAlignment="1" applyProtection="1">
      <alignment horizontal="center" vertical="center" wrapText="1"/>
      <protection locked="0"/>
    </xf>
    <xf numFmtId="14" fontId="11" fillId="5" borderId="6" xfId="0" applyNumberFormat="1" applyFont="1" applyFill="1" applyBorder="1" applyAlignment="1" applyProtection="1">
      <alignment horizontal="center" vertical="center" wrapText="1"/>
      <protection locked="0"/>
    </xf>
    <xf numFmtId="164" fontId="11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Protection="1">
      <protection locked="0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14" fontId="11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/>
    <xf numFmtId="0" fontId="5" fillId="0" borderId="0" xfId="0" applyFont="1" applyAlignment="1"/>
    <xf numFmtId="0" fontId="5" fillId="0" borderId="0" xfId="0" applyFont="1" applyFill="1" applyAlignment="1"/>
    <xf numFmtId="0" fontId="1" fillId="0" borderId="0" xfId="0" applyFont="1"/>
    <xf numFmtId="0" fontId="12" fillId="0" borderId="0" xfId="0" applyFont="1"/>
    <xf numFmtId="0" fontId="9" fillId="3" borderId="6" xfId="0" applyFont="1" applyFill="1" applyBorder="1" applyAlignment="1">
      <alignment horizontal="center"/>
    </xf>
    <xf numFmtId="0" fontId="11" fillId="0" borderId="0" xfId="0" applyFont="1" applyFill="1" applyBorder="1" applyAlignment="1">
      <alignment vertical="center"/>
    </xf>
    <xf numFmtId="0" fontId="9" fillId="3" borderId="6" xfId="0" applyFont="1" applyFill="1" applyBorder="1"/>
    <xf numFmtId="0" fontId="10" fillId="4" borderId="6" xfId="0" applyFont="1" applyFill="1" applyBorder="1" applyAlignment="1">
      <alignment horizontal="center" vertical="center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6" fillId="0" borderId="2" xfId="0" applyFont="1" applyFill="1" applyBorder="1" applyAlignment="1" applyProtection="1">
      <alignment horizontal="center"/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0" fontId="8" fillId="0" borderId="2" xfId="0" applyFont="1" applyFill="1" applyBorder="1" applyAlignment="1" applyProtection="1">
      <alignment horizontal="center"/>
      <protection locked="0"/>
    </xf>
    <xf numFmtId="0" fontId="8" fillId="0" borderId="3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4" xfId="0" applyFont="1" applyFill="1" applyBorder="1" applyAlignment="1" applyProtection="1">
      <alignment horizontal="center" vertical="center" wrapText="1"/>
      <protection locked="0"/>
    </xf>
    <xf numFmtId="0" fontId="10" fillId="4" borderId="7" xfId="0" applyFont="1" applyFill="1" applyBorder="1" applyAlignment="1">
      <alignment horizontal="center" vertical="center" textRotation="255"/>
    </xf>
    <xf numFmtId="0" fontId="10" fillId="4" borderId="8" xfId="0" applyFont="1" applyFill="1" applyBorder="1" applyAlignment="1">
      <alignment horizontal="center" vertical="center" textRotation="255"/>
    </xf>
    <xf numFmtId="0" fontId="10" fillId="4" borderId="9" xfId="0" applyFont="1" applyFill="1" applyBorder="1" applyAlignment="1">
      <alignment horizontal="center" vertical="center" textRotation="255"/>
    </xf>
    <xf numFmtId="0" fontId="11" fillId="5" borderId="2" xfId="0" applyFont="1" applyFill="1" applyBorder="1" applyAlignment="1" applyProtection="1">
      <alignment horizontal="center" vertical="center" wrapText="1"/>
      <protection locked="0"/>
    </xf>
    <xf numFmtId="0" fontId="11" fillId="5" borderId="4" xfId="0" applyFont="1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/>
    </xf>
    <xf numFmtId="16" fontId="5" fillId="0" borderId="6" xfId="0" applyNumberFormat="1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28"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ATHILDE\EQUIPES\&#201;t&#233;%202021\Tableau%20&#233;quipes%20Juillet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électionner ALSH"/>
      <sheetName val="Type contrat"/>
    </sheetNames>
    <sheetDataSet>
      <sheetData sheetId="0" refreshError="1"/>
      <sheetData sheetId="1">
        <row r="1">
          <cell r="A1" t="str">
            <v>Arc et Senans</v>
          </cell>
          <cell r="B1" t="str">
            <v>CDI</v>
          </cell>
          <cell r="C1" t="str">
            <v>Du 07 juillet au 30 juillet 2021</v>
          </cell>
          <cell r="D1" t="str">
            <v>Directeur</v>
          </cell>
        </row>
        <row r="2">
          <cell r="A2" t="str">
            <v>Audeux (CN)</v>
          </cell>
          <cell r="B2" t="str">
            <v>CDD REMP</v>
          </cell>
          <cell r="D2" t="str">
            <v>Animateur</v>
          </cell>
        </row>
        <row r="3">
          <cell r="A3" t="str">
            <v>Beure</v>
          </cell>
          <cell r="B3" t="str">
            <v>CDD ACC</v>
          </cell>
          <cell r="D3" t="str">
            <v>Pers. service</v>
          </cell>
        </row>
        <row r="4">
          <cell r="A4" t="str">
            <v>Bouclans</v>
          </cell>
          <cell r="B4" t="str">
            <v>CEE</v>
          </cell>
        </row>
        <row r="5">
          <cell r="A5" t="str">
            <v>Boussières</v>
          </cell>
          <cell r="B5" t="str">
            <v>MAD</v>
          </cell>
        </row>
        <row r="6">
          <cell r="A6" t="str">
            <v>Busy-Vorges</v>
          </cell>
          <cell r="B6" t="str">
            <v>AVENANT</v>
          </cell>
        </row>
        <row r="7">
          <cell r="A7" t="str">
            <v>Byans</v>
          </cell>
        </row>
        <row r="8">
          <cell r="A8" t="str">
            <v>Chemaudin</v>
          </cell>
        </row>
        <row r="9">
          <cell r="A9" t="str">
            <v>Chenecey</v>
          </cell>
        </row>
        <row r="10">
          <cell r="A10" t="str">
            <v>CTJ CCDB</v>
          </cell>
        </row>
        <row r="11">
          <cell r="A11" t="str">
            <v>CTJ CCLL</v>
          </cell>
        </row>
        <row r="12">
          <cell r="A12" t="str">
            <v>CTJ Mouv'Ados</v>
          </cell>
        </row>
        <row r="13">
          <cell r="A13" t="str">
            <v>CTJ Sain-vit</v>
          </cell>
        </row>
        <row r="14">
          <cell r="A14" t="str">
            <v>Deluz</v>
          </cell>
        </row>
        <row r="15">
          <cell r="A15" t="str">
            <v>Devecey</v>
          </cell>
        </row>
        <row r="16">
          <cell r="A16" t="str">
            <v>Doubs</v>
          </cell>
        </row>
        <row r="17">
          <cell r="A17" t="str">
            <v>Fontain</v>
          </cell>
        </row>
        <row r="18">
          <cell r="A18" t="str">
            <v>Houtaud</v>
          </cell>
        </row>
        <row r="19">
          <cell r="A19" t="str">
            <v>La tour de Scay</v>
          </cell>
        </row>
        <row r="20">
          <cell r="A20" t="str">
            <v>Les auxons</v>
          </cell>
        </row>
        <row r="21">
          <cell r="A21" t="str">
            <v>Levier</v>
          </cell>
        </row>
        <row r="22">
          <cell r="A22" t="str">
            <v>Mamirolle</v>
          </cell>
        </row>
        <row r="23">
          <cell r="A23" t="str">
            <v>Miserey</v>
          </cell>
        </row>
        <row r="24">
          <cell r="A24" t="str">
            <v>Moncey</v>
          </cell>
        </row>
        <row r="25">
          <cell r="A25" t="str">
            <v>Montferrand</v>
          </cell>
        </row>
        <row r="26">
          <cell r="A26" t="str">
            <v>Nancray</v>
          </cell>
        </row>
        <row r="27">
          <cell r="A27" t="str">
            <v>Osse</v>
          </cell>
        </row>
        <row r="28">
          <cell r="A28" t="str">
            <v>Pelousey</v>
          </cell>
        </row>
        <row r="29">
          <cell r="A29" t="str">
            <v>Pontarlier</v>
          </cell>
        </row>
        <row r="30">
          <cell r="A30" t="str">
            <v>Pouilley-Français</v>
          </cell>
        </row>
        <row r="31">
          <cell r="A31" t="str">
            <v>Pouligney</v>
          </cell>
        </row>
        <row r="32">
          <cell r="A32" t="str">
            <v>Quingey</v>
          </cell>
        </row>
        <row r="33">
          <cell r="A33" t="str">
            <v>Roulans</v>
          </cell>
        </row>
        <row r="34">
          <cell r="A34" t="str">
            <v>Routelle</v>
          </cell>
        </row>
        <row r="35">
          <cell r="A35" t="str">
            <v>Saint-vit</v>
          </cell>
        </row>
        <row r="36">
          <cell r="A36" t="str">
            <v>Sombacour</v>
          </cell>
        </row>
        <row r="37">
          <cell r="A37" t="str">
            <v>Tarcenay</v>
          </cell>
        </row>
        <row r="38">
          <cell r="A38" t="str">
            <v>Torpes</v>
          </cell>
        </row>
        <row r="39">
          <cell r="A39" t="str">
            <v>Vaire-Arcier</v>
          </cell>
        </row>
        <row r="40">
          <cell r="A40" t="str">
            <v>Vieilley</v>
          </cell>
        </row>
        <row r="41">
          <cell r="A41" t="str">
            <v>Sélectionner ALSH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pageSetUpPr fitToPage="1"/>
  </sheetPr>
  <dimension ref="A1:AB34"/>
  <sheetViews>
    <sheetView showGridLines="0" tabSelected="1" topLeftCell="A4" zoomScaleNormal="100" workbookViewId="0">
      <selection activeCell="I18" sqref="I18"/>
    </sheetView>
  </sheetViews>
  <sheetFormatPr baseColWidth="10" defaultColWidth="9.140625" defaultRowHeight="15" x14ac:dyDescent="0.25"/>
  <cols>
    <col min="1" max="1" width="3.7109375" customWidth="1"/>
    <col min="2" max="3" width="10.42578125" customWidth="1"/>
    <col min="4" max="4" width="9.85546875" customWidth="1"/>
    <col min="5" max="5" width="10.42578125" bestFit="1" customWidth="1"/>
    <col min="6" max="6" width="9.5703125" bestFit="1" customWidth="1"/>
    <col min="7" max="7" width="11.140625" customWidth="1"/>
    <col min="8" max="8" width="15.42578125" bestFit="1" customWidth="1"/>
    <col min="9" max="9" width="12.5703125" bestFit="1" customWidth="1"/>
    <col min="10" max="11" width="10.140625" bestFit="1" customWidth="1"/>
    <col min="12" max="12" width="15.7109375" customWidth="1"/>
    <col min="13" max="13" width="20.7109375" customWidth="1"/>
    <col min="14" max="14" width="5.85546875" style="11" customWidth="1"/>
    <col min="15" max="15" width="7.28515625" style="11" bestFit="1" customWidth="1"/>
    <col min="16" max="18" width="9.140625" style="11"/>
    <col min="19" max="22" width="9.140625" style="12"/>
  </cols>
  <sheetData>
    <row r="1" spans="1:28" s="1" customFormat="1" x14ac:dyDescent="0.25">
      <c r="B1" s="2"/>
      <c r="C1" s="2"/>
      <c r="E1" s="42"/>
      <c r="F1" s="42"/>
      <c r="G1" s="42"/>
      <c r="H1" s="42"/>
      <c r="I1" s="42"/>
      <c r="J1" s="42"/>
      <c r="K1" s="42"/>
      <c r="L1" s="3"/>
      <c r="N1" s="4"/>
      <c r="P1" s="4"/>
      <c r="R1" s="4"/>
      <c r="T1" s="4"/>
      <c r="V1" s="4"/>
      <c r="W1" s="6"/>
      <c r="X1" s="6"/>
    </row>
    <row r="2" spans="1:28" s="1" customFormat="1" x14ac:dyDescent="0.25">
      <c r="B2" s="2"/>
      <c r="C2" s="2"/>
      <c r="E2" s="42"/>
      <c r="F2" s="42"/>
      <c r="G2" s="42"/>
      <c r="H2" s="42"/>
      <c r="I2" s="42"/>
      <c r="J2" s="42"/>
      <c r="K2" s="42"/>
      <c r="N2" s="4"/>
      <c r="P2" s="4"/>
      <c r="R2" s="4"/>
      <c r="T2" s="4"/>
      <c r="V2" s="4"/>
      <c r="W2" s="6"/>
      <c r="X2" s="6"/>
    </row>
    <row r="3" spans="1:28" s="1" customFormat="1" x14ac:dyDescent="0.25">
      <c r="B3" s="2"/>
      <c r="C3" s="2"/>
      <c r="E3" s="7"/>
      <c r="F3" s="7"/>
      <c r="G3" s="7"/>
      <c r="H3" s="7"/>
      <c r="I3" s="7"/>
      <c r="J3" s="7"/>
      <c r="K3" s="7"/>
      <c r="L3" s="7"/>
      <c r="M3" s="7"/>
      <c r="N3" s="4"/>
      <c r="P3" s="4"/>
      <c r="R3" s="4"/>
      <c r="T3" s="4"/>
      <c r="V3" s="4"/>
      <c r="W3" s="6"/>
      <c r="X3" s="6"/>
    </row>
    <row r="4" spans="1:28" ht="15" customHeight="1" x14ac:dyDescent="0.25">
      <c r="A4" s="43" t="s">
        <v>0</v>
      </c>
      <c r="B4" s="43"/>
      <c r="C4" s="43"/>
      <c r="D4" s="44"/>
      <c r="E4" s="45"/>
      <c r="F4" s="46"/>
      <c r="G4" s="46"/>
      <c r="H4" s="47"/>
      <c r="I4" s="8"/>
      <c r="J4" s="9"/>
      <c r="K4" s="9"/>
      <c r="L4" s="10"/>
      <c r="M4" s="10"/>
      <c r="R4" s="4"/>
      <c r="T4" s="4"/>
      <c r="V4" s="4"/>
      <c r="W4" s="12"/>
      <c r="X4" s="12"/>
    </row>
    <row r="5" spans="1:28" x14ac:dyDescent="0.25">
      <c r="A5" s="43" t="s">
        <v>1</v>
      </c>
      <c r="B5" s="43"/>
      <c r="C5" s="43"/>
      <c r="D5" s="44"/>
      <c r="E5" s="48" t="s">
        <v>2</v>
      </c>
      <c r="F5" s="49"/>
      <c r="G5" s="49"/>
      <c r="H5" s="50"/>
      <c r="I5" s="13"/>
      <c r="J5" s="9"/>
      <c r="K5" s="9"/>
      <c r="L5" s="10"/>
      <c r="M5" s="10"/>
      <c r="Q5" s="5"/>
      <c r="R5" s="4"/>
      <c r="T5" s="4"/>
      <c r="V5" s="4"/>
      <c r="W5" s="12"/>
      <c r="X5" s="12"/>
    </row>
    <row r="6" spans="1:28" x14ac:dyDescent="0.25">
      <c r="A6" s="14"/>
      <c r="E6" s="10"/>
      <c r="F6" s="10"/>
      <c r="G6" s="10"/>
      <c r="H6" s="10"/>
      <c r="I6" s="10"/>
      <c r="J6" s="15"/>
      <c r="K6" s="15"/>
      <c r="L6" s="10"/>
      <c r="M6" s="10"/>
      <c r="W6" s="12"/>
      <c r="X6" s="12"/>
    </row>
    <row r="7" spans="1:28" ht="30" customHeight="1" x14ac:dyDescent="0.25">
      <c r="A7" s="16"/>
      <c r="B7" s="17" t="s">
        <v>3</v>
      </c>
      <c r="C7" s="17" t="s">
        <v>4</v>
      </c>
      <c r="D7" s="17" t="s">
        <v>5</v>
      </c>
      <c r="E7" s="17" t="s">
        <v>6</v>
      </c>
      <c r="F7" s="17" t="s">
        <v>7</v>
      </c>
      <c r="G7" s="17" t="s">
        <v>8</v>
      </c>
      <c r="H7" s="17" t="s">
        <v>9</v>
      </c>
      <c r="I7" s="17" t="s">
        <v>10</v>
      </c>
      <c r="J7" s="17" t="s">
        <v>11</v>
      </c>
      <c r="K7" s="17" t="s">
        <v>12</v>
      </c>
      <c r="L7" s="40" t="s">
        <v>13</v>
      </c>
      <c r="M7" s="41"/>
      <c r="W7" s="5"/>
      <c r="X7" s="4"/>
      <c r="Y7" s="18"/>
      <c r="Z7" s="19"/>
      <c r="AA7" s="18"/>
      <c r="AB7" s="19"/>
    </row>
    <row r="8" spans="1:28" ht="21.95" customHeight="1" x14ac:dyDescent="0.25">
      <c r="A8" s="53" t="s">
        <v>14</v>
      </c>
      <c r="B8" s="20"/>
      <c r="C8" s="20"/>
      <c r="D8" s="20"/>
      <c r="E8" s="21"/>
      <c r="F8" s="20"/>
      <c r="G8" s="20"/>
      <c r="H8" s="21"/>
      <c r="I8" s="20"/>
      <c r="J8" s="22">
        <v>44384</v>
      </c>
      <c r="K8" s="22">
        <v>44393</v>
      </c>
      <c r="L8" s="56" t="s">
        <v>20</v>
      </c>
      <c r="M8" s="57"/>
      <c r="N8" s="23">
        <f>ROUNDUP(TRUNC(K8-J8)/7,0)</f>
        <v>2</v>
      </c>
      <c r="O8" s="23"/>
      <c r="W8" s="5"/>
      <c r="X8" s="4"/>
      <c r="Y8" s="18"/>
      <c r="Z8" s="19"/>
      <c r="AA8" s="18"/>
      <c r="AB8" s="19"/>
    </row>
    <row r="9" spans="1:28" ht="21.95" customHeight="1" x14ac:dyDescent="0.25">
      <c r="A9" s="54"/>
      <c r="B9" s="24"/>
      <c r="C9" s="24"/>
      <c r="D9" s="24"/>
      <c r="E9" s="25"/>
      <c r="F9" s="24"/>
      <c r="G9" s="24"/>
      <c r="H9" s="25"/>
      <c r="I9" s="24"/>
      <c r="J9" s="26">
        <v>44384</v>
      </c>
      <c r="K9" s="26">
        <v>44407</v>
      </c>
      <c r="L9" s="51" t="s">
        <v>21</v>
      </c>
      <c r="M9" s="52"/>
      <c r="N9" s="23">
        <f>ROUNDUP(TRUNC(K9-J9)/7,0)</f>
        <v>4</v>
      </c>
      <c r="O9" s="23"/>
      <c r="P9" s="27"/>
      <c r="Q9" s="27"/>
      <c r="R9" s="27"/>
      <c r="S9" s="27"/>
      <c r="T9" s="27"/>
      <c r="U9" s="27"/>
      <c r="W9" s="5"/>
      <c r="X9" s="4"/>
      <c r="Y9" s="18"/>
      <c r="Z9" s="19"/>
      <c r="AA9" s="18"/>
      <c r="AB9" s="19"/>
    </row>
    <row r="10" spans="1:28" ht="21.95" customHeight="1" x14ac:dyDescent="0.25">
      <c r="A10" s="54"/>
      <c r="B10" s="24"/>
      <c r="C10" s="24"/>
      <c r="D10" s="24"/>
      <c r="E10" s="25"/>
      <c r="F10" s="24"/>
      <c r="G10" s="24"/>
      <c r="H10" s="25"/>
      <c r="I10" s="24"/>
      <c r="J10" s="26">
        <v>44384</v>
      </c>
      <c r="K10" s="26">
        <v>44400</v>
      </c>
      <c r="L10" s="51" t="s">
        <v>22</v>
      </c>
      <c r="M10" s="52"/>
      <c r="N10" s="23">
        <f t="shared" ref="N9:N14" si="0">ROUNDUP(TRUNC(K10-J10)/7,0)</f>
        <v>3</v>
      </c>
      <c r="O10" s="23"/>
      <c r="P10" s="28"/>
      <c r="Q10" s="28"/>
      <c r="R10" s="28"/>
      <c r="S10" s="28"/>
      <c r="T10" s="28"/>
      <c r="U10" s="28"/>
      <c r="W10" s="5"/>
      <c r="X10" s="4"/>
      <c r="Y10" s="18"/>
      <c r="Z10" s="19"/>
      <c r="AA10" s="18"/>
      <c r="AB10" s="19"/>
    </row>
    <row r="11" spans="1:28" ht="21.95" customHeight="1" x14ac:dyDescent="0.25">
      <c r="A11" s="54"/>
      <c r="B11" s="24"/>
      <c r="C11" s="24"/>
      <c r="D11" s="24"/>
      <c r="E11" s="25"/>
      <c r="F11" s="24"/>
      <c r="G11" s="24"/>
      <c r="H11" s="25"/>
      <c r="I11" s="24"/>
      <c r="J11" s="26">
        <v>44384</v>
      </c>
      <c r="K11" s="26">
        <v>44407</v>
      </c>
      <c r="L11" s="51" t="s">
        <v>21</v>
      </c>
      <c r="M11" s="52"/>
      <c r="N11" s="23">
        <f t="shared" si="0"/>
        <v>4</v>
      </c>
      <c r="O11" s="23"/>
      <c r="P11" s="29"/>
      <c r="Q11" s="29"/>
      <c r="R11" s="29"/>
      <c r="S11" s="28"/>
      <c r="W11" s="5"/>
      <c r="X11" s="4"/>
      <c r="Y11" s="18"/>
      <c r="Z11" s="19"/>
      <c r="AA11" s="18"/>
      <c r="AB11" s="19"/>
    </row>
    <row r="12" spans="1:28" ht="21.95" customHeight="1" x14ac:dyDescent="0.25">
      <c r="A12" s="54"/>
      <c r="B12" s="24"/>
      <c r="C12" s="24"/>
      <c r="D12" s="24"/>
      <c r="E12" s="25"/>
      <c r="F12" s="24"/>
      <c r="G12" s="24"/>
      <c r="H12" s="25"/>
      <c r="I12" s="24"/>
      <c r="J12" s="26">
        <v>44396</v>
      </c>
      <c r="K12" s="26">
        <v>44400</v>
      </c>
      <c r="L12" s="51" t="s">
        <v>23</v>
      </c>
      <c r="M12" s="52"/>
      <c r="N12" s="23">
        <f t="shared" si="0"/>
        <v>1</v>
      </c>
      <c r="O12" s="23"/>
      <c r="P12" s="29"/>
      <c r="Q12" s="29"/>
      <c r="R12" s="29"/>
      <c r="S12" s="28"/>
      <c r="W12" s="5"/>
      <c r="X12" s="4"/>
      <c r="Y12" s="18"/>
      <c r="Z12" s="19"/>
      <c r="AA12" s="18"/>
      <c r="AB12" s="19"/>
    </row>
    <row r="13" spans="1:28" ht="21.95" customHeight="1" x14ac:dyDescent="0.25">
      <c r="A13" s="54"/>
      <c r="B13" s="24"/>
      <c r="C13" s="24"/>
      <c r="D13" s="24"/>
      <c r="E13" s="25"/>
      <c r="F13" s="24"/>
      <c r="G13" s="24"/>
      <c r="H13" s="25"/>
      <c r="I13" s="24"/>
      <c r="J13" s="26">
        <v>44403</v>
      </c>
      <c r="K13" s="26">
        <v>44407</v>
      </c>
      <c r="L13" s="51" t="s">
        <v>24</v>
      </c>
      <c r="M13" s="52"/>
      <c r="N13" s="23">
        <f t="shared" si="0"/>
        <v>1</v>
      </c>
      <c r="O13" s="23"/>
      <c r="P13" s="29"/>
      <c r="Q13" s="29"/>
      <c r="R13" s="29"/>
      <c r="S13" s="28"/>
      <c r="W13" s="5"/>
      <c r="X13" s="4"/>
      <c r="Y13" s="18"/>
      <c r="Z13" s="19"/>
      <c r="AA13" s="18"/>
      <c r="AB13" s="19"/>
    </row>
    <row r="14" spans="1:28" ht="21.95" customHeight="1" x14ac:dyDescent="0.25">
      <c r="A14" s="54"/>
      <c r="B14" s="24"/>
      <c r="C14" s="24"/>
      <c r="D14" s="24"/>
      <c r="E14" s="25"/>
      <c r="F14" s="24"/>
      <c r="G14" s="24"/>
      <c r="H14" s="25"/>
      <c r="I14" s="24"/>
      <c r="J14" s="26">
        <v>44403</v>
      </c>
      <c r="K14" s="26">
        <v>44407</v>
      </c>
      <c r="L14" s="51" t="s">
        <v>24</v>
      </c>
      <c r="M14" s="52"/>
      <c r="N14" s="23">
        <f t="shared" si="0"/>
        <v>1</v>
      </c>
      <c r="O14" s="23"/>
      <c r="P14" s="29"/>
      <c r="Q14" s="29"/>
      <c r="R14" s="29"/>
      <c r="S14" s="28"/>
      <c r="W14" s="5"/>
      <c r="X14" s="4"/>
      <c r="Y14" s="18"/>
      <c r="Z14" s="19"/>
      <c r="AA14" s="18"/>
      <c r="AB14" s="19"/>
    </row>
    <row r="15" spans="1:28" ht="21.95" customHeight="1" x14ac:dyDescent="0.25">
      <c r="A15" s="55"/>
      <c r="B15" s="24"/>
      <c r="C15" s="24"/>
      <c r="D15" s="24"/>
      <c r="E15" s="25"/>
      <c r="F15" s="24"/>
      <c r="G15" s="24"/>
      <c r="H15" s="25"/>
      <c r="I15" s="24"/>
      <c r="J15" s="26"/>
      <c r="K15" s="26"/>
      <c r="L15" s="51"/>
      <c r="M15" s="52"/>
      <c r="N15" s="23"/>
      <c r="O15" s="23"/>
      <c r="W15" s="12"/>
      <c r="X15" s="12"/>
    </row>
    <row r="16" spans="1:28" x14ac:dyDescent="0.25">
      <c r="M16" s="30"/>
      <c r="W16" s="12"/>
      <c r="X16" s="12"/>
    </row>
    <row r="17" spans="2:22" ht="15" customHeight="1" x14ac:dyDescent="0.25">
      <c r="B17" s="31" t="s">
        <v>15</v>
      </c>
      <c r="G17" s="33"/>
      <c r="H17" s="39"/>
      <c r="I17" s="62" t="s">
        <v>26</v>
      </c>
      <c r="J17" s="62" t="s">
        <v>27</v>
      </c>
      <c r="L17" s="11"/>
      <c r="O17" s="12"/>
      <c r="R17"/>
      <c r="S17"/>
      <c r="V17"/>
    </row>
    <row r="18" spans="2:22" x14ac:dyDescent="0.25">
      <c r="B18" s="34" t="s">
        <v>25</v>
      </c>
      <c r="C18" s="32" t="s">
        <v>16</v>
      </c>
      <c r="D18" s="60" t="s">
        <v>17</v>
      </c>
      <c r="E18" s="61"/>
      <c r="F18" s="32" t="s">
        <v>18</v>
      </c>
      <c r="G18" s="32" t="s">
        <v>19</v>
      </c>
      <c r="I18" s="63">
        <v>44384</v>
      </c>
      <c r="J18" s="64">
        <f>COUNTIFS($J$8:$J$15,"&lt;="&amp;I18,$K$8:$K$15,"&gt;="&amp;I18)</f>
        <v>4</v>
      </c>
      <c r="O18" s="12"/>
      <c r="R18"/>
      <c r="S18"/>
      <c r="V18"/>
    </row>
    <row r="19" spans="2:22" x14ac:dyDescent="0.25">
      <c r="B19" s="35">
        <v>27</v>
      </c>
      <c r="C19" s="36">
        <v>8</v>
      </c>
      <c r="D19" s="58">
        <v>12</v>
      </c>
      <c r="E19" s="59"/>
      <c r="F19" s="37">
        <f>(C19+D19)</f>
        <v>20</v>
      </c>
      <c r="G19" s="38">
        <f>C19/8+D19/12</f>
        <v>2</v>
      </c>
      <c r="I19" s="63">
        <v>44385</v>
      </c>
      <c r="J19" s="64">
        <f>COUNTIFS($J$8:$J$15,"&lt;="&amp;I19,$K$8:$K$15,"&gt;="&amp;I19)</f>
        <v>4</v>
      </c>
      <c r="R19"/>
      <c r="S19"/>
      <c r="V19"/>
    </row>
    <row r="20" spans="2:22" x14ac:dyDescent="0.25">
      <c r="B20" s="35">
        <v>28</v>
      </c>
      <c r="C20" s="36">
        <v>5</v>
      </c>
      <c r="D20" s="58">
        <v>13</v>
      </c>
      <c r="E20" s="59"/>
      <c r="F20" s="37">
        <f t="shared" ref="F20:F22" si="1">(C20+D20)</f>
        <v>18</v>
      </c>
      <c r="G20" s="38">
        <f t="shared" ref="G20:G22" si="2">C20/8+D20/12</f>
        <v>1.7083333333333333</v>
      </c>
      <c r="I20" s="63">
        <v>44386</v>
      </c>
      <c r="J20" s="64">
        <f t="shared" ref="J19:J34" si="3">COUNTIFS($J$8:$J$15,"&lt;="&amp;I20,$K$8:$K$15,"&gt;="&amp;I20)</f>
        <v>4</v>
      </c>
      <c r="R20"/>
      <c r="S20"/>
      <c r="V20"/>
    </row>
    <row r="21" spans="2:22" x14ac:dyDescent="0.25">
      <c r="B21" s="35">
        <v>29</v>
      </c>
      <c r="C21" s="36">
        <v>15</v>
      </c>
      <c r="D21" s="58">
        <v>20</v>
      </c>
      <c r="E21" s="59"/>
      <c r="F21" s="37">
        <f t="shared" si="1"/>
        <v>35</v>
      </c>
      <c r="G21" s="38">
        <f t="shared" si="2"/>
        <v>3.541666666666667</v>
      </c>
      <c r="I21" s="63">
        <v>44389</v>
      </c>
      <c r="J21" s="64">
        <f>COUNTIFS($J$8:$J$15,"&lt;="&amp;I21,$K$8:$K$15,"&gt;="&amp;I21)</f>
        <v>4</v>
      </c>
      <c r="R21"/>
      <c r="S21"/>
      <c r="V21"/>
    </row>
    <row r="22" spans="2:22" x14ac:dyDescent="0.25">
      <c r="B22" s="35">
        <v>30</v>
      </c>
      <c r="C22" s="36">
        <v>20</v>
      </c>
      <c r="D22" s="58">
        <v>40</v>
      </c>
      <c r="E22" s="59"/>
      <c r="F22" s="37">
        <f t="shared" si="1"/>
        <v>60</v>
      </c>
      <c r="G22" s="38">
        <f>C22/8+D22/12</f>
        <v>5.8333333333333339</v>
      </c>
      <c r="I22" s="63">
        <v>44390</v>
      </c>
      <c r="J22" s="64">
        <f t="shared" si="3"/>
        <v>4</v>
      </c>
      <c r="R22"/>
      <c r="S22"/>
      <c r="V22"/>
    </row>
    <row r="23" spans="2:22" x14ac:dyDescent="0.25">
      <c r="H23" s="11"/>
      <c r="I23" s="63">
        <v>44392</v>
      </c>
      <c r="J23" s="64">
        <f t="shared" si="3"/>
        <v>4</v>
      </c>
      <c r="R23"/>
      <c r="S23"/>
      <c r="V23"/>
    </row>
    <row r="24" spans="2:22" x14ac:dyDescent="0.25">
      <c r="I24" s="63">
        <v>44393</v>
      </c>
      <c r="J24" s="64">
        <f t="shared" si="3"/>
        <v>4</v>
      </c>
    </row>
    <row r="25" spans="2:22" x14ac:dyDescent="0.25">
      <c r="I25" s="63">
        <v>44396</v>
      </c>
      <c r="J25" s="64">
        <f t="shared" si="3"/>
        <v>4</v>
      </c>
    </row>
    <row r="26" spans="2:22" x14ac:dyDescent="0.25">
      <c r="I26" s="63">
        <v>44397</v>
      </c>
      <c r="J26" s="64">
        <f>COUNTIFS($J$8:$J$15,"&lt;="&amp;I26,$K$8:$K$15,"&gt;="&amp;I26)</f>
        <v>4</v>
      </c>
    </row>
    <row r="27" spans="2:22" x14ac:dyDescent="0.25">
      <c r="I27" s="63">
        <v>44398</v>
      </c>
      <c r="J27" s="64">
        <f t="shared" si="3"/>
        <v>4</v>
      </c>
    </row>
    <row r="28" spans="2:22" x14ac:dyDescent="0.25">
      <c r="I28" s="63">
        <v>44399</v>
      </c>
      <c r="J28" s="64">
        <f t="shared" si="3"/>
        <v>4</v>
      </c>
    </row>
    <row r="29" spans="2:22" x14ac:dyDescent="0.25">
      <c r="I29" s="63">
        <v>44400</v>
      </c>
      <c r="J29" s="64">
        <f>COUNTIFS($J$8:$J$15,"&lt;="&amp;I29,$K$8:$K$15,"&gt;="&amp;I29)</f>
        <v>4</v>
      </c>
    </row>
    <row r="30" spans="2:22" x14ac:dyDescent="0.25">
      <c r="I30" s="63">
        <v>44403</v>
      </c>
      <c r="J30" s="64">
        <f t="shared" si="3"/>
        <v>4</v>
      </c>
    </row>
    <row r="31" spans="2:22" x14ac:dyDescent="0.25">
      <c r="I31" s="63">
        <v>44404</v>
      </c>
      <c r="J31" s="64">
        <f t="shared" si="3"/>
        <v>4</v>
      </c>
    </row>
    <row r="32" spans="2:22" x14ac:dyDescent="0.25">
      <c r="I32" s="63">
        <v>44405</v>
      </c>
      <c r="J32" s="64">
        <f t="shared" si="3"/>
        <v>4</v>
      </c>
    </row>
    <row r="33" spans="9:10" x14ac:dyDescent="0.25">
      <c r="I33" s="63">
        <v>44406</v>
      </c>
      <c r="J33" s="64">
        <f>COUNTIFS($J$8:$J$15,"&lt;="&amp;I33,$K$8:$K$15,"&gt;="&amp;I33)</f>
        <v>4</v>
      </c>
    </row>
    <row r="34" spans="9:10" x14ac:dyDescent="0.25">
      <c r="I34" s="63">
        <v>44407</v>
      </c>
      <c r="J34" s="64">
        <f t="shared" si="3"/>
        <v>4</v>
      </c>
    </row>
  </sheetData>
  <protectedRanges>
    <protectedRange sqref="A1:M16" name="Tableau"/>
    <protectedRange algorithmName="SHA-512" hashValue="gmvn/4hiTno06HKJEc4vKwYOooZRafVn2Zmk1NAWLnkJJfVl8j0TNk/IvNr+bHBnSNMWfhTFWR9bfVROfFUl2Q==" saltValue="DAtN/IS22SS79/eTmgzx6Q==" spinCount="100000" sqref="C19:E22" name="Enfants_1"/>
  </protectedRanges>
  <mergeCells count="20">
    <mergeCell ref="D22:E22"/>
    <mergeCell ref="D18:E18"/>
    <mergeCell ref="D19:E19"/>
    <mergeCell ref="D20:E20"/>
    <mergeCell ref="D21:E21"/>
    <mergeCell ref="L15:M15"/>
    <mergeCell ref="A8:A15"/>
    <mergeCell ref="L8:M8"/>
    <mergeCell ref="L9:M9"/>
    <mergeCell ref="L10:M10"/>
    <mergeCell ref="L11:M11"/>
    <mergeCell ref="L12:M12"/>
    <mergeCell ref="L13:M13"/>
    <mergeCell ref="L14:M14"/>
    <mergeCell ref="L7:M7"/>
    <mergeCell ref="E1:K2"/>
    <mergeCell ref="A4:D4"/>
    <mergeCell ref="E4:H4"/>
    <mergeCell ref="A5:D5"/>
    <mergeCell ref="E5:H5"/>
  </mergeCells>
  <conditionalFormatting sqref="G19">
    <cfRule type="cellIs" dxfId="19" priority="9" operator="lessThan">
      <formula>$N$16</formula>
    </cfRule>
    <cfRule type="cellIs" dxfId="18" priority="10" operator="greaterThan">
      <formula>$N$16</formula>
    </cfRule>
  </conditionalFormatting>
  <conditionalFormatting sqref="G20">
    <cfRule type="cellIs" dxfId="17" priority="7" operator="lessThan">
      <formula>$O$16</formula>
    </cfRule>
    <cfRule type="cellIs" dxfId="16" priority="8" operator="greaterThan">
      <formula>$O$16</formula>
    </cfRule>
  </conditionalFormatting>
  <conditionalFormatting sqref="G21">
    <cfRule type="cellIs" dxfId="15" priority="5" operator="greaterThan">
      <formula>$P$16</formula>
    </cfRule>
    <cfRule type="cellIs" dxfId="14" priority="6" operator="lessThan">
      <formula>$P$16</formula>
    </cfRule>
  </conditionalFormatting>
  <conditionalFormatting sqref="G22">
    <cfRule type="cellIs" dxfId="13" priority="3" operator="greaterThan">
      <formula>$Q$16</formula>
    </cfRule>
    <cfRule type="cellIs" dxfId="12" priority="4" operator="lessThan">
      <formula>$Q$16</formula>
    </cfRule>
  </conditionalFormatting>
  <conditionalFormatting sqref="I18:J34">
    <cfRule type="expression" dxfId="11" priority="2">
      <formula>VLOOKUP(WEEKNUM($I18,21),$B$19:$G$22,6,FALSE)&lt;$J18</formula>
    </cfRule>
    <cfRule type="expression" dxfId="10" priority="1">
      <formula>VLOOKUP(WEEKNUM($I18,21),$B$19:$G$22,6,FALSE)&gt;$J18</formula>
    </cfRule>
  </conditionalFormatting>
  <dataValidations count="3">
    <dataValidation type="list" allowBlank="1" showInputMessage="1" sqref="E5:H5" xr:uid="{00000000-0002-0000-0000-000000000000}">
      <formula1>Date</formula1>
    </dataValidation>
    <dataValidation type="date" errorStyle="warning" allowBlank="1" showInputMessage="1" showErrorMessage="1" sqref="J8:K15" xr:uid="{00000000-0002-0000-0000-000001000000}">
      <formula1>44384</formula1>
      <formula2>44407</formula2>
    </dataValidation>
    <dataValidation type="list" allowBlank="1" showInputMessage="1" showErrorMessage="1" sqref="G8:G15" xr:uid="{00000000-0002-0000-0000-000002000000}">
      <formula1>Poste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2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0000-000003000000}">
          <x14:formula1>
            <xm:f>'J:\MATHILDE\EQUIPES\Été 2021\[Tableau équipes Juillet 2021.xlsm]Type contrat'!#REF!</xm:f>
          </x14:formula1>
          <xm:sqref>H8:I15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Sélectionner ALSH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HENRIOT</dc:creator>
  <cp:lastModifiedBy> </cp:lastModifiedBy>
  <dcterms:created xsi:type="dcterms:W3CDTF">2021-06-03T13:58:57Z</dcterms:created>
  <dcterms:modified xsi:type="dcterms:W3CDTF">2021-06-03T14:41:24Z</dcterms:modified>
</cp:coreProperties>
</file>