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28BEFB0-545E-4160-A411-BBF05207F953}" xr6:coauthVersionLast="46" xr6:coauthVersionMax="46" xr10:uidLastSave="{00000000-0000-0000-0000-000000000000}"/>
  <bookViews>
    <workbookView xWindow="-120" yWindow="-120" windowWidth="29040" windowHeight="16440" activeTab="2" xr2:uid="{02DD4E22-AAC3-4F9B-BAEB-A11D7CBD30BA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Feuil1!$A$2:$C$74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3" i="3" l="1" a="1"/>
  <c r="E33" i="3" a="1"/>
  <c r="N10" i="3" a="1"/>
  <c r="F10" i="3" a="1"/>
  <c r="N37" i="3" a="1"/>
  <c r="N35" i="3" a="1"/>
  <c r="E37" i="3" a="1"/>
  <c r="E35" i="3" a="1"/>
  <c r="N16" i="3" a="1"/>
  <c r="N14" i="3" a="1"/>
  <c r="N12" i="3" a="1"/>
  <c r="N33" i="3" l="1"/>
  <c r="E33" i="3"/>
  <c r="N10" i="3"/>
  <c r="F10" i="3"/>
  <c r="N37" i="3"/>
  <c r="N35" i="3"/>
  <c r="E37" i="3"/>
  <c r="E35" i="3"/>
  <c r="N16" i="3"/>
  <c r="N14" i="3"/>
  <c r="N12" i="3"/>
  <c r="C10" i="2" a="1"/>
  <c r="C10" i="2" s="1"/>
  <c r="C11" i="2" a="1"/>
  <c r="C11" i="2" s="1"/>
  <c r="C12" i="2" a="1"/>
  <c r="C12" i="2" s="1"/>
  <c r="C13" i="2" a="1"/>
  <c r="C13" i="2" s="1"/>
  <c r="C15" i="2" a="1"/>
  <c r="C15" i="2" s="1"/>
  <c r="C14" i="2" a="1"/>
  <c r="C14" i="2" s="1"/>
  <c r="F16" i="3" a="1"/>
  <c r="F12" i="3" a="1"/>
  <c r="F14" i="3" a="1"/>
  <c r="F16" i="3" l="1"/>
  <c r="F12" i="3"/>
  <c r="F14" i="3"/>
</calcChain>
</file>

<file path=xl/sharedStrings.xml><?xml version="1.0" encoding="utf-8"?>
<sst xmlns="http://schemas.openxmlformats.org/spreadsheetml/2006/main" count="189" uniqueCount="50">
  <si>
    <t>Magasin</t>
  </si>
  <si>
    <t>Agde</t>
  </si>
  <si>
    <t>Agen</t>
  </si>
  <si>
    <t>Alençon</t>
  </si>
  <si>
    <t>Alès</t>
  </si>
  <si>
    <t>Andrézieux</t>
  </si>
  <si>
    <t>Anglet</t>
  </si>
  <si>
    <t>Angoulême</t>
  </si>
  <si>
    <t>Annecy</t>
  </si>
  <si>
    <t>Arcachon</t>
  </si>
  <si>
    <t>Arles</t>
  </si>
  <si>
    <t>Arques</t>
  </si>
  <si>
    <t>Arras</t>
  </si>
  <si>
    <t>produits</t>
  </si>
  <si>
    <t>Livres</t>
  </si>
  <si>
    <t>télé</t>
  </si>
  <si>
    <t>Nourriture</t>
  </si>
  <si>
    <t>Vetements</t>
  </si>
  <si>
    <t>Loisirs</t>
  </si>
  <si>
    <t>Divers</t>
  </si>
  <si>
    <t>ventes</t>
  </si>
  <si>
    <t>Choix de magasin</t>
  </si>
  <si>
    <t>famille</t>
  </si>
  <si>
    <t>vetements</t>
  </si>
  <si>
    <t>loisirs</t>
  </si>
  <si>
    <t>rang global magasin</t>
  </si>
  <si>
    <t>rang CA</t>
  </si>
  <si>
    <t>Prog CA</t>
  </si>
  <si>
    <t>Graph performance</t>
  </si>
  <si>
    <t>BUSINESS A DEVELOPPER</t>
  </si>
  <si>
    <t>BUSINESS A PERENNISER</t>
  </si>
  <si>
    <t>Regression de CA</t>
  </si>
  <si>
    <t>Progression de CA</t>
  </si>
  <si>
    <t>Rang &gt; Rang magasin</t>
  </si>
  <si>
    <t>BUSINESS EN ALERTE</t>
  </si>
  <si>
    <t>Rang &lt; Rang magasin</t>
  </si>
  <si>
    <t>1ere option</t>
  </si>
  <si>
    <t>Case 1</t>
  </si>
  <si>
    <t>Case 2</t>
  </si>
  <si>
    <t>Case 3</t>
  </si>
  <si>
    <t>Case 4</t>
  </si>
  <si>
    <t>Business à developper</t>
  </si>
  <si>
    <t>BUSINESS A DEVELOPPER/SURVEILLER</t>
  </si>
  <si>
    <t>Business à developper/surveiller</t>
  </si>
  <si>
    <t>Case 3 dans le tableau feuil3</t>
  </si>
  <si>
    <t>Case 1 dans le tableau feuil3</t>
  </si>
  <si>
    <t>Business en alerte</t>
  </si>
  <si>
    <t>Case 2 dans tableau feuil3</t>
  </si>
  <si>
    <t>Business à pérenniser</t>
  </si>
  <si>
    <t>Case 4 dans tableau feuil3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</si>
</sst>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0" fillId="0" borderId="1" xfId="0" quotePrefix="1" applyBorder="1"/>
    <xf numFmtId="0" fontId="0" fillId="0" borderId="0" xfId="0" applyFill="1"/>
    <xf numFmtId="9" fontId="0" fillId="0" borderId="0" xfId="0" applyNumberFormat="1"/>
    <xf numFmtId="0" fontId="0" fillId="2" borderId="0" xfId="0" applyFill="1"/>
    <xf numFmtId="0" fontId="0" fillId="3" borderId="0" xfId="0" applyFill="1"/>
    <xf numFmtId="0" fontId="2" fillId="3" borderId="0" xfId="0" applyFont="1" applyFill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4" borderId="0" xfId="0" applyFill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3" xfId="0" quotePrefix="1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6D35A8-929D-40B5-A44F-EC70C2CF6C4A}" name="BDD" displayName="BDD" ref="A2:C74" totalsRowShown="0">
  <autoFilter ref="A2:C74" xr:uid="{53F925CD-EECD-47D1-BF2D-4E20732D3CED}"/>
  <tableColumns count="3">
    <tableColumn id="1" xr3:uid="{45D0055E-4050-4A58-82CA-9AA6C6F15499}" name="Magasin"/>
    <tableColumn id="2" xr3:uid="{145F8A8F-38AD-4847-990A-0D149418A639}" name="produits"/>
    <tableColumn id="3" xr3:uid="{C8D67DBD-7FE9-410A-81B2-C6D0405C371E}" name="ven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E8F1E-CA47-4335-8B2B-97BEDC26F0C4}">
  <dimension ref="A2:C74"/>
  <sheetViews>
    <sheetView workbookViewId="0">
      <selection activeCell="M16" sqref="M16"/>
    </sheetView>
  </sheetViews>
  <sheetFormatPr baseColWidth="10" defaultRowHeight="15" x14ac:dyDescent="0.25"/>
  <sheetData>
    <row r="2" spans="1:3" x14ac:dyDescent="0.25">
      <c r="A2" t="s">
        <v>0</v>
      </c>
      <c r="B2" t="s">
        <v>13</v>
      </c>
      <c r="C2" t="s">
        <v>20</v>
      </c>
    </row>
    <row r="3" spans="1:3" x14ac:dyDescent="0.25">
      <c r="A3" t="s">
        <v>1</v>
      </c>
      <c r="B3" t="s">
        <v>14</v>
      </c>
      <c r="C3">
        <v>10</v>
      </c>
    </row>
    <row r="4" spans="1:3" x14ac:dyDescent="0.25">
      <c r="A4" t="s">
        <v>2</v>
      </c>
      <c r="B4" t="s">
        <v>14</v>
      </c>
      <c r="C4">
        <v>11</v>
      </c>
    </row>
    <row r="5" spans="1:3" x14ac:dyDescent="0.25">
      <c r="A5" t="s">
        <v>3</v>
      </c>
      <c r="B5" t="s">
        <v>14</v>
      </c>
      <c r="C5">
        <v>12</v>
      </c>
    </row>
    <row r="6" spans="1:3" x14ac:dyDescent="0.25">
      <c r="A6" t="s">
        <v>4</v>
      </c>
      <c r="B6" t="s">
        <v>14</v>
      </c>
      <c r="C6">
        <v>20</v>
      </c>
    </row>
    <row r="7" spans="1:3" x14ac:dyDescent="0.25">
      <c r="A7" t="s">
        <v>5</v>
      </c>
      <c r="B7" t="s">
        <v>14</v>
      </c>
      <c r="C7">
        <v>25</v>
      </c>
    </row>
    <row r="8" spans="1:3" x14ac:dyDescent="0.25">
      <c r="A8" t="s">
        <v>6</v>
      </c>
      <c r="B8" t="s">
        <v>14</v>
      </c>
      <c r="C8">
        <v>5</v>
      </c>
    </row>
    <row r="9" spans="1:3" x14ac:dyDescent="0.25">
      <c r="A9" t="s">
        <v>7</v>
      </c>
      <c r="B9" t="s">
        <v>14</v>
      </c>
      <c r="C9">
        <v>9</v>
      </c>
    </row>
    <row r="10" spans="1:3" x14ac:dyDescent="0.25">
      <c r="A10" t="s">
        <v>8</v>
      </c>
      <c r="B10" t="s">
        <v>14</v>
      </c>
      <c r="C10">
        <v>8</v>
      </c>
    </row>
    <row r="11" spans="1:3" x14ac:dyDescent="0.25">
      <c r="A11" t="s">
        <v>9</v>
      </c>
      <c r="B11" t="s">
        <v>14</v>
      </c>
      <c r="C11">
        <v>2</v>
      </c>
    </row>
    <row r="12" spans="1:3" x14ac:dyDescent="0.25">
      <c r="A12" t="s">
        <v>10</v>
      </c>
      <c r="B12" t="s">
        <v>14</v>
      </c>
      <c r="C12">
        <v>0</v>
      </c>
    </row>
    <row r="13" spans="1:3" x14ac:dyDescent="0.25">
      <c r="A13" t="s">
        <v>11</v>
      </c>
      <c r="B13" t="s">
        <v>14</v>
      </c>
      <c r="C13">
        <v>31</v>
      </c>
    </row>
    <row r="14" spans="1:3" x14ac:dyDescent="0.25">
      <c r="A14" t="s">
        <v>12</v>
      </c>
      <c r="B14" t="s">
        <v>14</v>
      </c>
      <c r="C14">
        <v>14</v>
      </c>
    </row>
    <row r="15" spans="1:3" x14ac:dyDescent="0.25">
      <c r="A15" t="s">
        <v>1</v>
      </c>
      <c r="B15" t="s">
        <v>15</v>
      </c>
      <c r="C15">
        <v>15</v>
      </c>
    </row>
    <row r="16" spans="1:3" x14ac:dyDescent="0.25">
      <c r="A16" t="s">
        <v>2</v>
      </c>
      <c r="B16" t="s">
        <v>15</v>
      </c>
      <c r="C16">
        <v>16</v>
      </c>
    </row>
    <row r="17" spans="1:3" x14ac:dyDescent="0.25">
      <c r="A17" t="s">
        <v>3</v>
      </c>
      <c r="B17" t="s">
        <v>15</v>
      </c>
      <c r="C17">
        <v>21</v>
      </c>
    </row>
    <row r="18" spans="1:3" x14ac:dyDescent="0.25">
      <c r="A18" t="s">
        <v>4</v>
      </c>
      <c r="B18" t="s">
        <v>15</v>
      </c>
      <c r="C18">
        <v>22</v>
      </c>
    </row>
    <row r="19" spans="1:3" x14ac:dyDescent="0.25">
      <c r="A19" t="s">
        <v>5</v>
      </c>
      <c r="B19" t="s">
        <v>15</v>
      </c>
      <c r="C19">
        <v>23</v>
      </c>
    </row>
    <row r="20" spans="1:3" x14ac:dyDescent="0.25">
      <c r="A20" t="s">
        <v>6</v>
      </c>
      <c r="B20" t="s">
        <v>15</v>
      </c>
      <c r="C20">
        <v>24</v>
      </c>
    </row>
    <row r="21" spans="1:3" x14ac:dyDescent="0.25">
      <c r="A21" t="s">
        <v>7</v>
      </c>
      <c r="B21" t="s">
        <v>15</v>
      </c>
      <c r="C21">
        <v>25</v>
      </c>
    </row>
    <row r="22" spans="1:3" x14ac:dyDescent="0.25">
      <c r="A22" t="s">
        <v>8</v>
      </c>
      <c r="B22" t="s">
        <v>15</v>
      </c>
      <c r="C22">
        <v>26</v>
      </c>
    </row>
    <row r="23" spans="1:3" x14ac:dyDescent="0.25">
      <c r="A23" t="s">
        <v>9</v>
      </c>
      <c r="B23" t="s">
        <v>15</v>
      </c>
      <c r="C23">
        <v>27</v>
      </c>
    </row>
    <row r="24" spans="1:3" x14ac:dyDescent="0.25">
      <c r="A24" t="s">
        <v>10</v>
      </c>
      <c r="B24" t="s">
        <v>15</v>
      </c>
      <c r="C24">
        <v>28</v>
      </c>
    </row>
    <row r="25" spans="1:3" x14ac:dyDescent="0.25">
      <c r="A25" t="s">
        <v>11</v>
      </c>
      <c r="B25" t="s">
        <v>15</v>
      </c>
      <c r="C25">
        <v>29</v>
      </c>
    </row>
    <row r="26" spans="1:3" x14ac:dyDescent="0.25">
      <c r="A26" t="s">
        <v>12</v>
      </c>
      <c r="B26" t="s">
        <v>15</v>
      </c>
      <c r="C26">
        <v>30</v>
      </c>
    </row>
    <row r="27" spans="1:3" x14ac:dyDescent="0.25">
      <c r="A27" t="s">
        <v>1</v>
      </c>
      <c r="B27" t="s">
        <v>16</v>
      </c>
      <c r="C27">
        <v>1</v>
      </c>
    </row>
    <row r="28" spans="1:3" x14ac:dyDescent="0.25">
      <c r="A28" t="s">
        <v>2</v>
      </c>
      <c r="B28" t="s">
        <v>16</v>
      </c>
      <c r="C28">
        <v>2</v>
      </c>
    </row>
    <row r="29" spans="1:3" x14ac:dyDescent="0.25">
      <c r="A29" t="s">
        <v>3</v>
      </c>
      <c r="B29" t="s">
        <v>16</v>
      </c>
      <c r="C29">
        <v>3</v>
      </c>
    </row>
    <row r="30" spans="1:3" x14ac:dyDescent="0.25">
      <c r="A30" t="s">
        <v>4</v>
      </c>
      <c r="B30" t="s">
        <v>16</v>
      </c>
      <c r="C30">
        <v>4</v>
      </c>
    </row>
    <row r="31" spans="1:3" x14ac:dyDescent="0.25">
      <c r="A31" t="s">
        <v>5</v>
      </c>
      <c r="B31" t="s">
        <v>16</v>
      </c>
      <c r="C31">
        <v>5</v>
      </c>
    </row>
    <row r="32" spans="1:3" x14ac:dyDescent="0.25">
      <c r="A32" t="s">
        <v>6</v>
      </c>
      <c r="B32" t="s">
        <v>16</v>
      </c>
      <c r="C32">
        <v>6</v>
      </c>
    </row>
    <row r="33" spans="1:3" x14ac:dyDescent="0.25">
      <c r="A33" t="s">
        <v>7</v>
      </c>
      <c r="B33" t="s">
        <v>16</v>
      </c>
      <c r="C33">
        <v>7</v>
      </c>
    </row>
    <row r="34" spans="1:3" x14ac:dyDescent="0.25">
      <c r="A34" t="s">
        <v>8</v>
      </c>
      <c r="B34" t="s">
        <v>16</v>
      </c>
      <c r="C34">
        <v>8</v>
      </c>
    </row>
    <row r="35" spans="1:3" x14ac:dyDescent="0.25">
      <c r="A35" t="s">
        <v>9</v>
      </c>
      <c r="B35" t="s">
        <v>16</v>
      </c>
      <c r="C35">
        <v>9</v>
      </c>
    </row>
    <row r="36" spans="1:3" x14ac:dyDescent="0.25">
      <c r="A36" t="s">
        <v>10</v>
      </c>
      <c r="B36" t="s">
        <v>16</v>
      </c>
      <c r="C36">
        <v>10</v>
      </c>
    </row>
    <row r="37" spans="1:3" x14ac:dyDescent="0.25">
      <c r="A37" t="s">
        <v>11</v>
      </c>
      <c r="B37" t="s">
        <v>16</v>
      </c>
      <c r="C37">
        <v>11</v>
      </c>
    </row>
    <row r="38" spans="1:3" x14ac:dyDescent="0.25">
      <c r="A38" t="s">
        <v>12</v>
      </c>
      <c r="B38" t="s">
        <v>16</v>
      </c>
      <c r="C38">
        <v>12</v>
      </c>
    </row>
    <row r="39" spans="1:3" x14ac:dyDescent="0.25">
      <c r="A39" t="s">
        <v>1</v>
      </c>
      <c r="B39" t="s">
        <v>17</v>
      </c>
      <c r="C39">
        <v>15</v>
      </c>
    </row>
    <row r="40" spans="1:3" x14ac:dyDescent="0.25">
      <c r="A40" t="s">
        <v>2</v>
      </c>
      <c r="B40" t="s">
        <v>17</v>
      </c>
      <c r="C40">
        <v>14</v>
      </c>
    </row>
    <row r="41" spans="1:3" x14ac:dyDescent="0.25">
      <c r="A41" t="s">
        <v>3</v>
      </c>
      <c r="B41" t="s">
        <v>17</v>
      </c>
      <c r="C41">
        <v>13</v>
      </c>
    </row>
    <row r="42" spans="1:3" x14ac:dyDescent="0.25">
      <c r="A42" t="s">
        <v>4</v>
      </c>
      <c r="B42" t="s">
        <v>17</v>
      </c>
      <c r="C42">
        <v>12</v>
      </c>
    </row>
    <row r="43" spans="1:3" x14ac:dyDescent="0.25">
      <c r="A43" t="s">
        <v>5</v>
      </c>
      <c r="B43" t="s">
        <v>17</v>
      </c>
      <c r="C43">
        <v>11</v>
      </c>
    </row>
    <row r="44" spans="1:3" x14ac:dyDescent="0.25">
      <c r="A44" t="s">
        <v>6</v>
      </c>
      <c r="B44" t="s">
        <v>17</v>
      </c>
      <c r="C44">
        <v>10</v>
      </c>
    </row>
    <row r="45" spans="1:3" x14ac:dyDescent="0.25">
      <c r="A45" t="s">
        <v>7</v>
      </c>
      <c r="B45" t="s">
        <v>17</v>
      </c>
      <c r="C45">
        <v>9</v>
      </c>
    </row>
    <row r="46" spans="1:3" x14ac:dyDescent="0.25">
      <c r="A46" t="s">
        <v>8</v>
      </c>
      <c r="B46" t="s">
        <v>17</v>
      </c>
      <c r="C46">
        <v>8</v>
      </c>
    </row>
    <row r="47" spans="1:3" x14ac:dyDescent="0.25">
      <c r="A47" t="s">
        <v>9</v>
      </c>
      <c r="B47" t="s">
        <v>17</v>
      </c>
      <c r="C47">
        <v>7</v>
      </c>
    </row>
    <row r="48" spans="1:3" x14ac:dyDescent="0.25">
      <c r="A48" t="s">
        <v>10</v>
      </c>
      <c r="B48" t="s">
        <v>17</v>
      </c>
      <c r="C48">
        <v>6</v>
      </c>
    </row>
    <row r="49" spans="1:3" x14ac:dyDescent="0.25">
      <c r="A49" t="s">
        <v>11</v>
      </c>
      <c r="B49" t="s">
        <v>17</v>
      </c>
      <c r="C49">
        <v>5</v>
      </c>
    </row>
    <row r="50" spans="1:3" x14ac:dyDescent="0.25">
      <c r="A50" t="s">
        <v>12</v>
      </c>
      <c r="B50" t="s">
        <v>17</v>
      </c>
      <c r="C50">
        <v>4</v>
      </c>
    </row>
    <row r="51" spans="1:3" x14ac:dyDescent="0.25">
      <c r="A51" t="s">
        <v>1</v>
      </c>
      <c r="B51" t="s">
        <v>18</v>
      </c>
      <c r="C51">
        <v>10</v>
      </c>
    </row>
    <row r="52" spans="1:3" x14ac:dyDescent="0.25">
      <c r="A52" t="s">
        <v>2</v>
      </c>
      <c r="B52" t="s">
        <v>18</v>
      </c>
      <c r="C52">
        <v>20</v>
      </c>
    </row>
    <row r="53" spans="1:3" x14ac:dyDescent="0.25">
      <c r="A53" t="s">
        <v>3</v>
      </c>
      <c r="B53" t="s">
        <v>18</v>
      </c>
      <c r="C53">
        <v>30</v>
      </c>
    </row>
    <row r="54" spans="1:3" x14ac:dyDescent="0.25">
      <c r="A54" t="s">
        <v>4</v>
      </c>
      <c r="B54" t="s">
        <v>18</v>
      </c>
      <c r="C54">
        <v>40</v>
      </c>
    </row>
    <row r="55" spans="1:3" x14ac:dyDescent="0.25">
      <c r="A55" t="s">
        <v>5</v>
      </c>
      <c r="B55" t="s">
        <v>18</v>
      </c>
      <c r="C55">
        <v>50</v>
      </c>
    </row>
    <row r="56" spans="1:3" x14ac:dyDescent="0.25">
      <c r="A56" t="s">
        <v>6</v>
      </c>
      <c r="B56" t="s">
        <v>18</v>
      </c>
      <c r="C56">
        <v>60</v>
      </c>
    </row>
    <row r="57" spans="1:3" x14ac:dyDescent="0.25">
      <c r="A57" t="s">
        <v>7</v>
      </c>
      <c r="B57" t="s">
        <v>18</v>
      </c>
      <c r="C57">
        <v>70</v>
      </c>
    </row>
    <row r="58" spans="1:3" x14ac:dyDescent="0.25">
      <c r="A58" t="s">
        <v>8</v>
      </c>
      <c r="B58" t="s">
        <v>18</v>
      </c>
      <c r="C58">
        <v>80</v>
      </c>
    </row>
    <row r="59" spans="1:3" x14ac:dyDescent="0.25">
      <c r="A59" t="s">
        <v>9</v>
      </c>
      <c r="B59" t="s">
        <v>18</v>
      </c>
      <c r="C59">
        <v>90</v>
      </c>
    </row>
    <row r="60" spans="1:3" x14ac:dyDescent="0.25">
      <c r="A60" t="s">
        <v>10</v>
      </c>
      <c r="B60" t="s">
        <v>18</v>
      </c>
      <c r="C60">
        <v>100</v>
      </c>
    </row>
    <row r="61" spans="1:3" x14ac:dyDescent="0.25">
      <c r="A61" t="s">
        <v>11</v>
      </c>
      <c r="B61" t="s">
        <v>18</v>
      </c>
      <c r="C61">
        <v>110</v>
      </c>
    </row>
    <row r="62" spans="1:3" x14ac:dyDescent="0.25">
      <c r="A62" t="s">
        <v>12</v>
      </c>
      <c r="B62" t="s">
        <v>18</v>
      </c>
      <c r="C62">
        <v>120</v>
      </c>
    </row>
    <row r="63" spans="1:3" x14ac:dyDescent="0.25">
      <c r="A63" t="s">
        <v>1</v>
      </c>
      <c r="B63" t="s">
        <v>19</v>
      </c>
      <c r="C63">
        <v>120</v>
      </c>
    </row>
    <row r="64" spans="1:3" x14ac:dyDescent="0.25">
      <c r="A64" t="s">
        <v>2</v>
      </c>
      <c r="B64" t="s">
        <v>19</v>
      </c>
      <c r="C64">
        <v>110</v>
      </c>
    </row>
    <row r="65" spans="1:3" x14ac:dyDescent="0.25">
      <c r="A65" t="s">
        <v>3</v>
      </c>
      <c r="B65" t="s">
        <v>19</v>
      </c>
      <c r="C65">
        <v>100</v>
      </c>
    </row>
    <row r="66" spans="1:3" x14ac:dyDescent="0.25">
      <c r="A66" t="s">
        <v>4</v>
      </c>
      <c r="B66" t="s">
        <v>19</v>
      </c>
      <c r="C66">
        <v>90</v>
      </c>
    </row>
    <row r="67" spans="1:3" x14ac:dyDescent="0.25">
      <c r="A67" t="s">
        <v>5</v>
      </c>
      <c r="B67" t="s">
        <v>19</v>
      </c>
      <c r="C67">
        <v>80</v>
      </c>
    </row>
    <row r="68" spans="1:3" x14ac:dyDescent="0.25">
      <c r="A68" t="s">
        <v>6</v>
      </c>
      <c r="B68" t="s">
        <v>19</v>
      </c>
      <c r="C68">
        <v>70</v>
      </c>
    </row>
    <row r="69" spans="1:3" x14ac:dyDescent="0.25">
      <c r="A69" t="s">
        <v>7</v>
      </c>
      <c r="B69" t="s">
        <v>19</v>
      </c>
      <c r="C69">
        <v>60</v>
      </c>
    </row>
    <row r="70" spans="1:3" x14ac:dyDescent="0.25">
      <c r="A70" t="s">
        <v>8</v>
      </c>
      <c r="B70" t="s">
        <v>19</v>
      </c>
      <c r="C70">
        <v>50</v>
      </c>
    </row>
    <row r="71" spans="1:3" x14ac:dyDescent="0.25">
      <c r="A71" t="s">
        <v>9</v>
      </c>
      <c r="B71" t="s">
        <v>19</v>
      </c>
      <c r="C71">
        <v>40</v>
      </c>
    </row>
    <row r="72" spans="1:3" x14ac:dyDescent="0.25">
      <c r="A72" t="s">
        <v>10</v>
      </c>
      <c r="B72" t="s">
        <v>19</v>
      </c>
      <c r="C72">
        <v>30</v>
      </c>
    </row>
    <row r="73" spans="1:3" x14ac:dyDescent="0.25">
      <c r="A73" t="s">
        <v>11</v>
      </c>
      <c r="B73" t="s">
        <v>19</v>
      </c>
      <c r="C73">
        <v>20</v>
      </c>
    </row>
    <row r="74" spans="1:3" x14ac:dyDescent="0.25">
      <c r="A74" t="s">
        <v>12</v>
      </c>
      <c r="B74" t="s">
        <v>19</v>
      </c>
      <c r="C74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9B3D3-C72D-423A-A495-08AC1CA830C5}">
  <dimension ref="B2:F16"/>
  <sheetViews>
    <sheetView workbookViewId="0">
      <selection activeCell="E11" sqref="E11"/>
    </sheetView>
  </sheetViews>
  <sheetFormatPr baseColWidth="10" defaultRowHeight="15" x14ac:dyDescent="0.25"/>
  <cols>
    <col min="2" max="2" width="17.7109375" customWidth="1"/>
    <col min="5" max="5" width="30.5703125" bestFit="1" customWidth="1"/>
    <col min="6" max="6" width="26.42578125" bestFit="1" customWidth="1"/>
  </cols>
  <sheetData>
    <row r="2" spans="2:6" x14ac:dyDescent="0.25">
      <c r="E2" s="5"/>
    </row>
    <row r="3" spans="2:6" x14ac:dyDescent="0.25">
      <c r="E3" s="5"/>
    </row>
    <row r="4" spans="2:6" x14ac:dyDescent="0.25">
      <c r="B4" s="1" t="s">
        <v>21</v>
      </c>
      <c r="C4" s="2" t="s">
        <v>1</v>
      </c>
      <c r="E4" s="5"/>
    </row>
    <row r="5" spans="2:6" x14ac:dyDescent="0.25">
      <c r="B5" s="1" t="s">
        <v>25</v>
      </c>
      <c r="C5" s="2">
        <v>10</v>
      </c>
      <c r="E5" s="5"/>
    </row>
    <row r="6" spans="2:6" x14ac:dyDescent="0.25">
      <c r="E6" s="5"/>
    </row>
    <row r="7" spans="2:6" x14ac:dyDescent="0.25">
      <c r="E7" s="5"/>
    </row>
    <row r="8" spans="2:6" x14ac:dyDescent="0.25">
      <c r="E8" s="5"/>
    </row>
    <row r="9" spans="2:6" x14ac:dyDescent="0.25">
      <c r="B9" s="3" t="s">
        <v>22</v>
      </c>
      <c r="C9" s="2" t="s">
        <v>26</v>
      </c>
      <c r="D9" t="s">
        <v>27</v>
      </c>
      <c r="E9" s="9" t="s">
        <v>36</v>
      </c>
    </row>
    <row r="10" spans="2:6" x14ac:dyDescent="0.25">
      <c r="B10" s="2" t="s">
        <v>14</v>
      </c>
      <c r="C10" s="4">
        <f t="array" ref="C10">SUMPRODUCT((IF(BDD[produits]=$B10,BDD[ventes],0)&gt;INDEX(BDD[ventes],MATCH($C$4&amp;$B10,BDD[Magasin]&amp;BDD[produits],0)))*1)+1</f>
        <v>7</v>
      </c>
      <c r="D10" s="6">
        <v>-0.03</v>
      </c>
      <c r="E10" s="5" t="s">
        <v>43</v>
      </c>
      <c r="F10" t="s">
        <v>45</v>
      </c>
    </row>
    <row r="11" spans="2:6" x14ac:dyDescent="0.25">
      <c r="B11" s="2" t="s">
        <v>15</v>
      </c>
      <c r="C11" s="4">
        <f t="array" ref="C11">SUMPRODUCT((IF(BDD[produits]=$B11,BDD[ventes],0)&gt;INDEX(BDD[ventes],MATCH($C$4&amp;$B11,BDD[Magasin]&amp;BDD[produits],0)))*1)+1</f>
        <v>12</v>
      </c>
      <c r="D11" s="6">
        <v>0.15</v>
      </c>
      <c r="E11" s="5" t="s">
        <v>41</v>
      </c>
      <c r="F11" t="s">
        <v>44</v>
      </c>
    </row>
    <row r="12" spans="2:6" x14ac:dyDescent="0.25">
      <c r="B12" s="2" t="s">
        <v>16</v>
      </c>
      <c r="C12" s="4">
        <f t="array" ref="C12">SUMPRODUCT((IF(BDD[produits]=$B12,BDD[ventes],0)&gt;INDEX(BDD[ventes],MATCH($C$4&amp;$B12,BDD[Magasin]&amp;BDD[produits],0)))*1)+1</f>
        <v>12</v>
      </c>
      <c r="D12" s="6">
        <v>-0.3</v>
      </c>
      <c r="E12" s="24" t="s">
        <v>46</v>
      </c>
      <c r="F12" t="s">
        <v>47</v>
      </c>
    </row>
    <row r="13" spans="2:6" x14ac:dyDescent="0.25">
      <c r="B13" s="2" t="s">
        <v>23</v>
      </c>
      <c r="C13" s="4">
        <f t="array" ref="C13">SUMPRODUCT((IF(BDD[produits]=$B13,BDD[ventes],0)&gt;INDEX(BDD[ventes],MATCH($C$4&amp;$B13,BDD[Magasin]&amp;BDD[produits],0)))*1)+1</f>
        <v>1</v>
      </c>
      <c r="D13" s="6">
        <v>0.35</v>
      </c>
      <c r="E13" s="24" t="s">
        <v>48</v>
      </c>
      <c r="F13" t="s">
        <v>49</v>
      </c>
    </row>
    <row r="14" spans="2:6" x14ac:dyDescent="0.25">
      <c r="B14" s="2" t="s">
        <v>24</v>
      </c>
      <c r="C14" s="4">
        <f t="array" ref="C14">SUMPRODUCT((IF(BDD[produits]=$B14,BDD[ventes],0)&gt;INDEX(BDD[ventes],MATCH($C$4&amp;$B14,BDD[Magasin]&amp;BDD[produits],0)))*1)+1</f>
        <v>12</v>
      </c>
      <c r="D14" s="6">
        <v>0.01</v>
      </c>
      <c r="E14" s="5" t="s">
        <v>41</v>
      </c>
      <c r="F14" t="s">
        <v>44</v>
      </c>
    </row>
    <row r="15" spans="2:6" x14ac:dyDescent="0.25">
      <c r="B15" s="2" t="s">
        <v>19</v>
      </c>
      <c r="C15" s="4">
        <f t="array" ref="C15">SUMPRODUCT((IF(BDD[produits]=$B15,BDD[ventes],0)&gt;INDEX(BDD[ventes],MATCH($C$4&amp;$B15,BDD[Magasin]&amp;BDD[produits],0)))*1)+1</f>
        <v>1</v>
      </c>
      <c r="D15" s="6">
        <v>-0.05</v>
      </c>
      <c r="E15" s="5" t="s">
        <v>43</v>
      </c>
      <c r="F15" t="s">
        <v>45</v>
      </c>
    </row>
    <row r="16" spans="2:6" x14ac:dyDescent="0.25">
      <c r="E16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87ADA4C-D451-4863-92B8-67CE929639BD}">
          <x14:formula1>
            <xm:f>Feuil1!$A$3:$A$14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346A1-47ED-4007-9366-04896AF58E70}">
  <dimension ref="A1:R41"/>
  <sheetViews>
    <sheetView tabSelected="1" workbookViewId="0">
      <selection activeCell="N33" sqref="N33"/>
    </sheetView>
  </sheetViews>
  <sheetFormatPr baseColWidth="10" defaultRowHeight="15" x14ac:dyDescent="0.25"/>
  <cols>
    <col min="10" max="10" width="6" customWidth="1"/>
  </cols>
  <sheetData>
    <row r="1" spans="1:18" x14ac:dyDescent="0.25">
      <c r="A1" t="s">
        <v>28</v>
      </c>
    </row>
    <row r="5" spans="1:18" x14ac:dyDescent="0.25">
      <c r="C5" s="16" t="s">
        <v>37</v>
      </c>
      <c r="D5" s="16"/>
      <c r="E5" s="16"/>
      <c r="F5" s="16"/>
      <c r="G5" s="16"/>
      <c r="H5" s="16"/>
      <c r="I5" s="16"/>
      <c r="K5" s="7" t="s">
        <v>40</v>
      </c>
      <c r="L5" s="7"/>
      <c r="M5" s="7"/>
      <c r="N5" s="7"/>
      <c r="O5" s="7"/>
      <c r="P5" s="7"/>
      <c r="Q5" s="7"/>
      <c r="R5" s="7"/>
    </row>
    <row r="6" spans="1:18" x14ac:dyDescent="0.25">
      <c r="C6" s="20" t="s">
        <v>42</v>
      </c>
      <c r="D6" s="20"/>
      <c r="E6" s="20"/>
      <c r="F6" s="20"/>
      <c r="G6" s="20"/>
      <c r="H6" s="20"/>
      <c r="I6" s="20"/>
      <c r="K6" s="21" t="s">
        <v>30</v>
      </c>
      <c r="L6" s="21"/>
      <c r="M6" s="21"/>
      <c r="N6" s="21"/>
      <c r="O6" s="21"/>
      <c r="P6" s="21"/>
      <c r="Q6" s="21"/>
      <c r="R6" s="21"/>
    </row>
    <row r="7" spans="1:18" x14ac:dyDescent="0.25">
      <c r="C7" s="16"/>
      <c r="D7" s="16"/>
      <c r="E7" s="16" t="s">
        <v>31</v>
      </c>
      <c r="F7" s="16"/>
      <c r="G7" s="16"/>
      <c r="H7" s="16"/>
      <c r="I7" s="16"/>
      <c r="K7" s="7"/>
      <c r="L7" s="7"/>
      <c r="M7" s="7"/>
      <c r="N7" s="7" t="s">
        <v>32</v>
      </c>
      <c r="O7" s="7"/>
      <c r="P7" s="7"/>
      <c r="Q7" s="7"/>
      <c r="R7" s="7"/>
    </row>
    <row r="8" spans="1:18" x14ac:dyDescent="0.25">
      <c r="C8" s="16"/>
      <c r="D8" s="16"/>
      <c r="E8" s="16" t="s">
        <v>33</v>
      </c>
      <c r="F8" s="16"/>
      <c r="G8" s="16"/>
      <c r="H8" s="16"/>
      <c r="I8" s="16"/>
      <c r="K8" s="7"/>
      <c r="L8" s="7"/>
      <c r="M8" s="7"/>
      <c r="N8" s="7" t="s">
        <v>33</v>
      </c>
      <c r="O8" s="7"/>
      <c r="P8" s="7"/>
      <c r="Q8" s="7"/>
      <c r="R8" s="7"/>
    </row>
    <row r="9" spans="1:18" x14ac:dyDescent="0.25">
      <c r="C9" s="16"/>
      <c r="D9" s="16"/>
      <c r="E9" s="16"/>
      <c r="F9" s="16"/>
      <c r="G9" s="16"/>
      <c r="H9" s="16"/>
      <c r="I9" s="16"/>
      <c r="K9" s="7"/>
      <c r="L9" s="7"/>
      <c r="M9" s="7"/>
      <c r="N9" s="7"/>
      <c r="O9" s="7"/>
      <c r="P9" s="7"/>
      <c r="Q9" s="7"/>
      <c r="R9" s="7"/>
    </row>
    <row r="10" spans="1:18" x14ac:dyDescent="0.25">
      <c r="C10" s="16"/>
      <c r="D10" s="16"/>
      <c r="E10" s="17"/>
      <c r="F10" s="18" t="str">
        <f t="array" aca="1" ref="F10" ca="1">IFERROR(INDEX(Feuil2!$B$10:$B$15,SMALL(IF((Feuil2!$C$10:$C$15&lt;Feuil2!$C$5)*(Feuil2!$D$10:$D$15&lt;0),(ROW(INDIRECT("1:"&amp;ROWS(Feuil2!$B$10:$B$15))))),1)),"")</f>
        <v>Livres</v>
      </c>
      <c r="G10" s="19"/>
      <c r="H10" s="16"/>
      <c r="I10" s="16"/>
      <c r="K10" s="7"/>
      <c r="L10" s="7"/>
      <c r="M10" s="10"/>
      <c r="N10" s="23" t="str">
        <f t="array" aca="1" ref="N10" ca="1">IFERROR(INDEX(Feuil2!$B$10:$B$15,SMALL(IF((Feuil2!$C$10:$C$15&lt;Feuil2!$C$5)*(Feuil2!$D$10:$D$15&gt;0),(ROW(INDIRECT("1:"&amp;ROWS(Feuil2!$B$10:$B$15))))),1)),"")</f>
        <v>vetements</v>
      </c>
      <c r="O10" s="11"/>
      <c r="P10" s="12"/>
      <c r="Q10" s="7"/>
      <c r="R10" s="7"/>
    </row>
    <row r="11" spans="1:18" x14ac:dyDescent="0.25">
      <c r="C11" s="16"/>
      <c r="D11" s="16"/>
      <c r="E11" s="16"/>
      <c r="F11" s="16"/>
      <c r="G11" s="16"/>
      <c r="H11" s="16"/>
      <c r="I11" s="16"/>
      <c r="K11" s="7"/>
      <c r="L11" s="7"/>
      <c r="M11" s="7"/>
      <c r="N11" s="7"/>
      <c r="O11" s="7"/>
      <c r="P11" s="7"/>
      <c r="Q11" s="7"/>
      <c r="R11" s="7"/>
    </row>
    <row r="12" spans="1:18" x14ac:dyDescent="0.25">
      <c r="C12" s="16"/>
      <c r="D12" s="16"/>
      <c r="E12" s="17"/>
      <c r="F12" s="18" t="str">
        <f t="array" aca="1" ref="F12" ca="1">IFERROR(INDEX(Feuil2!$B$10:$B$15,SMALL(IF((Feuil2!$C$10:$C$15&lt;Feuil2!$C$5)*(Feuil2!$D$10:$D$15&lt;0),(ROW(INDIRECT("1:"&amp;ROWS(Feuil2!$B$10:$B$15))))),2)),"")</f>
        <v>Divers</v>
      </c>
      <c r="G12" s="19"/>
      <c r="H12" s="16"/>
      <c r="I12" s="16"/>
      <c r="K12" s="7"/>
      <c r="L12" s="7"/>
      <c r="M12" s="10"/>
      <c r="N12" s="11" t="str">
        <f t="array" aca="1" ref="N12" ca="1">IFERROR(INDEX(Feuil2!$B$10:$B$15,SMALL(IF((Feuil2!$C$10:$C$15&lt;Feuil2!$C$5)*(Feuil2!$D$10:$D$15&gt;0),(ROW(INDIRECT("1:"&amp;ROWS(Feuil2!$B$10:$B$15))))),2)),"")</f>
        <v/>
      </c>
      <c r="O12" s="11"/>
      <c r="P12" s="12"/>
      <c r="Q12" s="7"/>
      <c r="R12" s="7"/>
    </row>
    <row r="13" spans="1:18" x14ac:dyDescent="0.25">
      <c r="C13" s="16"/>
      <c r="D13" s="16"/>
      <c r="E13" s="16"/>
      <c r="F13" s="16"/>
      <c r="G13" s="16"/>
      <c r="H13" s="16"/>
      <c r="I13" s="16"/>
      <c r="K13" s="7"/>
      <c r="L13" s="7"/>
      <c r="M13" s="7"/>
      <c r="N13" s="7"/>
      <c r="O13" s="7"/>
      <c r="P13" s="7"/>
      <c r="Q13" s="7"/>
      <c r="R13" s="7"/>
    </row>
    <row r="14" spans="1:18" x14ac:dyDescent="0.25">
      <c r="C14" s="16"/>
      <c r="D14" s="16"/>
      <c r="E14" s="17"/>
      <c r="F14" s="18" t="str">
        <f t="array" aca="1" ref="F14" ca="1">IFERROR(INDEX(Feuil2!$B$10:$B$15,SMALL(IF((Feuil2!$C$10:$C$15&lt;Feuil2!$C$5)*(Feuil2!$D$10:$D$15&lt;0),(ROW(INDIRECT("1:"&amp;ROWS(Feuil2!$B$10:$B$15))))),3)),"")</f>
        <v/>
      </c>
      <c r="G14" s="19"/>
      <c r="H14" s="16"/>
      <c r="I14" s="16"/>
      <c r="K14" s="7"/>
      <c r="L14" s="7"/>
      <c r="M14" s="10"/>
      <c r="N14" s="11" t="str">
        <f t="array" aca="1" ref="N14" ca="1">IFERROR(INDEX(Feuil2!$B$10:$B$15,SMALL(IF((Feuil2!$C$10:$C$15&lt;Feuil2!$C$5)*(Feuil2!$D$10:$D$15&gt;0),(ROW(INDIRECT("1:"&amp;ROWS(Feuil2!$B$10:$B$15))))),3)),"")</f>
        <v/>
      </c>
      <c r="O14" s="11"/>
      <c r="P14" s="12"/>
      <c r="Q14" s="7"/>
      <c r="R14" s="7"/>
    </row>
    <row r="15" spans="1:18" x14ac:dyDescent="0.25">
      <c r="C15" s="16"/>
      <c r="D15" s="16"/>
      <c r="E15" s="16"/>
      <c r="F15" s="16"/>
      <c r="G15" s="16"/>
      <c r="H15" s="16"/>
      <c r="I15" s="16"/>
      <c r="K15" s="7"/>
      <c r="L15" s="7"/>
      <c r="M15" s="7"/>
      <c r="N15" s="7"/>
      <c r="O15" s="7"/>
      <c r="P15" s="7"/>
      <c r="Q15" s="7"/>
      <c r="R15" s="7"/>
    </row>
    <row r="16" spans="1:18" x14ac:dyDescent="0.25">
      <c r="C16" s="16"/>
      <c r="D16" s="16"/>
      <c r="E16" s="17"/>
      <c r="F16" s="18" t="str">
        <f t="array" aca="1" ref="F16" ca="1">IFERROR(INDEX(Feuil2!$B$10:$B$15,SMALL(IF((Feuil2!$C$10:$C$15&lt;Feuil2!$C$5)*(Feuil2!$D$10:$D$15&lt;0),(ROW(INDIRECT("1:"&amp;ROWS(Feuil2!$B$10:$B$15))))),4)),"")</f>
        <v/>
      </c>
      <c r="G16" s="19"/>
      <c r="H16" s="16"/>
      <c r="I16" s="16"/>
      <c r="K16" s="7"/>
      <c r="L16" s="7"/>
      <c r="M16" s="10"/>
      <c r="N16" s="11" t="str">
        <f t="array" aca="1" ref="N16" ca="1">IFERROR(INDEX(Feuil2!$B$10:$B$15,SMALL(IF((Feuil2!$C$10:$C$15&lt;Feuil2!$C$5)*(Feuil2!$D$10:$D$15&gt;0),(ROW(INDIRECT("1:"&amp;ROWS(Feuil2!$B$10:$B$15))))),4)),"")</f>
        <v/>
      </c>
      <c r="O16" s="11"/>
      <c r="P16" s="12"/>
      <c r="Q16" s="7"/>
      <c r="R16" s="7"/>
    </row>
    <row r="17" spans="3:18" x14ac:dyDescent="0.25">
      <c r="C17" s="16"/>
      <c r="D17" s="16"/>
      <c r="E17" s="16"/>
      <c r="F17" s="16"/>
      <c r="G17" s="16"/>
      <c r="H17" s="16"/>
      <c r="I17" s="16"/>
      <c r="K17" s="7"/>
      <c r="L17" s="7"/>
      <c r="M17" s="7"/>
      <c r="N17" s="7"/>
      <c r="O17" s="7"/>
      <c r="P17" s="7"/>
      <c r="Q17" s="7"/>
      <c r="R17" s="7"/>
    </row>
    <row r="18" spans="3:18" x14ac:dyDescent="0.25">
      <c r="C18" s="16"/>
      <c r="D18" s="16"/>
      <c r="E18" s="16"/>
      <c r="F18" s="16"/>
      <c r="G18" s="16"/>
      <c r="H18" s="16"/>
      <c r="I18" s="16"/>
      <c r="K18" s="7"/>
      <c r="L18" s="7"/>
      <c r="M18" s="7"/>
      <c r="N18" s="7"/>
      <c r="O18" s="7"/>
      <c r="P18" s="7"/>
      <c r="Q18" s="7"/>
      <c r="R18" s="7"/>
    </row>
    <row r="19" spans="3:18" x14ac:dyDescent="0.25">
      <c r="C19" s="16"/>
      <c r="D19" s="16"/>
      <c r="E19" s="16"/>
      <c r="F19" s="16"/>
      <c r="G19" s="16"/>
      <c r="H19" s="16"/>
      <c r="I19" s="16"/>
      <c r="K19" s="7"/>
      <c r="L19" s="7"/>
      <c r="M19" s="7"/>
      <c r="N19" s="7"/>
      <c r="O19" s="7"/>
      <c r="P19" s="7"/>
      <c r="Q19" s="7"/>
      <c r="R19" s="7"/>
    </row>
    <row r="20" spans="3:18" x14ac:dyDescent="0.25">
      <c r="C20" s="16"/>
      <c r="D20" s="16"/>
      <c r="E20" s="16"/>
      <c r="F20" s="16"/>
      <c r="G20" s="16"/>
      <c r="H20" s="16"/>
      <c r="I20" s="16"/>
      <c r="K20" s="7"/>
      <c r="L20" s="7"/>
      <c r="M20" s="7"/>
      <c r="N20" s="7"/>
      <c r="O20" s="7"/>
      <c r="P20" s="7"/>
      <c r="Q20" s="7"/>
      <c r="R20" s="7"/>
    </row>
    <row r="21" spans="3:18" x14ac:dyDescent="0.25">
      <c r="C21" s="16"/>
      <c r="D21" s="16"/>
      <c r="E21" s="16"/>
      <c r="F21" s="16"/>
      <c r="G21" s="16"/>
      <c r="H21" s="16"/>
      <c r="I21" s="16"/>
      <c r="K21" s="7"/>
      <c r="L21" s="7"/>
      <c r="M21" s="7"/>
      <c r="N21" s="7"/>
      <c r="O21" s="7"/>
      <c r="P21" s="7"/>
      <c r="Q21" s="7"/>
      <c r="R21" s="7"/>
    </row>
    <row r="22" spans="3:18" x14ac:dyDescent="0.25">
      <c r="C22" s="16"/>
      <c r="D22" s="16"/>
      <c r="E22" s="16"/>
      <c r="F22" s="16"/>
      <c r="G22" s="16"/>
      <c r="H22" s="16"/>
      <c r="I22" s="16"/>
      <c r="K22" s="7"/>
      <c r="L22" s="7"/>
      <c r="M22" s="7"/>
      <c r="N22" s="7"/>
      <c r="O22" s="7"/>
      <c r="P22" s="7"/>
      <c r="Q22" s="7"/>
      <c r="R22" s="7"/>
    </row>
    <row r="23" spans="3:18" x14ac:dyDescent="0.25">
      <c r="C23" s="16"/>
      <c r="D23" s="16"/>
      <c r="E23" s="16"/>
      <c r="F23" s="16"/>
      <c r="G23" s="16"/>
      <c r="H23" s="16"/>
      <c r="I23" s="16"/>
      <c r="K23" s="7"/>
      <c r="L23" s="7"/>
      <c r="M23" s="7"/>
      <c r="N23" s="7"/>
      <c r="O23" s="7"/>
      <c r="P23" s="7"/>
      <c r="Q23" s="7"/>
      <c r="R23" s="7"/>
    </row>
    <row r="24" spans="3:18" x14ac:dyDescent="0.25">
      <c r="C24" s="16"/>
      <c r="D24" s="16"/>
      <c r="E24" s="16"/>
      <c r="F24" s="16"/>
      <c r="G24" s="16"/>
      <c r="H24" s="16"/>
      <c r="I24" s="16"/>
      <c r="K24" s="7"/>
      <c r="L24" s="7"/>
      <c r="M24" s="7"/>
      <c r="N24" s="7"/>
      <c r="O24" s="7"/>
      <c r="P24" s="7"/>
      <c r="Q24" s="7"/>
      <c r="R24" s="7"/>
    </row>
    <row r="27" spans="3:18" x14ac:dyDescent="0.25">
      <c r="C27" s="8" t="s">
        <v>38</v>
      </c>
      <c r="D27" s="8"/>
      <c r="E27" s="8"/>
      <c r="F27" s="8"/>
      <c r="G27" s="8"/>
      <c r="H27" s="8"/>
      <c r="I27" s="8"/>
      <c r="K27" s="16" t="s">
        <v>39</v>
      </c>
      <c r="L27" s="16"/>
      <c r="M27" s="16"/>
      <c r="N27" s="16"/>
      <c r="O27" s="16"/>
      <c r="P27" s="16"/>
      <c r="Q27" s="16"/>
      <c r="R27" s="16"/>
    </row>
    <row r="28" spans="3:18" x14ac:dyDescent="0.25">
      <c r="C28" s="22" t="s">
        <v>34</v>
      </c>
      <c r="D28" s="22"/>
      <c r="E28" s="22"/>
      <c r="F28" s="22"/>
      <c r="G28" s="22"/>
      <c r="H28" s="22"/>
      <c r="I28" s="22"/>
      <c r="K28" s="20" t="s">
        <v>29</v>
      </c>
      <c r="L28" s="20"/>
      <c r="M28" s="20"/>
      <c r="N28" s="20"/>
      <c r="O28" s="20"/>
      <c r="P28" s="20"/>
      <c r="Q28" s="20"/>
      <c r="R28" s="20"/>
    </row>
    <row r="29" spans="3:18" x14ac:dyDescent="0.25">
      <c r="C29" s="8"/>
      <c r="D29" s="8"/>
      <c r="E29" s="8" t="s">
        <v>31</v>
      </c>
      <c r="F29" s="8"/>
      <c r="G29" s="8"/>
      <c r="H29" s="8"/>
      <c r="I29" s="8"/>
      <c r="K29" s="16"/>
      <c r="L29" s="16"/>
      <c r="M29" s="16"/>
      <c r="N29" s="16" t="s">
        <v>32</v>
      </c>
      <c r="O29" s="16"/>
      <c r="P29" s="16"/>
      <c r="Q29" s="16"/>
      <c r="R29" s="16"/>
    </row>
    <row r="30" spans="3:18" x14ac:dyDescent="0.25">
      <c r="C30" s="8"/>
      <c r="D30" s="8"/>
      <c r="E30" s="8" t="s">
        <v>35</v>
      </c>
      <c r="F30" s="8"/>
      <c r="G30" s="8"/>
      <c r="H30" s="8"/>
      <c r="I30" s="8"/>
      <c r="K30" s="16"/>
      <c r="L30" s="16"/>
      <c r="M30" s="16"/>
      <c r="N30" s="16" t="s">
        <v>35</v>
      </c>
      <c r="O30" s="16"/>
      <c r="P30" s="16"/>
      <c r="Q30" s="16"/>
      <c r="R30" s="16"/>
    </row>
    <row r="31" spans="3:18" x14ac:dyDescent="0.25">
      <c r="C31" s="8"/>
      <c r="D31" s="8"/>
      <c r="E31" s="8"/>
      <c r="F31" s="8"/>
      <c r="G31" s="8"/>
      <c r="H31" s="8"/>
      <c r="I31" s="8"/>
      <c r="K31" s="16"/>
      <c r="L31" s="16"/>
      <c r="M31" s="16"/>
      <c r="N31" s="16"/>
      <c r="O31" s="16"/>
      <c r="P31" s="16"/>
      <c r="Q31" s="16"/>
      <c r="R31" s="16"/>
    </row>
    <row r="32" spans="3:18" x14ac:dyDescent="0.25">
      <c r="C32" s="8"/>
      <c r="D32" s="8"/>
      <c r="E32" s="8"/>
      <c r="F32" s="8"/>
      <c r="G32" s="8"/>
      <c r="H32" s="8"/>
      <c r="I32" s="8"/>
      <c r="K32" s="16"/>
      <c r="L32" s="16"/>
      <c r="M32" s="16"/>
      <c r="N32" s="16"/>
      <c r="O32" s="16"/>
      <c r="P32" s="16"/>
      <c r="Q32" s="16"/>
      <c r="R32" s="16"/>
    </row>
    <row r="33" spans="3:18" x14ac:dyDescent="0.25">
      <c r="C33" s="8"/>
      <c r="D33" s="13"/>
      <c r="E33" s="14" t="str">
        <f t="array" aca="1" ref="E33" ca="1">IFERROR(INDEX(Feuil2!$B$10:$B$15,SMALL(IF((Feuil2!$C$10:$C$15&gt;Feuil2!$C$5)*(Feuil2!$D$10:$D$15&lt;0),(ROW(INDIRECT("1:"&amp;ROWS(Feuil2!$B$10:$B$15))))),1)),"")</f>
        <v>Nourriture</v>
      </c>
      <c r="F33" s="14"/>
      <c r="G33" s="15"/>
      <c r="H33" s="8"/>
      <c r="I33" s="8"/>
      <c r="K33" s="16"/>
      <c r="L33" s="16"/>
      <c r="M33" s="17"/>
      <c r="N33" s="18" t="str">
        <f t="array" aca="1" ref="N33" ca="1">IFERROR(INDEX(Feuil2!$B$10:$B$15,SMALL(IF((Feuil2!$C$10:$C$15&gt;Feuil2!$C$5)*(Feuil2!$D$10:$D$15&gt;0),(ROW(INDIRECT("1:"&amp;ROWS(Feuil2!$B$10:$B$15))))),1)),"")</f>
        <v>télé</v>
      </c>
      <c r="O33" s="18"/>
      <c r="P33" s="19"/>
      <c r="Q33" s="16"/>
      <c r="R33" s="16"/>
    </row>
    <row r="34" spans="3:18" x14ac:dyDescent="0.25">
      <c r="C34" s="8"/>
      <c r="D34" s="8"/>
      <c r="E34" s="8"/>
      <c r="F34" s="8"/>
      <c r="G34" s="8"/>
      <c r="H34" s="8"/>
      <c r="I34" s="8"/>
      <c r="K34" s="16"/>
      <c r="L34" s="16"/>
      <c r="M34" s="16"/>
      <c r="N34" s="16"/>
      <c r="O34" s="16"/>
      <c r="P34" s="16"/>
      <c r="Q34" s="16"/>
      <c r="R34" s="16"/>
    </row>
    <row r="35" spans="3:18" x14ac:dyDescent="0.25">
      <c r="C35" s="8"/>
      <c r="D35" s="13"/>
      <c r="E35" s="14" t="str">
        <f t="array" aca="1" ref="E35" ca="1">IFERROR(INDEX(Feuil2!$B$10:$B$15,SMALL(IF((Feuil2!$C$10:$C$15&gt;Feuil2!$C$5)*(Feuil2!$D$10:$D$15&lt;0),(ROW(INDIRECT("1:"&amp;ROWS(Feuil2!$B$10:$B$15))))),2)),"")</f>
        <v/>
      </c>
      <c r="F35" s="14"/>
      <c r="G35" s="15"/>
      <c r="H35" s="8"/>
      <c r="I35" s="8"/>
      <c r="K35" s="16"/>
      <c r="L35" s="16"/>
      <c r="M35" s="17"/>
      <c r="N35" s="18" t="str">
        <f t="array" aca="1" ref="N35" ca="1">IFERROR(INDEX(Feuil2!$B$10:$B$15,SMALL(IF((Feuil2!$C$10:$C$15&gt;Feuil2!$C$5)*(Feuil2!$D$10:$D$15&gt;0),(ROW(INDIRECT("1:"&amp;ROWS(Feuil2!$B$10:$B$15))))),2)),"")</f>
        <v>loisirs</v>
      </c>
      <c r="O35" s="18"/>
      <c r="P35" s="19"/>
      <c r="Q35" s="16"/>
      <c r="R35" s="16"/>
    </row>
    <row r="36" spans="3:18" x14ac:dyDescent="0.25">
      <c r="C36" s="8"/>
      <c r="D36" s="8"/>
      <c r="E36" s="8"/>
      <c r="F36" s="8"/>
      <c r="G36" s="8"/>
      <c r="H36" s="8"/>
      <c r="I36" s="8"/>
      <c r="K36" s="16"/>
      <c r="L36" s="16"/>
      <c r="M36" s="16"/>
      <c r="N36" s="16"/>
      <c r="O36" s="16"/>
      <c r="P36" s="16"/>
      <c r="Q36" s="16"/>
      <c r="R36" s="16"/>
    </row>
    <row r="37" spans="3:18" x14ac:dyDescent="0.25">
      <c r="C37" s="8"/>
      <c r="D37" s="13"/>
      <c r="E37" s="14" t="str">
        <f t="array" aca="1" ref="E37" ca="1">IFERROR(INDEX(Feuil2!$B$10:$B$15,SMALL(IF((Feuil2!$C$10:$C$15&gt;Feuil2!$C$5)*(Feuil2!$D$10:$D$15&lt;0),(ROW(INDIRECT("1:"&amp;ROWS(Feuil2!$B$10:$B$15))))),3)),"")</f>
        <v/>
      </c>
      <c r="F37" s="14"/>
      <c r="G37" s="15"/>
      <c r="H37" s="8"/>
      <c r="I37" s="8"/>
      <c r="K37" s="16"/>
      <c r="L37" s="16"/>
      <c r="M37" s="17"/>
      <c r="N37" s="18" t="str">
        <f t="array" aca="1" ref="N37" ca="1">IFERROR(INDEX(Feuil2!$B$10:$B$15,SMALL(IF((Feuil2!$C$10:$C$15&gt;Feuil2!$C$5)*(Feuil2!$D$10:$D$15&gt;0),(ROW(INDIRECT("1:"&amp;ROWS(Feuil2!$B$10:$B$15))))),3)),"")</f>
        <v/>
      </c>
      <c r="O37" s="18"/>
      <c r="P37" s="19"/>
      <c r="Q37" s="16"/>
      <c r="R37" s="16"/>
    </row>
    <row r="38" spans="3:18" x14ac:dyDescent="0.25">
      <c r="C38" s="8"/>
      <c r="D38" s="8"/>
      <c r="E38" s="8"/>
      <c r="F38" s="8"/>
      <c r="G38" s="8"/>
      <c r="H38" s="8"/>
      <c r="I38" s="8"/>
      <c r="K38" s="16"/>
      <c r="L38" s="16"/>
      <c r="M38" s="16"/>
      <c r="N38" s="16"/>
      <c r="O38" s="16"/>
      <c r="P38" s="16"/>
      <c r="Q38" s="16"/>
      <c r="R38" s="16"/>
    </row>
    <row r="39" spans="3:18" x14ac:dyDescent="0.25">
      <c r="C39" s="8"/>
      <c r="D39" s="8"/>
      <c r="E39" s="8"/>
      <c r="F39" s="8"/>
      <c r="G39" s="8"/>
      <c r="H39" s="8"/>
      <c r="I39" s="8"/>
      <c r="K39" s="16"/>
      <c r="L39" s="16"/>
      <c r="M39" s="16"/>
      <c r="N39" s="16"/>
      <c r="O39" s="16"/>
      <c r="P39" s="16"/>
      <c r="Q39" s="16"/>
      <c r="R39" s="16"/>
    </row>
    <row r="40" spans="3:18" x14ac:dyDescent="0.25">
      <c r="C40" s="8"/>
      <c r="D40" s="8"/>
      <c r="E40" s="8"/>
      <c r="F40" s="8"/>
      <c r="G40" s="8"/>
      <c r="H40" s="8"/>
      <c r="I40" s="8"/>
      <c r="K40" s="16"/>
      <c r="L40" s="16"/>
      <c r="M40" s="16"/>
      <c r="N40" s="16"/>
      <c r="O40" s="16"/>
      <c r="P40" s="16"/>
      <c r="Q40" s="16"/>
      <c r="R40" s="16"/>
    </row>
    <row r="41" spans="3:18" x14ac:dyDescent="0.25">
      <c r="C41" s="8"/>
      <c r="D41" s="8"/>
      <c r="E41" s="8"/>
      <c r="F41" s="8"/>
      <c r="G41" s="8"/>
      <c r="H41" s="8"/>
      <c r="I41" s="8"/>
      <c r="K41" s="16"/>
      <c r="L41" s="16"/>
      <c r="M41" s="16"/>
      <c r="N41" s="16"/>
      <c r="O41" s="16"/>
      <c r="P41" s="16"/>
      <c r="Q41" s="16"/>
      <c r="R41" s="16"/>
    </row>
  </sheetData>
  <mergeCells count="4">
    <mergeCell ref="C6:I6"/>
    <mergeCell ref="K6:R6"/>
    <mergeCell ref="C28:I28"/>
    <mergeCell ref="K28:R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 </cp:lastModifiedBy>
  <dcterms:created xsi:type="dcterms:W3CDTF">2021-05-15T11:03:41Z</dcterms:created>
  <dcterms:modified xsi:type="dcterms:W3CDTF">2021-05-15T18:13:58Z</dcterms:modified>
</cp:coreProperties>
</file>