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8016B942-6590-4B3B-87C2-7AE3BD477335}" xr6:coauthVersionLast="46" xr6:coauthVersionMax="46" xr10:uidLastSave="{00000000-0000-0000-0000-000000000000}"/>
  <bookViews>
    <workbookView xWindow="28680" yWindow="-120" windowWidth="29040" windowHeight="16440" xr2:uid="{07635431-6B76-4AAD-818F-1CB780C65832}"/>
  </bookViews>
  <sheets>
    <sheet name="Accueil" sheetId="3" r:id="rId1"/>
    <sheet name="Resultat" sheetId="1" r:id="rId2"/>
  </sheets>
  <definedNames>
    <definedName name="_xlnm._FilterDatabase" localSheetId="1" hidden="1">Resultat!$A$3:$C$229</definedName>
    <definedName name="Prenoms">Resultat!$C:$C</definedName>
    <definedName name="Station">Resultat!$B:$B</definedName>
    <definedName name="Temps">Resultat!$A:$A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4" i="3" l="1" a="1"/>
  <c r="E64" i="3" s="1"/>
  <c r="E51" i="3" a="1"/>
  <c r="E51" i="3" s="1"/>
  <c r="E37" i="3" a="1"/>
  <c r="E37" i="3" s="1"/>
  <c r="E9" i="3" a="1"/>
  <c r="E9" i="3" s="1"/>
  <c r="E21" i="3" a="1"/>
  <c r="E21" i="3" s="1"/>
  <c r="E69" i="3"/>
  <c r="E56" i="3"/>
  <c r="E42" i="3"/>
  <c r="E26" i="3"/>
  <c r="E14" i="3"/>
  <c r="E16" i="3" l="1" a="1"/>
  <c r="E16" i="3" s="1"/>
  <c r="E71" i="3" a="1"/>
  <c r="E71" i="3" s="1"/>
  <c r="E70" i="3" a="1"/>
  <c r="E70" i="3" s="1"/>
  <c r="E15" i="3" a="1"/>
  <c r="E15" i="3" s="1"/>
  <c r="E58" i="3" a="1"/>
  <c r="E58" i="3" s="1"/>
  <c r="E57" i="3" a="1"/>
  <c r="E57" i="3" s="1"/>
  <c r="E44" i="3" a="1"/>
  <c r="E44" i="3" s="1"/>
  <c r="E43" i="3" a="1"/>
  <c r="E43" i="3" s="1"/>
  <c r="E45" i="3" s="1"/>
  <c r="E28" i="3" a="1"/>
  <c r="E28" i="3" s="1"/>
  <c r="E27" i="3" a="1"/>
  <c r="E27" i="3" s="1"/>
  <c r="T23" i="3"/>
  <c r="T22" i="3"/>
  <c r="T21" i="3"/>
  <c r="T20" i="3"/>
  <c r="T19" i="3"/>
  <c r="T18" i="3"/>
  <c r="T17" i="3"/>
  <c r="T16" i="3"/>
  <c r="T15" i="3"/>
  <c r="T25" i="3" s="1"/>
  <c r="E72" i="3" l="1"/>
  <c r="E29" i="3"/>
  <c r="E59" i="3"/>
  <c r="E17" i="3"/>
  <c r="T24" i="3"/>
</calcChain>
</file>

<file path=xl/sharedStrings.xml><?xml version="1.0" encoding="utf-8"?>
<sst xmlns="http://schemas.openxmlformats.org/spreadsheetml/2006/main" count="509" uniqueCount="24">
  <si>
    <t>Temps</t>
  </si>
  <si>
    <t>Poste 1</t>
  </si>
  <si>
    <t>Poste 2</t>
  </si>
  <si>
    <t>Alain</t>
  </si>
  <si>
    <t>Pierre</t>
  </si>
  <si>
    <t>Poste 3</t>
  </si>
  <si>
    <t>Eric</t>
  </si>
  <si>
    <t>Postes</t>
  </si>
  <si>
    <t>Prénoms</t>
  </si>
  <si>
    <t>Identifiant</t>
  </si>
  <si>
    <t>Heure de départ</t>
  </si>
  <si>
    <t>An</t>
  </si>
  <si>
    <t>Heure de pause + Temps</t>
  </si>
  <si>
    <t>Temps de pause</t>
  </si>
  <si>
    <t>Mois</t>
  </si>
  <si>
    <t>Heure de Fin</t>
  </si>
  <si>
    <t>Temps de présence</t>
  </si>
  <si>
    <t>Férié</t>
  </si>
  <si>
    <t>En Alsace</t>
  </si>
  <si>
    <t>Jours fériés</t>
  </si>
  <si>
    <t>Jour + Heure démarrage production</t>
  </si>
  <si>
    <t>Week-end</t>
  </si>
  <si>
    <t>Jour + Heure fin production</t>
  </si>
  <si>
    <t>Temps passé sur la production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</si>
</sst>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400]h:mm:ss\ AM/PM"/>
    <numFmt numFmtId="165" formatCode="h:mm:ss"/>
    <numFmt numFmtId="166" formatCode="[$-F800]dddd\,\ mmmm\ dd\,\ yyyy"/>
    <numFmt numFmtId="167" formatCode="dd/mm/yyyy\ hh:mm;@"/>
    <numFmt numFmtId="168" formatCode="[hh]:mm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8"/>
      <name val="Verdana"/>
      <family val="2"/>
    </font>
    <font>
      <sz val="10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7" fillId="0" borderId="0"/>
  </cellStyleXfs>
  <cellXfs count="3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3" borderId="6" xfId="1" applyFont="1" applyFill="1" applyBorder="1" applyAlignment="1">
      <alignment horizontal="center" vertical="center"/>
    </xf>
    <xf numFmtId="164" fontId="5" fillId="3" borderId="6" xfId="1" applyNumberFormat="1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165" fontId="5" fillId="3" borderId="6" xfId="1" applyNumberFormat="1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21" fontId="5" fillId="3" borderId="6" xfId="1" applyNumberFormat="1" applyFont="1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166" fontId="0" fillId="0" borderId="5" xfId="0" applyNumberFormat="1" applyBorder="1" applyAlignment="1">
      <alignment horizontal="center" vertical="center"/>
    </xf>
    <xf numFmtId="20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6" fillId="4" borderId="9" xfId="2" applyFont="1" applyFill="1" applyBorder="1" applyAlignment="1">
      <alignment horizontal="center" vertical="center"/>
    </xf>
    <xf numFmtId="14" fontId="0" fillId="5" borderId="7" xfId="0" applyNumberFormat="1" applyFill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14" fontId="0" fillId="5" borderId="8" xfId="0" applyNumberFormat="1" applyFill="1" applyBorder="1" applyAlignment="1">
      <alignment horizontal="center" vertical="center"/>
    </xf>
    <xf numFmtId="0" fontId="0" fillId="0" borderId="8" xfId="0" applyBorder="1"/>
    <xf numFmtId="0" fontId="0" fillId="0" borderId="10" xfId="0" applyBorder="1"/>
    <xf numFmtId="22" fontId="0" fillId="0" borderId="0" xfId="0" applyNumberFormat="1" applyAlignment="1">
      <alignment horizontal="center"/>
    </xf>
    <xf numFmtId="167" fontId="0" fillId="0" borderId="0" xfId="0" applyNumberFormat="1" applyAlignment="1">
      <alignment horizontal="center" vertical="center"/>
    </xf>
    <xf numFmtId="167" fontId="2" fillId="0" borderId="0" xfId="0" applyNumberFormat="1" applyFont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22" fontId="0" fillId="6" borderId="6" xfId="0" applyNumberFormat="1" applyFill="1" applyBorder="1" applyAlignment="1">
      <alignment horizontal="center"/>
    </xf>
    <xf numFmtId="22" fontId="0" fillId="6" borderId="6" xfId="0" applyNumberFormat="1" applyFill="1" applyBorder="1" applyAlignment="1">
      <alignment horizontal="center" vertical="center"/>
    </xf>
    <xf numFmtId="168" fontId="4" fillId="6" borderId="13" xfId="1" applyNumberFormat="1" applyFont="1" applyFill="1" applyBorder="1" applyAlignment="1">
      <alignment horizontal="center" vertical="center"/>
    </xf>
    <xf numFmtId="0" fontId="4" fillId="3" borderId="4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4" fillId="6" borderId="4" xfId="1" applyFont="1" applyFill="1" applyBorder="1" applyAlignment="1">
      <alignment horizontal="center" vertical="center"/>
    </xf>
    <xf numFmtId="0" fontId="4" fillId="6" borderId="5" xfId="1" applyFont="1" applyFill="1" applyBorder="1" applyAlignment="1">
      <alignment horizontal="center" vertical="center"/>
    </xf>
    <xf numFmtId="0" fontId="4" fillId="6" borderId="11" xfId="1" applyFont="1" applyFill="1" applyBorder="1" applyAlignment="1">
      <alignment horizontal="center" vertical="center"/>
    </xf>
    <xf numFmtId="0" fontId="4" fillId="6" borderId="12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</cellXfs>
  <cellStyles count="3">
    <cellStyle name="Normal" xfId="0" builtinId="0"/>
    <cellStyle name="Normal 3" xfId="1" xr:uid="{12E66E5D-96DD-4DE5-ACBA-1EAA1D421E86}"/>
    <cellStyle name="Normal_CalendrierMatriciel" xfId="2" xr:uid="{FBCE848B-3DC4-4B18-A9BC-9FBF675E8EA0}"/>
  </cellStyles>
  <dxfs count="3">
    <dxf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167" formatCode="dd/mm/yyyy\ hh:mm;@"/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85C57EC-D838-4246-83E4-1589F40D9B86}" name="BDD" displayName="BDD" ref="A3:C229" totalsRowShown="0">
  <autoFilter ref="A3:C229" xr:uid="{7B37985E-AB64-445E-A0CA-1CE89E7C632D}"/>
  <tableColumns count="3">
    <tableColumn id="1" xr3:uid="{622FA99C-908D-4E14-9612-4BDC2DEE0B45}" name="Temps" dataDxfId="2"/>
    <tableColumn id="2" xr3:uid="{EA3599D9-B43B-456F-B4F2-A28B4165DF8A}" name="Postes" dataDxfId="1"/>
    <tableColumn id="3" xr3:uid="{E70E4B6F-3886-474D-B953-CD13E997AF50}" name="Prénom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143B7-DD9D-4D96-8484-26570BFE1947}">
  <sheetPr codeName="Feuil1"/>
  <dimension ref="C1:T72"/>
  <sheetViews>
    <sheetView tabSelected="1" zoomScale="70" zoomScaleNormal="70" workbookViewId="0">
      <selection activeCell="E21" sqref="E21"/>
    </sheetView>
  </sheetViews>
  <sheetFormatPr baseColWidth="10" defaultRowHeight="15" x14ac:dyDescent="0.25"/>
  <cols>
    <col min="2" max="2" width="11.42578125" customWidth="1"/>
    <col min="3" max="3" width="23.42578125" customWidth="1"/>
    <col min="4" max="4" width="20.140625" customWidth="1"/>
    <col min="5" max="5" width="35.42578125" customWidth="1"/>
    <col min="6" max="6" width="15.7109375" bestFit="1" customWidth="1"/>
    <col min="7" max="7" width="20" bestFit="1" customWidth="1"/>
    <col min="20" max="20" width="15.7109375" bestFit="1" customWidth="1"/>
  </cols>
  <sheetData>
    <row r="1" spans="3:20" x14ac:dyDescent="0.25">
      <c r="F1" s="2"/>
    </row>
    <row r="2" spans="3:20" x14ac:dyDescent="0.25">
      <c r="F2" s="2"/>
    </row>
    <row r="3" spans="3:20" x14ac:dyDescent="0.25">
      <c r="F3" s="2"/>
    </row>
    <row r="7" spans="3:20" ht="15.75" thickBot="1" x14ac:dyDescent="0.3">
      <c r="F7" s="2"/>
    </row>
    <row r="8" spans="3:20" ht="23.25" x14ac:dyDescent="0.25">
      <c r="C8" s="35"/>
      <c r="D8" s="36"/>
      <c r="E8" s="37"/>
    </row>
    <row r="9" spans="3:20" ht="15.75" thickBot="1" x14ac:dyDescent="0.3">
      <c r="C9" s="29" t="s">
        <v>9</v>
      </c>
      <c r="D9" s="30"/>
      <c r="E9" s="5" t="str">
        <f t="array" ref="E9">IFERROR(INDEX(BDD[Prénoms],SMALL(IF(FREQUENCY(IF(BDD[Prénoms]&lt;&gt;"",MATCH(BDD[Prénoms],BDD[Prénoms],0)), ROW(BDD[Prénoms])-ROW($A$1)+1),ROW(BDD[Prénoms])-ROW($A$1)+1),ROWS(A$1:A1))),"")</f>
        <v>Alain</v>
      </c>
    </row>
    <row r="10" spans="3:20" x14ac:dyDescent="0.25">
      <c r="C10" s="29" t="s">
        <v>10</v>
      </c>
      <c r="D10" s="30"/>
      <c r="E10" s="6">
        <v>0.33333333333333331</v>
      </c>
      <c r="T10" s="7" t="s">
        <v>11</v>
      </c>
    </row>
    <row r="11" spans="3:20" x14ac:dyDescent="0.25">
      <c r="C11" s="29" t="s">
        <v>12</v>
      </c>
      <c r="D11" s="30"/>
      <c r="E11" s="8">
        <v>0.45833333333333331</v>
      </c>
      <c r="T11" s="9">
        <v>2021</v>
      </c>
    </row>
    <row r="12" spans="3:20" x14ac:dyDescent="0.25">
      <c r="C12" s="29" t="s">
        <v>13</v>
      </c>
      <c r="D12" s="30"/>
      <c r="E12" s="10">
        <v>1.3888888888888888E-2</v>
      </c>
      <c r="T12" s="11" t="s">
        <v>14</v>
      </c>
    </row>
    <row r="13" spans="3:20" x14ac:dyDescent="0.25">
      <c r="C13" s="29" t="s">
        <v>15</v>
      </c>
      <c r="D13" s="30"/>
      <c r="E13" s="10">
        <v>0.625</v>
      </c>
      <c r="G13" s="12">
        <v>44287</v>
      </c>
      <c r="H13" s="13">
        <v>0.27777777777777779</v>
      </c>
      <c r="I13" s="14"/>
      <c r="T13" s="9">
        <v>4</v>
      </c>
    </row>
    <row r="14" spans="3:20" ht="15.75" thickBot="1" x14ac:dyDescent="0.3">
      <c r="C14" s="29" t="s">
        <v>16</v>
      </c>
      <c r="D14" s="30"/>
      <c r="E14" s="10">
        <f>E13-(E10+E12)</f>
        <v>0.27777777777777779</v>
      </c>
      <c r="G14" s="12">
        <v>44288</v>
      </c>
      <c r="H14" s="15" t="s">
        <v>17</v>
      </c>
      <c r="I14" s="14" t="s">
        <v>18</v>
      </c>
      <c r="T14" s="16" t="s">
        <v>19</v>
      </c>
    </row>
    <row r="15" spans="3:20" x14ac:dyDescent="0.25">
      <c r="C15" s="31" t="s">
        <v>20</v>
      </c>
      <c r="D15" s="32"/>
      <c r="E15" s="26">
        <f t="array" ref="E15">MIN(IF(BDD[Prénoms]=$E$9,BDD[Temps]))</f>
        <v>44230.617129629631</v>
      </c>
      <c r="G15" s="12">
        <v>44289</v>
      </c>
      <c r="H15" s="14" t="s">
        <v>21</v>
      </c>
      <c r="I15" s="14"/>
      <c r="T15" s="17">
        <f>ROUND(DATE(T11,4,MOD(234-11*MOD(T11,19),30))/7,0)*7-6</f>
        <v>44290</v>
      </c>
    </row>
    <row r="16" spans="3:20" x14ac:dyDescent="0.25">
      <c r="C16" s="31" t="s">
        <v>22</v>
      </c>
      <c r="D16" s="32"/>
      <c r="E16" s="27">
        <f t="array" ref="E16">MAX(IF(BDD[Prénoms]=$E$9,BDD[Temps]))</f>
        <v>44231.447314814817</v>
      </c>
      <c r="G16" s="12">
        <v>44290</v>
      </c>
      <c r="H16" s="15" t="s">
        <v>17</v>
      </c>
      <c r="I16" s="14"/>
      <c r="T16" s="18">
        <f>DATE(T11,1,1)</f>
        <v>44197</v>
      </c>
    </row>
    <row r="17" spans="3:20" ht="16.5" customHeight="1" thickBot="1" x14ac:dyDescent="0.3">
      <c r="C17" s="33" t="s">
        <v>23</v>
      </c>
      <c r="D17" s="34"/>
      <c r="E17" s="28">
        <f>SUM((NETWORKDAYS(E15,E16,T15:T26)-2)*E14,IF(MOD(E15,1)&lt;MOD(E11,1),MOD(E13,1)-MOD(E15,1)-MOD(E12,1),MOD(E13,1)-MOD(E15,1)),IF(MOD(E16,1)&gt;MOD(E11,1),MOD(E16,1)-MOD(E10,1)-MOD(E12,1),MOD(E16,1)-MOD(E10,1)))</f>
        <v>0.12185185185323161</v>
      </c>
      <c r="G17" s="12">
        <v>44291</v>
      </c>
      <c r="H17" s="15" t="s">
        <v>17</v>
      </c>
      <c r="I17" s="14" t="s">
        <v>18</v>
      </c>
      <c r="T17" s="18">
        <f>DATE(T11,5,1)</f>
        <v>44317</v>
      </c>
    </row>
    <row r="18" spans="3:20" ht="15" customHeight="1" x14ac:dyDescent="0.25">
      <c r="E18" s="22"/>
      <c r="G18" s="12">
        <v>44292</v>
      </c>
      <c r="H18" s="13">
        <v>0.27777777777777779</v>
      </c>
      <c r="I18" s="14"/>
      <c r="T18" s="18">
        <f>DATE(T11,5,8)</f>
        <v>44324</v>
      </c>
    </row>
    <row r="19" spans="3:20" ht="15" customHeight="1" thickBot="1" x14ac:dyDescent="0.3">
      <c r="E19" s="25"/>
      <c r="T19" s="18">
        <f>DATE(T11,7,14)</f>
        <v>44391</v>
      </c>
    </row>
    <row r="20" spans="3:20" ht="15" customHeight="1" x14ac:dyDescent="0.25">
      <c r="C20" s="35"/>
      <c r="D20" s="36"/>
      <c r="E20" s="37"/>
      <c r="T20" s="18">
        <f>DATE(T11,8,15)</f>
        <v>44423</v>
      </c>
    </row>
    <row r="21" spans="3:20" ht="15.75" customHeight="1" x14ac:dyDescent="0.25">
      <c r="C21" s="29" t="s">
        <v>9</v>
      </c>
      <c r="D21" s="30"/>
      <c r="E21" s="5" t="str">
        <f t="array" ref="E21">IFERROR(INDEX(BDD[Prénoms],SMALL(IF(FREQUENCY(IF(BDD[Prénoms]&lt;&gt;"",MATCH(BDD[Prénoms],BDD[Prénoms],0)), ROW(BDD[Prénoms])-ROW($A$1)+1),ROW(BDD[Prénoms])-ROW($A$1)+1),ROWS(A$1:A2))),"")</f>
        <v>Pierre</v>
      </c>
      <c r="F21" s="1"/>
      <c r="T21" s="18">
        <f>DATE(T11,11,1)</f>
        <v>44501</v>
      </c>
    </row>
    <row r="22" spans="3:20" x14ac:dyDescent="0.25">
      <c r="C22" s="29" t="s">
        <v>10</v>
      </c>
      <c r="D22" s="30"/>
      <c r="E22" s="6">
        <v>0.33333333333333331</v>
      </c>
      <c r="T22" s="18">
        <f>DATE(T11,11,11)</f>
        <v>44511</v>
      </c>
    </row>
    <row r="23" spans="3:20" x14ac:dyDescent="0.25">
      <c r="C23" s="29" t="s">
        <v>12</v>
      </c>
      <c r="D23" s="30"/>
      <c r="E23" s="8">
        <v>0.45833333333333331</v>
      </c>
      <c r="T23" s="18">
        <f>DATE(T11,12,25)</f>
        <v>44555</v>
      </c>
    </row>
    <row r="24" spans="3:20" x14ac:dyDescent="0.25">
      <c r="C24" s="29" t="s">
        <v>13</v>
      </c>
      <c r="D24" s="30"/>
      <c r="E24" s="10">
        <v>1.3888888888888888E-2</v>
      </c>
      <c r="T24" s="19">
        <f>T15+1</f>
        <v>44291</v>
      </c>
    </row>
    <row r="25" spans="3:20" x14ac:dyDescent="0.25">
      <c r="C25" s="29" t="s">
        <v>15</v>
      </c>
      <c r="D25" s="30"/>
      <c r="E25" s="10">
        <v>0.625</v>
      </c>
      <c r="T25" s="18">
        <f>T15+39</f>
        <v>44329</v>
      </c>
    </row>
    <row r="26" spans="3:20" x14ac:dyDescent="0.25">
      <c r="C26" s="29" t="s">
        <v>16</v>
      </c>
      <c r="D26" s="30"/>
      <c r="E26" s="10">
        <f>E25-(E22+E24)</f>
        <v>0.27777777777777779</v>
      </c>
      <c r="T26" s="19">
        <v>44288</v>
      </c>
    </row>
    <row r="27" spans="3:20" x14ac:dyDescent="0.25">
      <c r="C27" s="31" t="s">
        <v>20</v>
      </c>
      <c r="D27" s="32"/>
      <c r="E27" s="26">
        <f t="array" ref="E27">MIN(IF(BDD[Prénoms]=$E$9,BDD[Temps]))</f>
        <v>44230.617129629631</v>
      </c>
      <c r="T27" s="20"/>
    </row>
    <row r="28" spans="3:20" x14ac:dyDescent="0.25">
      <c r="C28" s="31" t="s">
        <v>22</v>
      </c>
      <c r="D28" s="32"/>
      <c r="E28" s="27">
        <f t="array" ref="E28">MAX(IF(BDD[Prénoms]=$E$9,BDD[Temps]))</f>
        <v>44231.447314814817</v>
      </c>
      <c r="T28" s="20"/>
    </row>
    <row r="29" spans="3:20" ht="15.75" thickBot="1" x14ac:dyDescent="0.3">
      <c r="C29" s="33" t="s">
        <v>23</v>
      </c>
      <c r="D29" s="34"/>
      <c r="E29" s="28">
        <f>SUM((NETWORKDAYS(E27,E28,T27:T38)-2)*E26,IF(MOD(E27,1)&lt;MOD(E23,1),MOD(E25,1)-MOD(E27,1)-MOD(E24,1),MOD(E25,1)-MOD(E27,1)),IF(MOD(E28,1)&gt;MOD(E23,1),MOD(E28,1)-MOD(E22,1)-MOD(E24,1),MOD(E28,1)-MOD(E22,1)))</f>
        <v>0.12185185185323161</v>
      </c>
      <c r="T29" s="20"/>
    </row>
    <row r="30" spans="3:20" ht="15.75" thickBot="1" x14ac:dyDescent="0.3">
      <c r="T30" s="21"/>
    </row>
    <row r="35" spans="3:5" ht="15.75" thickBot="1" x14ac:dyDescent="0.3"/>
    <row r="36" spans="3:5" ht="23.25" x14ac:dyDescent="0.25">
      <c r="C36" s="35"/>
      <c r="D36" s="36"/>
      <c r="E36" s="37"/>
    </row>
    <row r="37" spans="3:5" x14ac:dyDescent="0.25">
      <c r="C37" s="29" t="s">
        <v>9</v>
      </c>
      <c r="D37" s="30"/>
      <c r="E37" s="5" t="str">
        <f t="array" ref="E37">IFERROR(INDEX(BDD[Prénoms],SMALL(IF(FREQUENCY(IF(BDD[Prénoms]&lt;&gt;"",MATCH(BDD[Prénoms],BDD[Prénoms],0)), ROW(BDD[Prénoms])-ROW($A$1)+1),ROW(BDD[Prénoms])-ROW($A$1)+1),ROWS(A$1:A3))),"")</f>
        <v>Eric</v>
      </c>
    </row>
    <row r="38" spans="3:5" x14ac:dyDescent="0.25">
      <c r="C38" s="29" t="s">
        <v>10</v>
      </c>
      <c r="D38" s="30"/>
      <c r="E38" s="6">
        <v>0.33333333333333331</v>
      </c>
    </row>
    <row r="39" spans="3:5" x14ac:dyDescent="0.25">
      <c r="C39" s="29" t="s">
        <v>12</v>
      </c>
      <c r="D39" s="30"/>
      <c r="E39" s="8">
        <v>0.45833333333333331</v>
      </c>
    </row>
    <row r="40" spans="3:5" x14ac:dyDescent="0.25">
      <c r="C40" s="29" t="s">
        <v>13</v>
      </c>
      <c r="D40" s="30"/>
      <c r="E40" s="10">
        <v>1.3888888888888888E-2</v>
      </c>
    </row>
    <row r="41" spans="3:5" x14ac:dyDescent="0.25">
      <c r="C41" s="29" t="s">
        <v>15</v>
      </c>
      <c r="D41" s="30"/>
      <c r="E41" s="10">
        <v>0.625</v>
      </c>
    </row>
    <row r="42" spans="3:5" x14ac:dyDescent="0.25">
      <c r="C42" s="29" t="s">
        <v>16</v>
      </c>
      <c r="D42" s="30"/>
      <c r="E42" s="10">
        <f>E41-(E38+E40)</f>
        <v>0.27777777777777779</v>
      </c>
    </row>
    <row r="43" spans="3:5" x14ac:dyDescent="0.25">
      <c r="C43" s="31" t="s">
        <v>20</v>
      </c>
      <c r="D43" s="32"/>
      <c r="E43" s="26">
        <f t="array" ref="E43">MIN(IF(BDD[Prénoms]=$E$9,BDD[Temps]))</f>
        <v>44230.617129629631</v>
      </c>
    </row>
    <row r="44" spans="3:5" x14ac:dyDescent="0.25">
      <c r="C44" s="31" t="s">
        <v>22</v>
      </c>
      <c r="D44" s="32"/>
      <c r="E44" s="27">
        <f t="array" ref="E44">MAX(IF(BDD[Prénoms]=$E$9,BDD[Temps]))</f>
        <v>44231.447314814817</v>
      </c>
    </row>
    <row r="45" spans="3:5" ht="15.75" thickBot="1" x14ac:dyDescent="0.3">
      <c r="C45" s="33" t="s">
        <v>23</v>
      </c>
      <c r="D45" s="34"/>
      <c r="E45" s="28">
        <f>SUM((NETWORKDAYS(E43,E44,T43:T54)-2)*E42,IF(MOD(E43,1)&lt;MOD(E39,1),MOD(E41,1)-MOD(E43,1)-MOD(E40,1),MOD(E41,1)-MOD(E43,1)),IF(MOD(E44,1)&gt;MOD(E39,1),MOD(E44,1)-MOD(E38,1)-MOD(E40,1),MOD(E44,1)-MOD(E38,1)))</f>
        <v>0.12185185185323161</v>
      </c>
    </row>
    <row r="49" spans="3:5" ht="15.75" thickBot="1" x14ac:dyDescent="0.3"/>
    <row r="50" spans="3:5" ht="23.25" x14ac:dyDescent="0.25">
      <c r="C50" s="35"/>
      <c r="D50" s="36"/>
      <c r="E50" s="37"/>
    </row>
    <row r="51" spans="3:5" x14ac:dyDescent="0.25">
      <c r="C51" s="29" t="s">
        <v>9</v>
      </c>
      <c r="D51" s="30"/>
      <c r="E51" s="5" t="str">
        <f t="array" ref="E51">IFERROR(INDEX(BDD[Prénoms],SMALL(IF(FREQUENCY(IF(BDD[Prénoms]&lt;&gt;"",MATCH(BDD[Prénoms],BDD[Prénoms],0)), ROW(BDD[Prénoms])-ROW($A$1)+1),ROW(BDD[Prénoms])-ROW($A$1)+1),ROWS(A$1:A4))),"")</f>
        <v/>
      </c>
    </row>
    <row r="52" spans="3:5" x14ac:dyDescent="0.25">
      <c r="C52" s="29" t="s">
        <v>10</v>
      </c>
      <c r="D52" s="30"/>
      <c r="E52" s="6">
        <v>0.33333333333333331</v>
      </c>
    </row>
    <row r="53" spans="3:5" x14ac:dyDescent="0.25">
      <c r="C53" s="29" t="s">
        <v>12</v>
      </c>
      <c r="D53" s="30"/>
      <c r="E53" s="8">
        <v>0.45833333333333331</v>
      </c>
    </row>
    <row r="54" spans="3:5" x14ac:dyDescent="0.25">
      <c r="C54" s="29" t="s">
        <v>13</v>
      </c>
      <c r="D54" s="30"/>
      <c r="E54" s="10">
        <v>1.3888888888888888E-2</v>
      </c>
    </row>
    <row r="55" spans="3:5" x14ac:dyDescent="0.25">
      <c r="C55" s="29" t="s">
        <v>15</v>
      </c>
      <c r="D55" s="30"/>
      <c r="E55" s="10">
        <v>0.625</v>
      </c>
    </row>
    <row r="56" spans="3:5" x14ac:dyDescent="0.25">
      <c r="C56" s="29" t="s">
        <v>16</v>
      </c>
      <c r="D56" s="30"/>
      <c r="E56" s="10">
        <f>E55-(E52+E54)</f>
        <v>0.27777777777777779</v>
      </c>
    </row>
    <row r="57" spans="3:5" x14ac:dyDescent="0.25">
      <c r="C57" s="31" t="s">
        <v>20</v>
      </c>
      <c r="D57" s="32"/>
      <c r="E57" s="26">
        <f t="array" ref="E57">MIN(IF(BDD[Prénoms]=$E$9,BDD[Temps]))</f>
        <v>44230.617129629631</v>
      </c>
    </row>
    <row r="58" spans="3:5" x14ac:dyDescent="0.25">
      <c r="C58" s="31" t="s">
        <v>22</v>
      </c>
      <c r="D58" s="32"/>
      <c r="E58" s="27">
        <f t="array" ref="E58">MAX(IF(BDD[Prénoms]=$E$9,BDD[Temps]))</f>
        <v>44231.447314814817</v>
      </c>
    </row>
    <row r="59" spans="3:5" ht="15.75" thickBot="1" x14ac:dyDescent="0.3">
      <c r="C59" s="33" t="s">
        <v>23</v>
      </c>
      <c r="D59" s="34"/>
      <c r="E59" s="28">
        <f>SUM((NETWORKDAYS(E57,E58,T57:T68)-2)*E56,IF(MOD(E57,1)&lt;MOD(E53,1),MOD(E55,1)-MOD(E57,1)-MOD(E54,1),MOD(E55,1)-MOD(E57,1)),IF(MOD(E58,1)&gt;MOD(E53,1),MOD(E58,1)-MOD(E52,1)-MOD(E54,1),MOD(E58,1)-MOD(E52,1)))</f>
        <v>0.12185185185323161</v>
      </c>
    </row>
    <row r="62" spans="3:5" ht="15.75" thickBot="1" x14ac:dyDescent="0.3"/>
    <row r="63" spans="3:5" ht="23.25" x14ac:dyDescent="0.25">
      <c r="C63" s="35"/>
      <c r="D63" s="36"/>
      <c r="E63" s="37"/>
    </row>
    <row r="64" spans="3:5" x14ac:dyDescent="0.25">
      <c r="C64" s="29" t="s">
        <v>9</v>
      </c>
      <c r="D64" s="30"/>
      <c r="E64" s="5" t="str">
        <f t="array" ref="E64">IFERROR(INDEX(BDD[Prénoms],SMALL(IF(FREQUENCY(IF(BDD[Prénoms]&lt;&gt;"",MATCH(BDD[Prénoms],BDD[Prénoms],0)), ROW(BDD[Prénoms])-ROW($A$1)+1),ROW(BDD[Prénoms])-ROW($A$1)+1),ROWS(A$1:A5))),"")</f>
        <v/>
      </c>
    </row>
    <row r="65" spans="3:5" x14ac:dyDescent="0.25">
      <c r="C65" s="29" t="s">
        <v>10</v>
      </c>
      <c r="D65" s="30"/>
      <c r="E65" s="6">
        <v>0.33333333333333331</v>
      </c>
    </row>
    <row r="66" spans="3:5" x14ac:dyDescent="0.25">
      <c r="C66" s="29" t="s">
        <v>12</v>
      </c>
      <c r="D66" s="30"/>
      <c r="E66" s="8">
        <v>0.45833333333333331</v>
      </c>
    </row>
    <row r="67" spans="3:5" x14ac:dyDescent="0.25">
      <c r="C67" s="29" t="s">
        <v>13</v>
      </c>
      <c r="D67" s="30"/>
      <c r="E67" s="10">
        <v>1.3888888888888888E-2</v>
      </c>
    </row>
    <row r="68" spans="3:5" x14ac:dyDescent="0.25">
      <c r="C68" s="29" t="s">
        <v>15</v>
      </c>
      <c r="D68" s="30"/>
      <c r="E68" s="10">
        <v>0.625</v>
      </c>
    </row>
    <row r="69" spans="3:5" x14ac:dyDescent="0.25">
      <c r="C69" s="29" t="s">
        <v>16</v>
      </c>
      <c r="D69" s="30"/>
      <c r="E69" s="10">
        <f>E68-(E65+E67)</f>
        <v>0.27777777777777779</v>
      </c>
    </row>
    <row r="70" spans="3:5" x14ac:dyDescent="0.25">
      <c r="C70" s="31" t="s">
        <v>20</v>
      </c>
      <c r="D70" s="32"/>
      <c r="E70" s="26">
        <f t="array" ref="E70">MIN(IF(BDD[Prénoms]=$E$9,BDD[Temps]))</f>
        <v>44230.617129629631</v>
      </c>
    </row>
    <row r="71" spans="3:5" x14ac:dyDescent="0.25">
      <c r="C71" s="31" t="s">
        <v>22</v>
      </c>
      <c r="D71" s="32"/>
      <c r="E71" s="27">
        <f t="array" ref="E71">MAX(IF(BDD[Prénoms]=$E$9,BDD[Temps]))</f>
        <v>44231.447314814817</v>
      </c>
    </row>
    <row r="72" spans="3:5" ht="15.75" thickBot="1" x14ac:dyDescent="0.3">
      <c r="C72" s="33" t="s">
        <v>23</v>
      </c>
      <c r="D72" s="34"/>
      <c r="E72" s="28">
        <f>SUM((NETWORKDAYS(E70,E71,T70:T81)-2)*E69,IF(MOD(E70,1)&lt;MOD(E66,1),MOD(E68,1)-MOD(E70,1)-MOD(E67,1),MOD(E68,1)-MOD(E70,1)),IF(MOD(E71,1)&gt;MOD(E66,1),MOD(E71,1)-MOD(E65,1)-MOD(E67,1),MOD(E71,1)-MOD(E65,1)))</f>
        <v>0.12185185185323161</v>
      </c>
    </row>
  </sheetData>
  <mergeCells count="50">
    <mergeCell ref="C68:D68"/>
    <mergeCell ref="C69:D69"/>
    <mergeCell ref="C70:D70"/>
    <mergeCell ref="C71:D71"/>
    <mergeCell ref="C72:D72"/>
    <mergeCell ref="C63:E63"/>
    <mergeCell ref="C64:D64"/>
    <mergeCell ref="C65:D65"/>
    <mergeCell ref="C66:D66"/>
    <mergeCell ref="C67:D67"/>
    <mergeCell ref="C55:D55"/>
    <mergeCell ref="C56:D56"/>
    <mergeCell ref="C57:D57"/>
    <mergeCell ref="C58:D58"/>
    <mergeCell ref="C59:D59"/>
    <mergeCell ref="C50:E50"/>
    <mergeCell ref="C51:D51"/>
    <mergeCell ref="C52:D52"/>
    <mergeCell ref="C53:D53"/>
    <mergeCell ref="C54:D54"/>
    <mergeCell ref="C41:D41"/>
    <mergeCell ref="C42:D42"/>
    <mergeCell ref="C43:D43"/>
    <mergeCell ref="C44:D44"/>
    <mergeCell ref="C45:D45"/>
    <mergeCell ref="C36:E36"/>
    <mergeCell ref="C37:D37"/>
    <mergeCell ref="C38:D38"/>
    <mergeCell ref="C39:D39"/>
    <mergeCell ref="C40:D40"/>
    <mergeCell ref="C25:D25"/>
    <mergeCell ref="C26:D26"/>
    <mergeCell ref="C27:D27"/>
    <mergeCell ref="C28:D28"/>
    <mergeCell ref="C29:D29"/>
    <mergeCell ref="C20:E20"/>
    <mergeCell ref="C21:D21"/>
    <mergeCell ref="C22:D22"/>
    <mergeCell ref="C23:D23"/>
    <mergeCell ref="C24:D24"/>
    <mergeCell ref="C14:D14"/>
    <mergeCell ref="C15:D15"/>
    <mergeCell ref="C16:D16"/>
    <mergeCell ref="C17:D17"/>
    <mergeCell ref="C8:E8"/>
    <mergeCell ref="C9:D9"/>
    <mergeCell ref="C10:D10"/>
    <mergeCell ref="C11:D11"/>
    <mergeCell ref="C12:D12"/>
    <mergeCell ref="C13:D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3D1D9C-BB13-4371-9E88-DA09D0DD4ABE}">
  <sheetPr codeName="Feuil2"/>
  <dimension ref="A3:C229"/>
  <sheetViews>
    <sheetView workbookViewId="0">
      <selection activeCell="C13" sqref="C13"/>
    </sheetView>
  </sheetViews>
  <sheetFormatPr baseColWidth="10" defaultRowHeight="15" x14ac:dyDescent="0.25"/>
  <cols>
    <col min="1" max="1" width="15.7109375" style="23" bestFit="1" customWidth="1"/>
    <col min="2" max="2" width="12.140625" style="4" bestFit="1" customWidth="1"/>
    <col min="3" max="3" width="14.7109375" style="2" bestFit="1" customWidth="1"/>
  </cols>
  <sheetData>
    <row r="3" spans="1:3" x14ac:dyDescent="0.25">
      <c r="A3" s="24" t="s">
        <v>0</v>
      </c>
      <c r="B3" s="3" t="s">
        <v>7</v>
      </c>
      <c r="C3" s="3" t="s">
        <v>8</v>
      </c>
    </row>
    <row r="4" spans="1:3" x14ac:dyDescent="0.25">
      <c r="A4" s="23">
        <v>44230.617129629631</v>
      </c>
      <c r="B4" s="4" t="s">
        <v>1</v>
      </c>
      <c r="C4" s="2" t="s">
        <v>3</v>
      </c>
    </row>
    <row r="5" spans="1:3" x14ac:dyDescent="0.25">
      <c r="A5" s="23">
        <v>44230.617152777777</v>
      </c>
      <c r="B5" s="4" t="s">
        <v>1</v>
      </c>
      <c r="C5" s="2" t="s">
        <v>3</v>
      </c>
    </row>
    <row r="6" spans="1:3" x14ac:dyDescent="0.25">
      <c r="A6" s="23">
        <v>44230.617893518516</v>
      </c>
      <c r="B6" s="4" t="s">
        <v>1</v>
      </c>
      <c r="C6" s="2" t="s">
        <v>3</v>
      </c>
    </row>
    <row r="7" spans="1:3" x14ac:dyDescent="0.25">
      <c r="A7" s="23">
        <v>44231.44604166667</v>
      </c>
      <c r="B7" s="4" t="s">
        <v>1</v>
      </c>
      <c r="C7" s="2" t="s">
        <v>3</v>
      </c>
    </row>
    <row r="8" spans="1:3" x14ac:dyDescent="0.25">
      <c r="A8" s="23">
        <v>44231.44636574074</v>
      </c>
      <c r="B8" s="4" t="s">
        <v>1</v>
      </c>
      <c r="C8" s="2" t="s">
        <v>3</v>
      </c>
    </row>
    <row r="9" spans="1:3" x14ac:dyDescent="0.25">
      <c r="A9" s="23">
        <v>44231.446423611109</v>
      </c>
      <c r="B9" s="4" t="s">
        <v>1</v>
      </c>
      <c r="C9" s="2" t="s">
        <v>3</v>
      </c>
    </row>
    <row r="10" spans="1:3" x14ac:dyDescent="0.25">
      <c r="A10" s="23">
        <v>44231.446469907409</v>
      </c>
      <c r="B10" s="4" t="s">
        <v>1</v>
      </c>
      <c r="C10" s="2" t="s">
        <v>3</v>
      </c>
    </row>
    <row r="11" spans="1:3" x14ac:dyDescent="0.25">
      <c r="A11" s="23">
        <v>44231.446504629632</v>
      </c>
      <c r="B11" s="4" t="s">
        <v>1</v>
      </c>
      <c r="C11" s="2" t="s">
        <v>3</v>
      </c>
    </row>
    <row r="12" spans="1:3" x14ac:dyDescent="0.25">
      <c r="A12" s="23">
        <v>44231.446550925924</v>
      </c>
      <c r="B12" s="4" t="s">
        <v>1</v>
      </c>
      <c r="C12" s="2" t="s">
        <v>3</v>
      </c>
    </row>
    <row r="13" spans="1:3" x14ac:dyDescent="0.25">
      <c r="A13" s="23">
        <v>44231.446608796294</v>
      </c>
      <c r="B13" s="4" t="s">
        <v>1</v>
      </c>
      <c r="C13" s="2" t="s">
        <v>3</v>
      </c>
    </row>
    <row r="14" spans="1:3" x14ac:dyDescent="0.25">
      <c r="A14" s="23">
        <v>44231.446666666663</v>
      </c>
      <c r="B14" s="4" t="s">
        <v>1</v>
      </c>
      <c r="C14" s="2" t="s">
        <v>3</v>
      </c>
    </row>
    <row r="15" spans="1:3" x14ac:dyDescent="0.25">
      <c r="A15" s="23">
        <v>44231.446805555555</v>
      </c>
      <c r="B15" s="4" t="s">
        <v>1</v>
      </c>
      <c r="C15" s="2" t="s">
        <v>3</v>
      </c>
    </row>
    <row r="16" spans="1:3" x14ac:dyDescent="0.25">
      <c r="A16" s="23">
        <v>44231.446851851855</v>
      </c>
      <c r="B16" s="4" t="s">
        <v>1</v>
      </c>
      <c r="C16" s="2" t="s">
        <v>3</v>
      </c>
    </row>
    <row r="17" spans="1:3" x14ac:dyDescent="0.25">
      <c r="A17" s="23">
        <v>44231.446909722225</v>
      </c>
      <c r="B17" s="4" t="s">
        <v>1</v>
      </c>
      <c r="C17" s="2" t="s">
        <v>3</v>
      </c>
    </row>
    <row r="18" spans="1:3" x14ac:dyDescent="0.25">
      <c r="A18" s="23">
        <v>44231.446967592594</v>
      </c>
      <c r="B18" s="4" t="s">
        <v>1</v>
      </c>
      <c r="C18" s="2" t="s">
        <v>3</v>
      </c>
    </row>
    <row r="19" spans="1:3" x14ac:dyDescent="0.25">
      <c r="A19" s="23">
        <v>44231.447013888886</v>
      </c>
      <c r="B19" s="4" t="s">
        <v>1</v>
      </c>
      <c r="C19" s="2" t="s">
        <v>3</v>
      </c>
    </row>
    <row r="20" spans="1:3" x14ac:dyDescent="0.25">
      <c r="A20" s="23">
        <v>44231.447048611109</v>
      </c>
      <c r="B20" s="4" t="s">
        <v>1</v>
      </c>
      <c r="C20" s="2" t="s">
        <v>3</v>
      </c>
    </row>
    <row r="21" spans="1:3" x14ac:dyDescent="0.25">
      <c r="A21" s="23">
        <v>44231.447187500002</v>
      </c>
      <c r="B21" s="4" t="s">
        <v>1</v>
      </c>
      <c r="C21" s="2" t="s">
        <v>3</v>
      </c>
    </row>
    <row r="22" spans="1:3" x14ac:dyDescent="0.25">
      <c r="A22" s="23">
        <v>44231.342314814814</v>
      </c>
      <c r="B22" s="4" t="s">
        <v>1</v>
      </c>
      <c r="C22" s="2" t="s">
        <v>3</v>
      </c>
    </row>
    <row r="23" spans="1:3" x14ac:dyDescent="0.25">
      <c r="A23" s="23">
        <v>44231.342453703706</v>
      </c>
      <c r="B23" s="4" t="s">
        <v>1</v>
      </c>
      <c r="C23" s="2" t="s">
        <v>3</v>
      </c>
    </row>
    <row r="24" spans="1:3" x14ac:dyDescent="0.25">
      <c r="A24" s="23">
        <v>44231.342499999999</v>
      </c>
      <c r="B24" s="4" t="s">
        <v>1</v>
      </c>
      <c r="C24" s="2" t="s">
        <v>3</v>
      </c>
    </row>
    <row r="25" spans="1:3" x14ac:dyDescent="0.25">
      <c r="A25" s="23">
        <v>44231.342569444445</v>
      </c>
      <c r="B25" s="4" t="s">
        <v>1</v>
      </c>
      <c r="C25" s="2" t="s">
        <v>3</v>
      </c>
    </row>
    <row r="26" spans="1:3" x14ac:dyDescent="0.25">
      <c r="A26" s="23">
        <v>44231.342615740738</v>
      </c>
      <c r="B26" s="4" t="s">
        <v>1</v>
      </c>
      <c r="C26" s="2" t="s">
        <v>3</v>
      </c>
    </row>
    <row r="27" spans="1:3" x14ac:dyDescent="0.25">
      <c r="A27" s="23">
        <v>44231.34269675926</v>
      </c>
      <c r="B27" s="4" t="s">
        <v>1</v>
      </c>
      <c r="C27" s="2" t="s">
        <v>3</v>
      </c>
    </row>
    <row r="28" spans="1:3" x14ac:dyDescent="0.25">
      <c r="A28" s="23">
        <v>44231.342835648145</v>
      </c>
      <c r="B28" s="4" t="s">
        <v>1</v>
      </c>
      <c r="C28" s="2" t="s">
        <v>3</v>
      </c>
    </row>
    <row r="29" spans="1:3" x14ac:dyDescent="0.25">
      <c r="A29" s="23">
        <v>44231.342893518522</v>
      </c>
      <c r="B29" s="4" t="s">
        <v>1</v>
      </c>
      <c r="C29" s="2" t="s">
        <v>3</v>
      </c>
    </row>
    <row r="30" spans="1:3" x14ac:dyDescent="0.25">
      <c r="A30" s="23">
        <v>44231.34302083333</v>
      </c>
      <c r="B30" s="4" t="s">
        <v>1</v>
      </c>
      <c r="C30" s="2" t="s">
        <v>3</v>
      </c>
    </row>
    <row r="31" spans="1:3" x14ac:dyDescent="0.25">
      <c r="A31" s="23">
        <v>44231.343055555553</v>
      </c>
      <c r="B31" s="4" t="s">
        <v>1</v>
      </c>
      <c r="C31" s="2" t="s">
        <v>3</v>
      </c>
    </row>
    <row r="32" spans="1:3" x14ac:dyDescent="0.25">
      <c r="A32" s="23">
        <v>44231.343136574076</v>
      </c>
      <c r="B32" s="4" t="s">
        <v>1</v>
      </c>
      <c r="C32" s="2" t="s">
        <v>3</v>
      </c>
    </row>
    <row r="33" spans="1:3" x14ac:dyDescent="0.25">
      <c r="A33" s="23">
        <v>44231.343217592592</v>
      </c>
      <c r="B33" s="4" t="s">
        <v>1</v>
      </c>
      <c r="C33" s="2" t="s">
        <v>3</v>
      </c>
    </row>
    <row r="34" spans="1:3" x14ac:dyDescent="0.25">
      <c r="A34" s="23">
        <v>44231.349305555559</v>
      </c>
      <c r="B34" s="4" t="s">
        <v>1</v>
      </c>
      <c r="C34" s="2" t="s">
        <v>3</v>
      </c>
    </row>
    <row r="35" spans="1:3" x14ac:dyDescent="0.25">
      <c r="A35" s="23">
        <v>44231.349386574075</v>
      </c>
      <c r="B35" s="4" t="s">
        <v>1</v>
      </c>
      <c r="C35" s="2" t="s">
        <v>3</v>
      </c>
    </row>
    <row r="36" spans="1:3" x14ac:dyDescent="0.25">
      <c r="A36" s="23">
        <v>44231.349444444444</v>
      </c>
      <c r="B36" s="4" t="s">
        <v>1</v>
      </c>
      <c r="C36" s="2" t="s">
        <v>3</v>
      </c>
    </row>
    <row r="37" spans="1:3" x14ac:dyDescent="0.25">
      <c r="A37" s="23">
        <v>44231.34951388889</v>
      </c>
      <c r="B37" s="4" t="s">
        <v>1</v>
      </c>
      <c r="C37" s="2" t="s">
        <v>3</v>
      </c>
    </row>
    <row r="38" spans="1:3" x14ac:dyDescent="0.25">
      <c r="A38" s="23">
        <v>44231.34957175926</v>
      </c>
      <c r="B38" s="4" t="s">
        <v>1</v>
      </c>
      <c r="C38" s="2" t="s">
        <v>3</v>
      </c>
    </row>
    <row r="39" spans="1:3" x14ac:dyDescent="0.25">
      <c r="A39" s="23">
        <v>44231.349652777775</v>
      </c>
      <c r="B39" s="4" t="s">
        <v>1</v>
      </c>
      <c r="C39" s="2" t="s">
        <v>3</v>
      </c>
    </row>
    <row r="40" spans="1:3" x14ac:dyDescent="0.25">
      <c r="A40" s="23">
        <v>44231.349768518521</v>
      </c>
      <c r="B40" s="4" t="s">
        <v>1</v>
      </c>
      <c r="C40" s="2" t="s">
        <v>3</v>
      </c>
    </row>
    <row r="41" spans="1:3" x14ac:dyDescent="0.25">
      <c r="A41" s="23">
        <v>44231.34983796296</v>
      </c>
      <c r="B41" s="4" t="s">
        <v>1</v>
      </c>
      <c r="C41" s="2" t="s">
        <v>3</v>
      </c>
    </row>
    <row r="42" spans="1:3" x14ac:dyDescent="0.25">
      <c r="A42" s="23">
        <v>44231.349895833337</v>
      </c>
      <c r="B42" s="4" t="s">
        <v>1</v>
      </c>
      <c r="C42" s="2" t="s">
        <v>3</v>
      </c>
    </row>
    <row r="43" spans="1:3" x14ac:dyDescent="0.25">
      <c r="A43" s="23">
        <v>44231.349953703706</v>
      </c>
      <c r="B43" s="4" t="s">
        <v>1</v>
      </c>
      <c r="C43" s="2" t="s">
        <v>3</v>
      </c>
    </row>
    <row r="44" spans="1:3" x14ac:dyDescent="0.25">
      <c r="A44" s="23">
        <v>44231.350011574075</v>
      </c>
      <c r="B44" s="4" t="s">
        <v>1</v>
      </c>
      <c r="C44" s="2" t="s">
        <v>3</v>
      </c>
    </row>
    <row r="45" spans="1:3" x14ac:dyDescent="0.25">
      <c r="A45" s="23">
        <v>44231.350219907406</v>
      </c>
      <c r="B45" s="4" t="s">
        <v>1</v>
      </c>
      <c r="C45" s="2" t="s">
        <v>3</v>
      </c>
    </row>
    <row r="46" spans="1:3" x14ac:dyDescent="0.25">
      <c r="A46" s="23">
        <v>44231.343460648146</v>
      </c>
      <c r="B46" s="4" t="s">
        <v>1</v>
      </c>
      <c r="C46" s="2" t="s">
        <v>3</v>
      </c>
    </row>
    <row r="47" spans="1:3" x14ac:dyDescent="0.25">
      <c r="A47" s="23">
        <v>44231.350335648145</v>
      </c>
      <c r="B47" s="4" t="s">
        <v>1</v>
      </c>
      <c r="C47" s="2" t="s">
        <v>3</v>
      </c>
    </row>
    <row r="48" spans="1:3" x14ac:dyDescent="0.25">
      <c r="A48" s="23">
        <v>44231.350555555553</v>
      </c>
      <c r="B48" s="4" t="s">
        <v>1</v>
      </c>
      <c r="C48" s="2" t="s">
        <v>3</v>
      </c>
    </row>
    <row r="49" spans="1:3" x14ac:dyDescent="0.25">
      <c r="A49" s="23">
        <v>44231.350694444445</v>
      </c>
      <c r="B49" s="4" t="s">
        <v>1</v>
      </c>
      <c r="C49" s="2" t="s">
        <v>3</v>
      </c>
    </row>
    <row r="50" spans="1:3" x14ac:dyDescent="0.25">
      <c r="A50" s="23">
        <v>44231.35087962963</v>
      </c>
      <c r="B50" s="4" t="s">
        <v>1</v>
      </c>
      <c r="C50" s="2" t="s">
        <v>3</v>
      </c>
    </row>
    <row r="51" spans="1:3" x14ac:dyDescent="0.25">
      <c r="A51" s="23">
        <v>44231.351585648146</v>
      </c>
      <c r="B51" s="4" t="s">
        <v>1</v>
      </c>
      <c r="C51" s="2" t="s">
        <v>3</v>
      </c>
    </row>
    <row r="52" spans="1:3" x14ac:dyDescent="0.25">
      <c r="A52" s="23">
        <v>44231.351805555554</v>
      </c>
      <c r="B52" s="4" t="s">
        <v>1</v>
      </c>
      <c r="C52" s="2" t="s">
        <v>3</v>
      </c>
    </row>
    <row r="53" spans="1:3" x14ac:dyDescent="0.25">
      <c r="A53" s="23">
        <v>44231.3518287037</v>
      </c>
      <c r="B53" s="4" t="s">
        <v>1</v>
      </c>
      <c r="C53" s="2" t="s">
        <v>3</v>
      </c>
    </row>
    <row r="54" spans="1:3" x14ac:dyDescent="0.25">
      <c r="A54" s="23">
        <v>44231.415497685186</v>
      </c>
      <c r="B54" s="4" t="s">
        <v>1</v>
      </c>
      <c r="C54" s="2" t="s">
        <v>3</v>
      </c>
    </row>
    <row r="55" spans="1:3" x14ac:dyDescent="0.25">
      <c r="A55" s="23">
        <v>44231.415520833332</v>
      </c>
      <c r="B55" s="4" t="s">
        <v>1</v>
      </c>
      <c r="C55" s="2" t="s">
        <v>3</v>
      </c>
    </row>
    <row r="56" spans="1:3" x14ac:dyDescent="0.25">
      <c r="A56" s="23">
        <v>44231.415555555555</v>
      </c>
      <c r="B56" s="4" t="s">
        <v>1</v>
      </c>
      <c r="C56" s="2" t="s">
        <v>3</v>
      </c>
    </row>
    <row r="57" spans="1:3" x14ac:dyDescent="0.25">
      <c r="A57" s="23">
        <v>44231.440821759257</v>
      </c>
      <c r="B57" s="4" t="s">
        <v>1</v>
      </c>
      <c r="C57" s="2" t="s">
        <v>3</v>
      </c>
    </row>
    <row r="58" spans="1:3" x14ac:dyDescent="0.25">
      <c r="A58" s="23">
        <v>44231.440844907411</v>
      </c>
      <c r="B58" s="4" t="s">
        <v>1</v>
      </c>
      <c r="C58" s="2" t="s">
        <v>3</v>
      </c>
    </row>
    <row r="59" spans="1:3" x14ac:dyDescent="0.25">
      <c r="A59" s="23">
        <v>44231.440844907411</v>
      </c>
      <c r="B59" s="4" t="s">
        <v>1</v>
      </c>
      <c r="C59" s="2" t="s">
        <v>3</v>
      </c>
    </row>
    <row r="60" spans="1:3" x14ac:dyDescent="0.25">
      <c r="A60" s="23">
        <v>44231.443483796298</v>
      </c>
      <c r="B60" s="4" t="s">
        <v>1</v>
      </c>
      <c r="C60" s="2" t="s">
        <v>3</v>
      </c>
    </row>
    <row r="61" spans="1:3" x14ac:dyDescent="0.25">
      <c r="A61" s="23">
        <v>44231.44604166667</v>
      </c>
      <c r="B61" s="4" t="s">
        <v>1</v>
      </c>
      <c r="C61" s="2" t="s">
        <v>3</v>
      </c>
    </row>
    <row r="62" spans="1:3" x14ac:dyDescent="0.25">
      <c r="A62" s="23">
        <v>44231.447314814817</v>
      </c>
      <c r="B62" s="4" t="s">
        <v>1</v>
      </c>
      <c r="C62" s="2" t="s">
        <v>3</v>
      </c>
    </row>
    <row r="63" spans="1:3" x14ac:dyDescent="0.25">
      <c r="A63" s="23">
        <v>44232.524930555555</v>
      </c>
      <c r="B63" s="4" t="s">
        <v>2</v>
      </c>
      <c r="C63" s="2" t="s">
        <v>4</v>
      </c>
    </row>
    <row r="64" spans="1:3" x14ac:dyDescent="0.25">
      <c r="A64" s="23">
        <v>44232.525034722225</v>
      </c>
      <c r="B64" s="4" t="s">
        <v>2</v>
      </c>
      <c r="C64" s="2" t="s">
        <v>4</v>
      </c>
    </row>
    <row r="65" spans="1:3" x14ac:dyDescent="0.25">
      <c r="A65" s="23">
        <v>44232.52511574074</v>
      </c>
      <c r="B65" s="4" t="s">
        <v>2</v>
      </c>
      <c r="C65" s="2" t="s">
        <v>4</v>
      </c>
    </row>
    <row r="66" spans="1:3" x14ac:dyDescent="0.25">
      <c r="A66" s="23">
        <v>44232.525173611109</v>
      </c>
      <c r="B66" s="4" t="s">
        <v>2</v>
      </c>
      <c r="C66" s="2" t="s">
        <v>4</v>
      </c>
    </row>
    <row r="67" spans="1:3" x14ac:dyDescent="0.25">
      <c r="A67" s="23">
        <v>44232.525196759256</v>
      </c>
      <c r="B67" s="4" t="s">
        <v>2</v>
      </c>
      <c r="C67" s="2" t="s">
        <v>4</v>
      </c>
    </row>
    <row r="68" spans="1:3" x14ac:dyDescent="0.25">
      <c r="A68" s="23">
        <v>44232.525219907409</v>
      </c>
      <c r="B68" s="4" t="s">
        <v>2</v>
      </c>
      <c r="C68" s="2" t="s">
        <v>4</v>
      </c>
    </row>
    <row r="69" spans="1:3" x14ac:dyDescent="0.25">
      <c r="A69" s="23">
        <v>44232.525231481479</v>
      </c>
      <c r="B69" s="4" t="s">
        <v>2</v>
      </c>
      <c r="C69" s="2" t="s">
        <v>4</v>
      </c>
    </row>
    <row r="70" spans="1:3" x14ac:dyDescent="0.25">
      <c r="A70" s="23">
        <v>44232.525254629632</v>
      </c>
      <c r="B70" s="4" t="s">
        <v>2</v>
      </c>
      <c r="C70" s="2" t="s">
        <v>4</v>
      </c>
    </row>
    <row r="71" spans="1:3" x14ac:dyDescent="0.25">
      <c r="A71" s="23">
        <v>44232.525254629632</v>
      </c>
      <c r="B71" s="4" t="s">
        <v>2</v>
      </c>
      <c r="C71" s="2" t="s">
        <v>4</v>
      </c>
    </row>
    <row r="72" spans="1:3" x14ac:dyDescent="0.25">
      <c r="A72" s="23">
        <v>44232.525277777779</v>
      </c>
      <c r="B72" s="4" t="s">
        <v>2</v>
      </c>
      <c r="C72" s="2" t="s">
        <v>4</v>
      </c>
    </row>
    <row r="73" spans="1:3" x14ac:dyDescent="0.25">
      <c r="A73" s="23">
        <v>44232.528182870374</v>
      </c>
      <c r="B73" s="4" t="s">
        <v>2</v>
      </c>
      <c r="C73" s="2" t="s">
        <v>4</v>
      </c>
    </row>
    <row r="74" spans="1:3" x14ac:dyDescent="0.25">
      <c r="A74" s="23">
        <v>44232.528298611112</v>
      </c>
      <c r="B74" s="4" t="s">
        <v>2</v>
      </c>
      <c r="C74" s="2" t="s">
        <v>4</v>
      </c>
    </row>
    <row r="75" spans="1:3" x14ac:dyDescent="0.25">
      <c r="A75" s="23">
        <v>44232.528344907405</v>
      </c>
      <c r="B75" s="4" t="s">
        <v>2</v>
      </c>
      <c r="C75" s="2" t="s">
        <v>4</v>
      </c>
    </row>
    <row r="76" spans="1:3" x14ac:dyDescent="0.25">
      <c r="A76" s="23">
        <v>44232.528402777774</v>
      </c>
      <c r="B76" s="4" t="s">
        <v>2</v>
      </c>
      <c r="C76" s="2" t="s">
        <v>4</v>
      </c>
    </row>
    <row r="77" spans="1:3" x14ac:dyDescent="0.25">
      <c r="A77" s="23">
        <v>44232.528460648151</v>
      </c>
      <c r="B77" s="4" t="s">
        <v>2</v>
      </c>
      <c r="C77" s="2" t="s">
        <v>4</v>
      </c>
    </row>
    <row r="78" spans="1:3" x14ac:dyDescent="0.25">
      <c r="A78" s="23">
        <v>44232.528506944444</v>
      </c>
      <c r="B78" s="4" t="s">
        <v>2</v>
      </c>
      <c r="C78" s="2" t="s">
        <v>4</v>
      </c>
    </row>
    <row r="79" spans="1:3" x14ac:dyDescent="0.25">
      <c r="A79" s="23">
        <v>44232.528541666667</v>
      </c>
      <c r="B79" s="4" t="s">
        <v>2</v>
      </c>
      <c r="C79" s="2" t="s">
        <v>4</v>
      </c>
    </row>
    <row r="80" spans="1:3" x14ac:dyDescent="0.25">
      <c r="A80" s="23">
        <v>44232.528599537036</v>
      </c>
      <c r="B80" s="4" t="s">
        <v>2</v>
      </c>
      <c r="C80" s="2" t="s">
        <v>4</v>
      </c>
    </row>
    <row r="81" spans="1:3" x14ac:dyDescent="0.25">
      <c r="A81" s="23">
        <v>44232.528680555559</v>
      </c>
      <c r="B81" s="4" t="s">
        <v>2</v>
      </c>
      <c r="C81" s="2" t="s">
        <v>4</v>
      </c>
    </row>
    <row r="82" spans="1:3" x14ac:dyDescent="0.25">
      <c r="A82" s="23">
        <v>44232.528761574074</v>
      </c>
      <c r="B82" s="4" t="s">
        <v>2</v>
      </c>
      <c r="C82" s="2" t="s">
        <v>4</v>
      </c>
    </row>
    <row r="83" spans="1:3" x14ac:dyDescent="0.25">
      <c r="A83" s="23">
        <v>44232.528807870367</v>
      </c>
      <c r="B83" s="4" t="s">
        <v>2</v>
      </c>
      <c r="C83" s="2" t="s">
        <v>4</v>
      </c>
    </row>
    <row r="84" spans="1:3" x14ac:dyDescent="0.25">
      <c r="A84" s="23">
        <v>44232.528865740744</v>
      </c>
      <c r="B84" s="4" t="s">
        <v>2</v>
      </c>
      <c r="C84" s="2" t="s">
        <v>4</v>
      </c>
    </row>
    <row r="85" spans="1:3" x14ac:dyDescent="0.25">
      <c r="A85" s="23">
        <v>44232.528900462959</v>
      </c>
      <c r="B85" s="4" t="s">
        <v>2</v>
      </c>
      <c r="C85" s="2" t="s">
        <v>4</v>
      </c>
    </row>
    <row r="86" spans="1:3" x14ac:dyDescent="0.25">
      <c r="A86" s="23">
        <v>44232.528946759259</v>
      </c>
      <c r="B86" s="4" t="s">
        <v>2</v>
      </c>
      <c r="C86" s="2" t="s">
        <v>4</v>
      </c>
    </row>
    <row r="87" spans="1:3" x14ac:dyDescent="0.25">
      <c r="A87" s="23">
        <v>44232.529004629629</v>
      </c>
      <c r="B87" s="4" t="s">
        <v>2</v>
      </c>
      <c r="C87" s="2" t="s">
        <v>4</v>
      </c>
    </row>
    <row r="88" spans="1:3" x14ac:dyDescent="0.25">
      <c r="A88" s="23">
        <v>44232.529467592591</v>
      </c>
      <c r="B88" s="4" t="s">
        <v>2</v>
      </c>
      <c r="C88" s="2" t="s">
        <v>4</v>
      </c>
    </row>
    <row r="89" spans="1:3" x14ac:dyDescent="0.25">
      <c r="A89" s="23">
        <v>44232.554976851854</v>
      </c>
      <c r="B89" s="4" t="s">
        <v>5</v>
      </c>
      <c r="C89" s="2" t="s">
        <v>6</v>
      </c>
    </row>
    <row r="90" spans="1:3" x14ac:dyDescent="0.25">
      <c r="A90" s="23">
        <v>44232.556018518517</v>
      </c>
      <c r="B90" s="4" t="s">
        <v>5</v>
      </c>
      <c r="C90" s="2" t="s">
        <v>6</v>
      </c>
    </row>
    <row r="91" spans="1:3" x14ac:dyDescent="0.25">
      <c r="A91" s="23">
        <v>44232.55609953704</v>
      </c>
      <c r="B91" s="4" t="s">
        <v>5</v>
      </c>
      <c r="C91" s="2" t="s">
        <v>6</v>
      </c>
    </row>
    <row r="92" spans="1:3" x14ac:dyDescent="0.25">
      <c r="A92" s="23">
        <v>44232.556168981479</v>
      </c>
      <c r="B92" s="4" t="s">
        <v>5</v>
      </c>
      <c r="C92" s="2" t="s">
        <v>6</v>
      </c>
    </row>
    <row r="93" spans="1:3" x14ac:dyDescent="0.25">
      <c r="A93" s="23">
        <v>44232.556226851855</v>
      </c>
      <c r="B93" s="4" t="s">
        <v>5</v>
      </c>
      <c r="C93" s="2" t="s">
        <v>6</v>
      </c>
    </row>
    <row r="94" spans="1:3" x14ac:dyDescent="0.25">
      <c r="A94" s="23">
        <v>44232.565358796295</v>
      </c>
      <c r="B94" s="4" t="s">
        <v>5</v>
      </c>
      <c r="C94" s="2" t="s">
        <v>6</v>
      </c>
    </row>
    <row r="95" spans="1:3" x14ac:dyDescent="0.25">
      <c r="A95" s="23">
        <v>44232.568136574075</v>
      </c>
      <c r="B95" s="4" t="s">
        <v>5</v>
      </c>
      <c r="C95" s="2" t="s">
        <v>6</v>
      </c>
    </row>
    <row r="96" spans="1:3" x14ac:dyDescent="0.25">
      <c r="A96" s="23">
        <v>44232.56827546296</v>
      </c>
      <c r="B96" s="4" t="s">
        <v>5</v>
      </c>
      <c r="C96" s="2" t="s">
        <v>6</v>
      </c>
    </row>
    <row r="97" spans="1:3" x14ac:dyDescent="0.25">
      <c r="A97" s="23">
        <v>44232.569432870368</v>
      </c>
      <c r="B97" s="4" t="s">
        <v>5</v>
      </c>
      <c r="C97" s="2" t="s">
        <v>6</v>
      </c>
    </row>
    <row r="98" spans="1:3" x14ac:dyDescent="0.25">
      <c r="A98" s="23">
        <v>44232.569432870368</v>
      </c>
      <c r="B98" s="4" t="s">
        <v>5</v>
      </c>
      <c r="C98" s="2" t="s">
        <v>6</v>
      </c>
    </row>
    <row r="99" spans="1:3" x14ac:dyDescent="0.25">
      <c r="A99" s="23">
        <v>44232.570277777777</v>
      </c>
      <c r="B99" s="4" t="s">
        <v>5</v>
      </c>
      <c r="C99" s="2" t="s">
        <v>6</v>
      </c>
    </row>
    <row r="100" spans="1:3" x14ac:dyDescent="0.25">
      <c r="A100" s="23">
        <v>44232.5703125</v>
      </c>
      <c r="B100" s="4" t="s">
        <v>5</v>
      </c>
      <c r="C100" s="2" t="s">
        <v>6</v>
      </c>
    </row>
    <row r="101" spans="1:3" x14ac:dyDescent="0.25">
      <c r="A101" s="23">
        <v>44232.570439814815</v>
      </c>
      <c r="B101" s="4" t="s">
        <v>5</v>
      </c>
      <c r="C101" s="2" t="s">
        <v>6</v>
      </c>
    </row>
    <row r="102" spans="1:3" x14ac:dyDescent="0.25">
      <c r="A102" s="23">
        <v>44232.570462962962</v>
      </c>
      <c r="B102" s="4" t="s">
        <v>5</v>
      </c>
      <c r="C102" s="2" t="s">
        <v>6</v>
      </c>
    </row>
    <row r="103" spans="1:3" x14ac:dyDescent="0.25">
      <c r="A103" s="23">
        <v>44232.581423611111</v>
      </c>
      <c r="B103" s="4" t="s">
        <v>5</v>
      </c>
      <c r="C103" s="2" t="s">
        <v>6</v>
      </c>
    </row>
    <row r="104" spans="1:3" x14ac:dyDescent="0.25">
      <c r="A104" s="23">
        <v>44232.581423611111</v>
      </c>
      <c r="B104" s="4" t="s">
        <v>5</v>
      </c>
      <c r="C104" s="2" t="s">
        <v>6</v>
      </c>
    </row>
    <row r="105" spans="1:3" x14ac:dyDescent="0.25">
      <c r="A105" s="23">
        <v>44232.583807870367</v>
      </c>
      <c r="B105" s="4" t="s">
        <v>5</v>
      </c>
      <c r="C105" s="2" t="s">
        <v>6</v>
      </c>
    </row>
    <row r="106" spans="1:3" x14ac:dyDescent="0.25">
      <c r="A106" s="23">
        <v>44232.58388888889</v>
      </c>
      <c r="B106" s="4" t="s">
        <v>5</v>
      </c>
      <c r="C106" s="2" t="s">
        <v>6</v>
      </c>
    </row>
    <row r="107" spans="1:3" x14ac:dyDescent="0.25">
      <c r="A107" s="23">
        <v>44232.584687499999</v>
      </c>
      <c r="B107" s="4" t="s">
        <v>5</v>
      </c>
      <c r="C107" s="2" t="s">
        <v>6</v>
      </c>
    </row>
    <row r="108" spans="1:3" x14ac:dyDescent="0.25">
      <c r="A108" s="23">
        <v>44232.584733796299</v>
      </c>
      <c r="B108" s="4" t="s">
        <v>5</v>
      </c>
      <c r="C108" s="2" t="s">
        <v>6</v>
      </c>
    </row>
    <row r="109" spans="1:3" x14ac:dyDescent="0.25">
      <c r="A109" s="23">
        <v>44232.584756944445</v>
      </c>
      <c r="B109" s="4" t="s">
        <v>5</v>
      </c>
      <c r="C109" s="2" t="s">
        <v>6</v>
      </c>
    </row>
    <row r="110" spans="1:3" x14ac:dyDescent="0.25">
      <c r="A110" s="23">
        <v>44232.584791666668</v>
      </c>
      <c r="B110" s="4" t="s">
        <v>5</v>
      </c>
      <c r="C110" s="2" t="s">
        <v>6</v>
      </c>
    </row>
    <row r="111" spans="1:3" x14ac:dyDescent="0.25">
      <c r="A111" s="23">
        <v>44232.584849537037</v>
      </c>
      <c r="B111" s="4" t="s">
        <v>5</v>
      </c>
      <c r="C111" s="2" t="s">
        <v>6</v>
      </c>
    </row>
    <row r="112" spans="1:3" x14ac:dyDescent="0.25">
      <c r="A112" s="23">
        <v>44232.58489583333</v>
      </c>
      <c r="B112" s="4" t="s">
        <v>5</v>
      </c>
      <c r="C112" s="2" t="s">
        <v>6</v>
      </c>
    </row>
    <row r="113" spans="1:3" x14ac:dyDescent="0.25">
      <c r="A113" s="23">
        <v>44232.584953703707</v>
      </c>
      <c r="B113" s="4" t="s">
        <v>5</v>
      </c>
      <c r="C113" s="2" t="s">
        <v>6</v>
      </c>
    </row>
    <row r="114" spans="1:3" x14ac:dyDescent="0.25">
      <c r="A114" s="23">
        <v>44232.585011574076</v>
      </c>
      <c r="B114" s="4" t="s">
        <v>5</v>
      </c>
      <c r="C114" s="2" t="s">
        <v>6</v>
      </c>
    </row>
    <row r="115" spans="1:3" x14ac:dyDescent="0.25">
      <c r="A115" s="23">
        <v>44232.585115740738</v>
      </c>
      <c r="B115" s="4" t="s">
        <v>5</v>
      </c>
      <c r="C115" s="2" t="s">
        <v>6</v>
      </c>
    </row>
    <row r="116" spans="1:3" x14ac:dyDescent="0.25">
      <c r="A116" s="23">
        <v>44232.585138888891</v>
      </c>
      <c r="B116" s="4" t="s">
        <v>5</v>
      </c>
      <c r="C116" s="2" t="s">
        <v>6</v>
      </c>
    </row>
    <row r="117" spans="1:3" x14ac:dyDescent="0.25">
      <c r="A117" s="23">
        <v>44232.585173611114</v>
      </c>
      <c r="B117" s="4" t="s">
        <v>5</v>
      </c>
      <c r="C117" s="2" t="s">
        <v>6</v>
      </c>
    </row>
    <row r="118" spans="1:3" x14ac:dyDescent="0.25">
      <c r="A118" s="23">
        <v>44232.585219907407</v>
      </c>
      <c r="B118" s="4" t="s">
        <v>5</v>
      </c>
      <c r="C118" s="2" t="s">
        <v>6</v>
      </c>
    </row>
    <row r="119" spans="1:3" x14ac:dyDescent="0.25">
      <c r="A119" s="23">
        <v>44232.585300925923</v>
      </c>
      <c r="B119" s="4" t="s">
        <v>5</v>
      </c>
      <c r="C119" s="2" t="s">
        <v>6</v>
      </c>
    </row>
    <row r="120" spans="1:3" x14ac:dyDescent="0.25">
      <c r="A120" s="23">
        <v>44232.585335648146</v>
      </c>
      <c r="B120" s="4" t="s">
        <v>5</v>
      </c>
      <c r="C120" s="2" t="s">
        <v>6</v>
      </c>
    </row>
    <row r="121" spans="1:3" x14ac:dyDescent="0.25">
      <c r="A121" s="23">
        <v>44232.585393518515</v>
      </c>
      <c r="B121" s="4" t="s">
        <v>5</v>
      </c>
      <c r="C121" s="2" t="s">
        <v>6</v>
      </c>
    </row>
    <row r="122" spans="1:3" x14ac:dyDescent="0.25">
      <c r="A122" s="23">
        <v>44232.585439814815</v>
      </c>
      <c r="B122" s="4" t="s">
        <v>5</v>
      </c>
      <c r="C122" s="2" t="s">
        <v>6</v>
      </c>
    </row>
    <row r="123" spans="1:3" x14ac:dyDescent="0.25">
      <c r="A123" s="23">
        <v>44232.585474537038</v>
      </c>
      <c r="B123" s="4" t="s">
        <v>5</v>
      </c>
      <c r="C123" s="2" t="s">
        <v>6</v>
      </c>
    </row>
    <row r="124" spans="1:3" x14ac:dyDescent="0.25">
      <c r="A124" s="23">
        <v>44232.585520833331</v>
      </c>
      <c r="B124" s="4" t="s">
        <v>5</v>
      </c>
      <c r="C124" s="2" t="s">
        <v>6</v>
      </c>
    </row>
    <row r="125" spans="1:3" x14ac:dyDescent="0.25">
      <c r="A125" s="23">
        <v>44232.585578703707</v>
      </c>
      <c r="B125" s="4" t="s">
        <v>5</v>
      </c>
      <c r="C125" s="2" t="s">
        <v>6</v>
      </c>
    </row>
    <row r="126" spans="1:3" x14ac:dyDescent="0.25">
      <c r="A126" s="23">
        <v>44232.585636574076</v>
      </c>
      <c r="B126" s="4" t="s">
        <v>5</v>
      </c>
      <c r="C126" s="2" t="s">
        <v>6</v>
      </c>
    </row>
    <row r="127" spans="1:3" x14ac:dyDescent="0.25">
      <c r="A127" s="23">
        <v>44232.585682870369</v>
      </c>
      <c r="B127" s="4" t="s">
        <v>5</v>
      </c>
      <c r="C127" s="2" t="s">
        <v>6</v>
      </c>
    </row>
    <row r="128" spans="1:3" x14ac:dyDescent="0.25">
      <c r="A128" s="23">
        <v>44232.585763888892</v>
      </c>
      <c r="B128" s="4" t="s">
        <v>5</v>
      </c>
      <c r="C128" s="2" t="s">
        <v>6</v>
      </c>
    </row>
    <row r="129" spans="1:3" x14ac:dyDescent="0.25">
      <c r="A129" s="23">
        <v>44232.585821759261</v>
      </c>
      <c r="B129" s="4" t="s">
        <v>5</v>
      </c>
      <c r="C129" s="2" t="s">
        <v>6</v>
      </c>
    </row>
    <row r="130" spans="1:3" x14ac:dyDescent="0.25">
      <c r="A130" s="23">
        <v>44232.585856481484</v>
      </c>
      <c r="B130" s="4" t="s">
        <v>5</v>
      </c>
      <c r="C130" s="2" t="s">
        <v>6</v>
      </c>
    </row>
    <row r="131" spans="1:3" x14ac:dyDescent="0.25">
      <c r="A131" s="23">
        <v>44232.585902777777</v>
      </c>
      <c r="B131" s="4" t="s">
        <v>5</v>
      </c>
      <c r="C131" s="2" t="s">
        <v>6</v>
      </c>
    </row>
    <row r="132" spans="1:3" x14ac:dyDescent="0.25">
      <c r="A132" s="23">
        <v>44232.5859375</v>
      </c>
      <c r="B132" s="4" t="s">
        <v>5</v>
      </c>
      <c r="C132" s="2" t="s">
        <v>6</v>
      </c>
    </row>
    <row r="133" spans="1:3" x14ac:dyDescent="0.25">
      <c r="A133" s="23">
        <v>44232.5859837963</v>
      </c>
      <c r="B133" s="4" t="s">
        <v>5</v>
      </c>
      <c r="C133" s="2" t="s">
        <v>6</v>
      </c>
    </row>
    <row r="134" spans="1:3" x14ac:dyDescent="0.25">
      <c r="A134" s="23">
        <v>44232.586006944446</v>
      </c>
      <c r="B134" s="4" t="s">
        <v>5</v>
      </c>
      <c r="C134" s="2" t="s">
        <v>6</v>
      </c>
    </row>
    <row r="135" spans="1:3" x14ac:dyDescent="0.25">
      <c r="A135" s="23">
        <v>44232.586041666669</v>
      </c>
      <c r="B135" s="4" t="s">
        <v>5</v>
      </c>
      <c r="C135" s="2" t="s">
        <v>6</v>
      </c>
    </row>
    <row r="136" spans="1:3" x14ac:dyDescent="0.25">
      <c r="A136" s="23">
        <v>44232.586099537039</v>
      </c>
      <c r="B136" s="4" t="s">
        <v>5</v>
      </c>
      <c r="C136" s="2" t="s">
        <v>6</v>
      </c>
    </row>
    <row r="137" spans="1:3" x14ac:dyDescent="0.25">
      <c r="A137" s="23">
        <v>44232.586122685185</v>
      </c>
      <c r="B137" s="4" t="s">
        <v>5</v>
      </c>
      <c r="C137" s="2" t="s">
        <v>6</v>
      </c>
    </row>
    <row r="138" spans="1:3" x14ac:dyDescent="0.25">
      <c r="A138" s="23">
        <v>44232.586168981485</v>
      </c>
      <c r="B138" s="4" t="s">
        <v>5</v>
      </c>
      <c r="C138" s="2" t="s">
        <v>6</v>
      </c>
    </row>
    <row r="139" spans="1:3" x14ac:dyDescent="0.25">
      <c r="A139" s="23">
        <v>44232.5862037037</v>
      </c>
      <c r="B139" s="4" t="s">
        <v>5</v>
      </c>
      <c r="C139" s="2" t="s">
        <v>6</v>
      </c>
    </row>
    <row r="140" spans="1:3" x14ac:dyDescent="0.25">
      <c r="A140" s="23">
        <v>44232.586261574077</v>
      </c>
      <c r="B140" s="4" t="s">
        <v>5</v>
      </c>
      <c r="C140" s="2" t="s">
        <v>6</v>
      </c>
    </row>
    <row r="141" spans="1:3" x14ac:dyDescent="0.25">
      <c r="A141" s="23">
        <v>44232.587592592594</v>
      </c>
      <c r="B141" s="4" t="s">
        <v>5</v>
      </c>
      <c r="C141" s="2" t="s">
        <v>6</v>
      </c>
    </row>
    <row r="142" spans="1:3" x14ac:dyDescent="0.25">
      <c r="A142" s="23">
        <v>44235.337129629632</v>
      </c>
      <c r="B142" s="4" t="s">
        <v>5</v>
      </c>
      <c r="C142" s="2" t="s">
        <v>6</v>
      </c>
    </row>
    <row r="143" spans="1:3" x14ac:dyDescent="0.25">
      <c r="A143" s="23">
        <v>44232.587592592594</v>
      </c>
      <c r="B143" s="4" t="s">
        <v>5</v>
      </c>
      <c r="C143" s="2" t="s">
        <v>6</v>
      </c>
    </row>
    <row r="144" spans="1:3" x14ac:dyDescent="0.25">
      <c r="A144" s="23">
        <v>44235.348668981482</v>
      </c>
      <c r="B144" s="4" t="s">
        <v>5</v>
      </c>
      <c r="C144" s="2" t="s">
        <v>6</v>
      </c>
    </row>
    <row r="145" spans="1:3" x14ac:dyDescent="0.25">
      <c r="A145" s="23">
        <v>44235.348726851851</v>
      </c>
      <c r="B145" s="4" t="s">
        <v>5</v>
      </c>
      <c r="C145" s="2" t="s">
        <v>6</v>
      </c>
    </row>
    <row r="146" spans="1:3" x14ac:dyDescent="0.25">
      <c r="A146" s="23">
        <v>44235.348923611113</v>
      </c>
      <c r="B146" s="4" t="s">
        <v>5</v>
      </c>
      <c r="C146" s="2" t="s">
        <v>6</v>
      </c>
    </row>
    <row r="147" spans="1:3" x14ac:dyDescent="0.25">
      <c r="A147" s="23">
        <v>44235.349351851852</v>
      </c>
      <c r="B147" s="4" t="s">
        <v>5</v>
      </c>
      <c r="C147" s="2" t="s">
        <v>6</v>
      </c>
    </row>
    <row r="148" spans="1:3" x14ac:dyDescent="0.25">
      <c r="A148" s="23">
        <v>44235.349409722221</v>
      </c>
      <c r="B148" s="4" t="s">
        <v>5</v>
      </c>
      <c r="C148" s="2" t="s">
        <v>6</v>
      </c>
    </row>
    <row r="149" spans="1:3" x14ac:dyDescent="0.25">
      <c r="A149" s="23">
        <v>44235.349490740744</v>
      </c>
      <c r="B149" s="4" t="s">
        <v>5</v>
      </c>
      <c r="C149" s="2" t="s">
        <v>6</v>
      </c>
    </row>
    <row r="150" spans="1:3" x14ac:dyDescent="0.25">
      <c r="A150" s="23">
        <v>44235.34957175926</v>
      </c>
      <c r="B150" s="4" t="s">
        <v>5</v>
      </c>
      <c r="C150" s="2" t="s">
        <v>6</v>
      </c>
    </row>
    <row r="151" spans="1:3" x14ac:dyDescent="0.25">
      <c r="A151" s="23">
        <v>44235.349687499998</v>
      </c>
      <c r="B151" s="4" t="s">
        <v>5</v>
      </c>
      <c r="C151" s="2" t="s">
        <v>6</v>
      </c>
    </row>
    <row r="152" spans="1:3" x14ac:dyDescent="0.25">
      <c r="A152" s="23">
        <v>44232.587731481479</v>
      </c>
      <c r="B152" s="4" t="s">
        <v>5</v>
      </c>
      <c r="C152" s="2" t="s">
        <v>6</v>
      </c>
    </row>
    <row r="153" spans="1:3" x14ac:dyDescent="0.25">
      <c r="A153" s="23">
        <v>44232.587777777779</v>
      </c>
      <c r="B153" s="4" t="s">
        <v>5</v>
      </c>
      <c r="C153" s="2" t="s">
        <v>6</v>
      </c>
    </row>
    <row r="154" spans="1:3" x14ac:dyDescent="0.25">
      <c r="A154" s="23">
        <v>44232.587812500002</v>
      </c>
      <c r="B154" s="4" t="s">
        <v>5</v>
      </c>
      <c r="C154" s="2" t="s">
        <v>6</v>
      </c>
    </row>
    <row r="155" spans="1:3" x14ac:dyDescent="0.25">
      <c r="A155" s="23">
        <v>44232.587858796294</v>
      </c>
      <c r="B155" s="4" t="s">
        <v>5</v>
      </c>
      <c r="C155" s="2" t="s">
        <v>6</v>
      </c>
    </row>
    <row r="156" spans="1:3" x14ac:dyDescent="0.25">
      <c r="A156" s="23">
        <v>44232.587962962964</v>
      </c>
      <c r="B156" s="4" t="s">
        <v>5</v>
      </c>
      <c r="C156" s="2" t="s">
        <v>6</v>
      </c>
    </row>
    <row r="157" spans="1:3" x14ac:dyDescent="0.25">
      <c r="A157" s="23">
        <v>44232.588020833333</v>
      </c>
      <c r="B157" s="4" t="s">
        <v>5</v>
      </c>
      <c r="C157" s="2" t="s">
        <v>6</v>
      </c>
    </row>
    <row r="158" spans="1:3" x14ac:dyDescent="0.25">
      <c r="A158" s="23">
        <v>44232.588078703702</v>
      </c>
      <c r="B158" s="4" t="s">
        <v>5</v>
      </c>
      <c r="C158" s="2" t="s">
        <v>6</v>
      </c>
    </row>
    <row r="159" spans="1:3" x14ac:dyDescent="0.25">
      <c r="A159" s="23">
        <v>44232.588136574072</v>
      </c>
      <c r="B159" s="4" t="s">
        <v>5</v>
      </c>
      <c r="C159" s="2" t="s">
        <v>6</v>
      </c>
    </row>
    <row r="160" spans="1:3" x14ac:dyDescent="0.25">
      <c r="A160" s="23">
        <v>44232.588321759256</v>
      </c>
      <c r="B160" s="4" t="s">
        <v>5</v>
      </c>
      <c r="C160" s="2" t="s">
        <v>6</v>
      </c>
    </row>
    <row r="161" spans="1:3" x14ac:dyDescent="0.25">
      <c r="A161" s="23">
        <v>44232.588425925926</v>
      </c>
      <c r="B161" s="4" t="s">
        <v>5</v>
      </c>
      <c r="C161" s="2" t="s">
        <v>6</v>
      </c>
    </row>
    <row r="162" spans="1:3" x14ac:dyDescent="0.25">
      <c r="A162" s="23">
        <v>44232.603842592594</v>
      </c>
      <c r="B162" s="4" t="s">
        <v>5</v>
      </c>
      <c r="C162" s="2" t="s">
        <v>6</v>
      </c>
    </row>
    <row r="163" spans="1:3" x14ac:dyDescent="0.25">
      <c r="A163" s="23">
        <v>44232.60392361111</v>
      </c>
      <c r="B163" s="4" t="s">
        <v>5</v>
      </c>
      <c r="C163" s="2" t="s">
        <v>6</v>
      </c>
    </row>
    <row r="164" spans="1:3" x14ac:dyDescent="0.25">
      <c r="A164" s="23">
        <v>44235.348483796297</v>
      </c>
      <c r="B164" s="4" t="s">
        <v>5</v>
      </c>
      <c r="C164" s="2" t="s">
        <v>6</v>
      </c>
    </row>
    <row r="165" spans="1:3" x14ac:dyDescent="0.25">
      <c r="A165" s="23">
        <v>44235.348587962966</v>
      </c>
      <c r="B165" s="4" t="s">
        <v>5</v>
      </c>
      <c r="C165" s="2" t="s">
        <v>6</v>
      </c>
    </row>
    <row r="166" spans="1:3" x14ac:dyDescent="0.25">
      <c r="A166" s="23">
        <v>44235.349733796298</v>
      </c>
      <c r="B166" s="4" t="s">
        <v>5</v>
      </c>
      <c r="C166" s="2" t="s">
        <v>6</v>
      </c>
    </row>
    <row r="167" spans="1:3" x14ac:dyDescent="0.25">
      <c r="A167" s="23">
        <v>44235.375763888886</v>
      </c>
      <c r="B167" s="4" t="s">
        <v>5</v>
      </c>
      <c r="C167" s="2" t="s">
        <v>6</v>
      </c>
    </row>
    <row r="168" spans="1:3" x14ac:dyDescent="0.25">
      <c r="A168" s="23">
        <v>44235.375821759262</v>
      </c>
      <c r="B168" s="4" t="s">
        <v>5</v>
      </c>
      <c r="C168" s="2" t="s">
        <v>6</v>
      </c>
    </row>
    <row r="169" spans="1:3" x14ac:dyDescent="0.25">
      <c r="A169" s="23">
        <v>44235.375856481478</v>
      </c>
      <c r="B169" s="4" t="s">
        <v>5</v>
      </c>
      <c r="C169" s="2" t="s">
        <v>6</v>
      </c>
    </row>
    <row r="170" spans="1:3" x14ac:dyDescent="0.25">
      <c r="A170" s="23">
        <v>44235.375902777778</v>
      </c>
      <c r="B170" s="4" t="s">
        <v>5</v>
      </c>
      <c r="C170" s="2" t="s">
        <v>6</v>
      </c>
    </row>
    <row r="171" spans="1:3" x14ac:dyDescent="0.25">
      <c r="A171" s="23">
        <v>44235.376018518517</v>
      </c>
      <c r="B171" s="4" t="s">
        <v>5</v>
      </c>
      <c r="C171" s="2" t="s">
        <v>6</v>
      </c>
    </row>
    <row r="172" spans="1:3" x14ac:dyDescent="0.25">
      <c r="A172" s="23">
        <v>44235.37604166667</v>
      </c>
      <c r="B172" s="4" t="s">
        <v>5</v>
      </c>
      <c r="C172" s="2" t="s">
        <v>6</v>
      </c>
    </row>
    <row r="173" spans="1:3" x14ac:dyDescent="0.25">
      <c r="A173" s="23">
        <v>44235.376087962963</v>
      </c>
      <c r="B173" s="4" t="s">
        <v>5</v>
      </c>
      <c r="C173" s="2" t="s">
        <v>6</v>
      </c>
    </row>
    <row r="174" spans="1:3" x14ac:dyDescent="0.25">
      <c r="A174" s="23">
        <v>44235.376145833332</v>
      </c>
      <c r="B174" s="4" t="s">
        <v>5</v>
      </c>
      <c r="C174" s="2" t="s">
        <v>6</v>
      </c>
    </row>
    <row r="175" spans="1:3" x14ac:dyDescent="0.25">
      <c r="A175" s="23">
        <v>44235.349756944444</v>
      </c>
      <c r="B175" s="4" t="s">
        <v>5</v>
      </c>
      <c r="C175" s="2" t="s">
        <v>6</v>
      </c>
    </row>
    <row r="176" spans="1:3" x14ac:dyDescent="0.25">
      <c r="A176" s="23">
        <v>44235.3671875</v>
      </c>
      <c r="B176" s="4" t="s">
        <v>5</v>
      </c>
      <c r="C176" s="2" t="s">
        <v>6</v>
      </c>
    </row>
    <row r="177" spans="1:3" x14ac:dyDescent="0.25">
      <c r="A177" s="23">
        <v>44235.367268518516</v>
      </c>
      <c r="B177" s="4" t="s">
        <v>5</v>
      </c>
      <c r="C177" s="2" t="s">
        <v>6</v>
      </c>
    </row>
    <row r="178" spans="1:3" x14ac:dyDescent="0.25">
      <c r="A178" s="23">
        <v>44235.367314814815</v>
      </c>
      <c r="B178" s="4" t="s">
        <v>5</v>
      </c>
      <c r="C178" s="2" t="s">
        <v>6</v>
      </c>
    </row>
    <row r="179" spans="1:3" x14ac:dyDescent="0.25">
      <c r="A179" s="23">
        <v>44235.367372685185</v>
      </c>
      <c r="B179" s="4" t="s">
        <v>5</v>
      </c>
      <c r="C179" s="2" t="s">
        <v>6</v>
      </c>
    </row>
    <row r="180" spans="1:3" x14ac:dyDescent="0.25">
      <c r="A180" s="23">
        <v>44235.3674537037</v>
      </c>
      <c r="B180" s="4" t="s">
        <v>5</v>
      </c>
      <c r="C180" s="2" t="s">
        <v>6</v>
      </c>
    </row>
    <row r="181" spans="1:3" x14ac:dyDescent="0.25">
      <c r="A181" s="23">
        <v>44235.367511574077</v>
      </c>
      <c r="B181" s="4" t="s">
        <v>5</v>
      </c>
      <c r="C181" s="2" t="s">
        <v>6</v>
      </c>
    </row>
    <row r="182" spans="1:3" x14ac:dyDescent="0.25">
      <c r="A182" s="23">
        <v>44235.36755787037</v>
      </c>
      <c r="B182" s="4" t="s">
        <v>5</v>
      </c>
      <c r="C182" s="2" t="s">
        <v>6</v>
      </c>
    </row>
    <row r="183" spans="1:3" x14ac:dyDescent="0.25">
      <c r="A183" s="23">
        <v>44235.367615740739</v>
      </c>
      <c r="B183" s="4" t="s">
        <v>5</v>
      </c>
      <c r="C183" s="2" t="s">
        <v>6</v>
      </c>
    </row>
    <row r="184" spans="1:3" x14ac:dyDescent="0.25">
      <c r="A184" s="23">
        <v>44235.367719907408</v>
      </c>
      <c r="B184" s="4" t="s">
        <v>5</v>
      </c>
      <c r="C184" s="2" t="s">
        <v>6</v>
      </c>
    </row>
    <row r="185" spans="1:3" x14ac:dyDescent="0.25">
      <c r="A185" s="23">
        <v>44235.367777777778</v>
      </c>
      <c r="B185" s="4" t="s">
        <v>5</v>
      </c>
      <c r="C185" s="2" t="s">
        <v>6</v>
      </c>
    </row>
    <row r="186" spans="1:3" x14ac:dyDescent="0.25">
      <c r="A186" s="23">
        <v>44235.367835648147</v>
      </c>
      <c r="B186" s="4" t="s">
        <v>5</v>
      </c>
      <c r="C186" s="2" t="s">
        <v>6</v>
      </c>
    </row>
    <row r="187" spans="1:3" x14ac:dyDescent="0.25">
      <c r="A187" s="23">
        <v>44235.367893518516</v>
      </c>
      <c r="B187" s="4" t="s">
        <v>5</v>
      </c>
      <c r="C187" s="2" t="s">
        <v>6</v>
      </c>
    </row>
    <row r="188" spans="1:3" x14ac:dyDescent="0.25">
      <c r="A188" s="23">
        <v>44235.367962962962</v>
      </c>
      <c r="B188" s="4" t="s">
        <v>5</v>
      </c>
      <c r="C188" s="2" t="s">
        <v>6</v>
      </c>
    </row>
    <row r="189" spans="1:3" x14ac:dyDescent="0.25">
      <c r="A189" s="23">
        <v>44235.368020833332</v>
      </c>
      <c r="B189" s="4" t="s">
        <v>5</v>
      </c>
      <c r="C189" s="2" t="s">
        <v>6</v>
      </c>
    </row>
    <row r="190" spans="1:3" x14ac:dyDescent="0.25">
      <c r="A190" s="23">
        <v>44235.368055555555</v>
      </c>
      <c r="B190" s="4" t="s">
        <v>5</v>
      </c>
      <c r="C190" s="2" t="s">
        <v>6</v>
      </c>
    </row>
    <row r="191" spans="1:3" x14ac:dyDescent="0.25">
      <c r="A191" s="23">
        <v>44235.368136574078</v>
      </c>
      <c r="B191" s="4" t="s">
        <v>5</v>
      </c>
      <c r="C191" s="2" t="s">
        <v>6</v>
      </c>
    </row>
    <row r="192" spans="1:3" x14ac:dyDescent="0.25">
      <c r="A192" s="23">
        <v>44235.370937500003</v>
      </c>
      <c r="B192" s="4" t="s">
        <v>5</v>
      </c>
      <c r="C192" s="2" t="s">
        <v>6</v>
      </c>
    </row>
    <row r="193" spans="1:3" x14ac:dyDescent="0.25">
      <c r="A193" s="23">
        <v>44235.370983796296</v>
      </c>
      <c r="B193" s="4" t="s">
        <v>5</v>
      </c>
      <c r="C193" s="2" t="s">
        <v>6</v>
      </c>
    </row>
    <row r="194" spans="1:3" x14ac:dyDescent="0.25">
      <c r="A194" s="23">
        <v>44235.371041666665</v>
      </c>
      <c r="B194" s="4" t="s">
        <v>5</v>
      </c>
      <c r="C194" s="2" t="s">
        <v>6</v>
      </c>
    </row>
    <row r="195" spans="1:3" x14ac:dyDescent="0.25">
      <c r="A195" s="23">
        <v>44235.371087962965</v>
      </c>
      <c r="B195" s="4" t="s">
        <v>5</v>
      </c>
      <c r="C195" s="2" t="s">
        <v>6</v>
      </c>
    </row>
    <row r="196" spans="1:3" x14ac:dyDescent="0.25">
      <c r="A196" s="23">
        <v>44235.371122685188</v>
      </c>
      <c r="B196" s="4" t="s">
        <v>5</v>
      </c>
      <c r="C196" s="2" t="s">
        <v>6</v>
      </c>
    </row>
    <row r="197" spans="1:3" x14ac:dyDescent="0.25">
      <c r="A197" s="23">
        <v>44235.371168981481</v>
      </c>
      <c r="B197" s="4" t="s">
        <v>5</v>
      </c>
      <c r="C197" s="2" t="s">
        <v>6</v>
      </c>
    </row>
    <row r="198" spans="1:3" x14ac:dyDescent="0.25">
      <c r="A198" s="23">
        <v>44235.371180555558</v>
      </c>
      <c r="B198" s="4" t="s">
        <v>5</v>
      </c>
      <c r="C198" s="2" t="s">
        <v>6</v>
      </c>
    </row>
    <row r="199" spans="1:3" x14ac:dyDescent="0.25">
      <c r="A199" s="23">
        <v>44235.371249999997</v>
      </c>
      <c r="B199" s="4" t="s">
        <v>5</v>
      </c>
      <c r="C199" s="2" t="s">
        <v>6</v>
      </c>
    </row>
    <row r="200" spans="1:3" x14ac:dyDescent="0.25">
      <c r="A200" s="23">
        <v>44235.371307870373</v>
      </c>
      <c r="B200" s="4" t="s">
        <v>5</v>
      </c>
      <c r="C200" s="2" t="s">
        <v>6</v>
      </c>
    </row>
    <row r="201" spans="1:3" x14ac:dyDescent="0.25">
      <c r="A201" s="23">
        <v>44235.371365740742</v>
      </c>
      <c r="B201" s="4" t="s">
        <v>5</v>
      </c>
      <c r="C201" s="2" t="s">
        <v>6</v>
      </c>
    </row>
    <row r="202" spans="1:3" x14ac:dyDescent="0.25">
      <c r="A202" s="23">
        <v>44235.371423611112</v>
      </c>
      <c r="B202" s="4" t="s">
        <v>5</v>
      </c>
      <c r="C202" s="2" t="s">
        <v>6</v>
      </c>
    </row>
    <row r="203" spans="1:3" x14ac:dyDescent="0.25">
      <c r="A203" s="23">
        <v>44235.371504629627</v>
      </c>
      <c r="B203" s="4" t="s">
        <v>5</v>
      </c>
      <c r="C203" s="2" t="s">
        <v>6</v>
      </c>
    </row>
    <row r="204" spans="1:3" x14ac:dyDescent="0.25">
      <c r="A204" s="23">
        <v>44235.372048611112</v>
      </c>
      <c r="B204" s="4" t="s">
        <v>5</v>
      </c>
      <c r="C204" s="2" t="s">
        <v>6</v>
      </c>
    </row>
    <row r="205" spans="1:3" x14ac:dyDescent="0.25">
      <c r="A205" s="23">
        <v>44235.372094907405</v>
      </c>
      <c r="B205" s="4" t="s">
        <v>5</v>
      </c>
      <c r="C205" s="2" t="s">
        <v>6</v>
      </c>
    </row>
    <row r="206" spans="1:3" x14ac:dyDescent="0.25">
      <c r="A206" s="23">
        <v>44235.372106481482</v>
      </c>
      <c r="B206" s="4" t="s">
        <v>5</v>
      </c>
      <c r="C206" s="2" t="s">
        <v>6</v>
      </c>
    </row>
    <row r="207" spans="1:3" x14ac:dyDescent="0.25">
      <c r="A207" s="23">
        <v>44235.372175925928</v>
      </c>
      <c r="B207" s="4" t="s">
        <v>5</v>
      </c>
      <c r="C207" s="2" t="s">
        <v>6</v>
      </c>
    </row>
    <row r="208" spans="1:3" x14ac:dyDescent="0.25">
      <c r="A208" s="23">
        <v>44235.372210648151</v>
      </c>
      <c r="B208" s="4" t="s">
        <v>5</v>
      </c>
      <c r="C208" s="2" t="s">
        <v>6</v>
      </c>
    </row>
    <row r="209" spans="1:3" x14ac:dyDescent="0.25">
      <c r="A209" s="23">
        <v>44235.37226851852</v>
      </c>
      <c r="B209" s="4" t="s">
        <v>5</v>
      </c>
      <c r="C209" s="2" t="s">
        <v>6</v>
      </c>
    </row>
    <row r="210" spans="1:3" x14ac:dyDescent="0.25">
      <c r="A210" s="23">
        <v>44235.372291666667</v>
      </c>
      <c r="B210" s="4" t="s">
        <v>5</v>
      </c>
      <c r="C210" s="2" t="s">
        <v>6</v>
      </c>
    </row>
    <row r="211" spans="1:3" x14ac:dyDescent="0.25">
      <c r="A211" s="23">
        <v>44235.372314814813</v>
      </c>
      <c r="B211" s="4" t="s">
        <v>5</v>
      </c>
      <c r="C211" s="2" t="s">
        <v>6</v>
      </c>
    </row>
    <row r="212" spans="1:3" x14ac:dyDescent="0.25">
      <c r="A212" s="23">
        <v>44235.372349537036</v>
      </c>
      <c r="B212" s="4" t="s">
        <v>5</v>
      </c>
      <c r="C212" s="2" t="s">
        <v>6</v>
      </c>
    </row>
    <row r="213" spans="1:3" x14ac:dyDescent="0.25">
      <c r="A213" s="23">
        <v>44235.372430555559</v>
      </c>
      <c r="B213" s="4" t="s">
        <v>5</v>
      </c>
      <c r="C213" s="2" t="s">
        <v>6</v>
      </c>
    </row>
    <row r="214" spans="1:3" x14ac:dyDescent="0.25">
      <c r="A214" s="23">
        <v>44235.372499999998</v>
      </c>
      <c r="B214" s="4" t="s">
        <v>5</v>
      </c>
      <c r="C214" s="2" t="s">
        <v>6</v>
      </c>
    </row>
    <row r="215" spans="1:3" x14ac:dyDescent="0.25">
      <c r="A215" s="23">
        <v>44235.372754629629</v>
      </c>
      <c r="B215" s="4" t="s">
        <v>5</v>
      </c>
      <c r="C215" s="2" t="s">
        <v>6</v>
      </c>
    </row>
    <row r="216" spans="1:3" x14ac:dyDescent="0.25">
      <c r="A216" s="23">
        <v>44235.374849537038</v>
      </c>
      <c r="B216" s="4" t="s">
        <v>5</v>
      </c>
      <c r="C216" s="2" t="s">
        <v>6</v>
      </c>
    </row>
    <row r="217" spans="1:3" x14ac:dyDescent="0.25">
      <c r="A217" s="23">
        <v>44235.3749537037</v>
      </c>
      <c r="B217" s="4" t="s">
        <v>5</v>
      </c>
      <c r="C217" s="2" t="s">
        <v>6</v>
      </c>
    </row>
    <row r="218" spans="1:3" x14ac:dyDescent="0.25">
      <c r="A218" s="23">
        <v>44235.375497685185</v>
      </c>
      <c r="B218" s="4" t="s">
        <v>5</v>
      </c>
      <c r="C218" s="2" t="s">
        <v>6</v>
      </c>
    </row>
    <row r="219" spans="1:3" x14ac:dyDescent="0.25">
      <c r="A219" s="23">
        <v>44235.375520833331</v>
      </c>
      <c r="B219" s="4" t="s">
        <v>5</v>
      </c>
      <c r="C219" s="2" t="s">
        <v>6</v>
      </c>
    </row>
    <row r="220" spans="1:3" x14ac:dyDescent="0.25">
      <c r="A220" s="23">
        <v>44235.375555555554</v>
      </c>
      <c r="B220" s="4" t="s">
        <v>5</v>
      </c>
      <c r="C220" s="2" t="s">
        <v>6</v>
      </c>
    </row>
    <row r="221" spans="1:3" x14ac:dyDescent="0.25">
      <c r="A221" s="23">
        <v>44235.375601851854</v>
      </c>
      <c r="B221" s="4" t="s">
        <v>5</v>
      </c>
      <c r="C221" s="2" t="s">
        <v>6</v>
      </c>
    </row>
    <row r="222" spans="1:3" x14ac:dyDescent="0.25">
      <c r="A222" s="23">
        <v>44235.376446759263</v>
      </c>
      <c r="B222" s="4" t="s">
        <v>5</v>
      </c>
      <c r="C222" s="2" t="s">
        <v>6</v>
      </c>
    </row>
    <row r="223" spans="1:3" x14ac:dyDescent="0.25">
      <c r="A223" s="23">
        <v>44235.37709490741</v>
      </c>
      <c r="B223" s="4" t="s">
        <v>5</v>
      </c>
      <c r="C223" s="2" t="s">
        <v>6</v>
      </c>
    </row>
    <row r="224" spans="1:3" x14ac:dyDescent="0.25">
      <c r="A224" s="23">
        <v>44235.380636574075</v>
      </c>
      <c r="B224" s="4" t="s">
        <v>5</v>
      </c>
      <c r="C224" s="2" t="s">
        <v>6</v>
      </c>
    </row>
    <row r="225" spans="1:3" x14ac:dyDescent="0.25">
      <c r="A225" s="23">
        <v>44235.38071759259</v>
      </c>
      <c r="B225" s="4" t="s">
        <v>5</v>
      </c>
      <c r="C225" s="2" t="s">
        <v>6</v>
      </c>
    </row>
    <row r="226" spans="1:3" x14ac:dyDescent="0.25">
      <c r="A226" s="23">
        <v>44235.380798611113</v>
      </c>
      <c r="B226" s="4" t="s">
        <v>5</v>
      </c>
      <c r="C226" s="2" t="s">
        <v>6</v>
      </c>
    </row>
    <row r="227" spans="1:3" x14ac:dyDescent="0.25">
      <c r="A227" s="23">
        <v>44235.380856481483</v>
      </c>
      <c r="B227" s="4" t="s">
        <v>5</v>
      </c>
      <c r="C227" s="2" t="s">
        <v>6</v>
      </c>
    </row>
    <row r="228" spans="1:3" x14ac:dyDescent="0.25">
      <c r="A228" s="23">
        <v>44235.381122685183</v>
      </c>
      <c r="B228" s="4" t="s">
        <v>5</v>
      </c>
      <c r="C228" s="2" t="s">
        <v>6</v>
      </c>
    </row>
    <row r="229" spans="1:3" x14ac:dyDescent="0.25">
      <c r="A229" s="23">
        <v>44235.381527777776</v>
      </c>
      <c r="B229" s="4" t="s">
        <v>5</v>
      </c>
      <c r="C229" s="2" t="s">
        <v>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Accueil</vt:lpstr>
      <vt:lpstr>Resultat</vt:lpstr>
      <vt:lpstr>Prenoms</vt:lpstr>
      <vt:lpstr>Station</vt:lpstr>
      <vt:lpstr>Temps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LefeEri</dc:creator>
  <cp:lastModifiedBy> </cp:lastModifiedBy>
  <dcterms:created xsi:type="dcterms:W3CDTF">2021-04-03T17:05:21Z</dcterms:created>
  <dcterms:modified xsi:type="dcterms:W3CDTF">2021-04-04T08:14:46Z</dcterms:modified>
</cp:coreProperties>
</file>