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5B7E5E7F-D664-4C4D-B4AE-69B454645B4D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ACCEUIL" sheetId="1" r:id="rId1"/>
    <sheet name="TEMPS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 a="1"/>
  <c r="D6" i="1" s="1"/>
  <c r="D5" i="1" a="1"/>
  <c r="D5" i="1" s="1"/>
  <c r="B30" i="1"/>
  <c r="B29" i="1"/>
  <c r="B28" i="1"/>
  <c r="B27" i="1"/>
  <c r="B26" i="1"/>
  <c r="B25" i="1"/>
  <c r="B24" i="1"/>
  <c r="B23" i="1"/>
  <c r="B22" i="1"/>
  <c r="B33" i="1" s="1"/>
  <c r="D9" i="1" l="1"/>
  <c r="B31" i="1"/>
  <c r="B32" i="1"/>
</calcChain>
</file>

<file path=xl/sharedStrings.xml><?xml version="1.0" encoding="utf-8"?>
<sst xmlns="http://schemas.openxmlformats.org/spreadsheetml/2006/main" count="19" uniqueCount="19">
  <si>
    <t>Paul</t>
  </si>
  <si>
    <t>Identifiant</t>
  </si>
  <si>
    <t>Heure de départ</t>
  </si>
  <si>
    <t>Heure de pause + Temps</t>
  </si>
  <si>
    <t>Temps de pause</t>
  </si>
  <si>
    <t>Heure de Fin</t>
  </si>
  <si>
    <t>Temps de présence</t>
  </si>
  <si>
    <t>Jour + Heure démarrage production</t>
  </si>
  <si>
    <t>Jour + Heure fin production</t>
  </si>
  <si>
    <t>Temps passé sur la production</t>
  </si>
  <si>
    <t>An</t>
  </si>
  <si>
    <t>Mois</t>
  </si>
  <si>
    <t>Jours fériés</t>
  </si>
  <si>
    <t>Le 09 est un vendredi</t>
  </si>
  <si>
    <t>Notre Paul sera donc en week-end le 10 et 11</t>
  </si>
  <si>
    <t>Le 12 il reprend le boulot</t>
  </si>
  <si>
    <t xml:space="preserve">Ce que je souhaite faire (de préférence en macro) </t>
  </si>
  <si>
    <t>Ne faites pas attention aux dates (je vais revoir ce tableau) mais pour l'exemple on peut l'utiliser</t>
  </si>
  <si>
    <t>récupérer le temps passé de la production en tenant compte des jours fériés  et week-end D12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</si>
</sst>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h:mm:ss"/>
    <numFmt numFmtId="166" formatCode="dd/mm/yyyy\ hh:mm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8"/>
      <name val="Verdana"/>
      <family val="2"/>
    </font>
    <font>
      <sz val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9">
    <xf numFmtId="0" fontId="0" fillId="0" borderId="0" xfId="0"/>
    <xf numFmtId="0" fontId="6" fillId="3" borderId="6" xfId="1" applyFont="1" applyFill="1" applyBorder="1" applyAlignment="1">
      <alignment horizontal="center" vertical="center"/>
    </xf>
    <xf numFmtId="164" fontId="6" fillId="3" borderId="6" xfId="1" applyNumberFormat="1" applyFont="1" applyFill="1" applyBorder="1" applyAlignment="1">
      <alignment horizontal="center" vertical="center"/>
    </xf>
    <xf numFmtId="165" fontId="6" fillId="3" borderId="6" xfId="1" applyNumberFormat="1" applyFont="1" applyFill="1" applyBorder="1" applyAlignment="1">
      <alignment horizontal="center" vertical="center"/>
    </xf>
    <xf numFmtId="21" fontId="6" fillId="3" borderId="6" xfId="1" applyNumberFormat="1" applyFont="1" applyFill="1" applyBorder="1" applyAlignment="1">
      <alignment horizontal="center" vertical="center"/>
    </xf>
    <xf numFmtId="166" fontId="3" fillId="4" borderId="6" xfId="1" applyNumberFormat="1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14" fontId="0" fillId="0" borderId="9" xfId="0" applyNumberFormat="1" applyFill="1" applyBorder="1" applyAlignment="1">
      <alignment horizontal="center" vertical="center"/>
    </xf>
    <xf numFmtId="0" fontId="0" fillId="0" borderId="0" xfId="0" applyNumberFormat="1"/>
    <xf numFmtId="0" fontId="2" fillId="0" borderId="0" xfId="0" applyFont="1"/>
    <xf numFmtId="166" fontId="3" fillId="4" borderId="13" xfId="1" applyNumberFormat="1" applyFont="1" applyFill="1" applyBorder="1" applyAlignment="1">
      <alignment horizontal="center" vertical="center"/>
    </xf>
    <xf numFmtId="21" fontId="5" fillId="0" borderId="11" xfId="1" applyNumberFormat="1" applyFont="1" applyFill="1" applyBorder="1" applyAlignment="1">
      <alignment horizontal="center" vertical="center"/>
    </xf>
    <xf numFmtId="0" fontId="7" fillId="5" borderId="14" xfId="2" applyFont="1" applyFill="1" applyBorder="1" applyAlignment="1">
      <alignment horizontal="center" vertical="center"/>
    </xf>
    <xf numFmtId="14" fontId="0" fillId="0" borderId="8" xfId="0" applyNumberFormat="1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5" fillId="4" borderId="4" xfId="1" applyFont="1" applyFill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/>
    </xf>
    <xf numFmtId="0" fontId="5" fillId="4" borderId="7" xfId="1" applyFont="1" applyFill="1" applyBorder="1" applyAlignment="1">
      <alignment horizontal="center" vertical="center"/>
    </xf>
    <xf numFmtId="0" fontId="5" fillId="4" borderId="12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20" fontId="0" fillId="0" borderId="0" xfId="0" applyNumberFormat="1"/>
    <xf numFmtId="14" fontId="0" fillId="0" borderId="0" xfId="0" applyNumberFormat="1"/>
  </cellXfs>
  <cellStyles count="3">
    <cellStyle name="Normal" xfId="0" builtinId="0"/>
    <cellStyle name="Normal 3" xfId="1" xr:uid="{00000000-0005-0000-0000-000001000000}"/>
    <cellStyle name="Normal_CalendrierMatriciel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37"/>
  <sheetViews>
    <sheetView tabSelected="1" workbookViewId="0">
      <selection activeCell="D6" sqref="D6"/>
    </sheetView>
  </sheetViews>
  <sheetFormatPr baseColWidth="10" defaultRowHeight="15" x14ac:dyDescent="0.25"/>
  <cols>
    <col min="3" max="3" width="26" customWidth="1"/>
    <col min="4" max="4" width="17.28515625" customWidth="1"/>
  </cols>
  <sheetData>
    <row r="2" spans="2:6" ht="15.75" thickBot="1" x14ac:dyDescent="0.3"/>
    <row r="3" spans="2:6" ht="23.25" x14ac:dyDescent="0.25">
      <c r="B3" s="24" t="s">
        <v>0</v>
      </c>
      <c r="C3" s="25"/>
      <c r="D3" s="26"/>
    </row>
    <row r="4" spans="2:6" x14ac:dyDescent="0.25">
      <c r="B4" s="22" t="s">
        <v>1</v>
      </c>
      <c r="C4" s="23"/>
      <c r="D4" s="1">
        <v>201232</v>
      </c>
    </row>
    <row r="5" spans="2:6" x14ac:dyDescent="0.25">
      <c r="B5" s="22" t="s">
        <v>2</v>
      </c>
      <c r="C5" s="23"/>
      <c r="D5" s="2">
        <f t="array" ref="D5">MIN(IF(TEMPS!$A$2:$A$6=D4,TEMPS!$B$2:$B$6))</f>
        <v>0.3125</v>
      </c>
      <c r="F5" s="10" t="s">
        <v>13</v>
      </c>
    </row>
    <row r="6" spans="2:6" x14ac:dyDescent="0.25">
      <c r="B6" s="22" t="s">
        <v>3</v>
      </c>
      <c r="C6" s="23"/>
      <c r="D6" s="3">
        <f t="array" ref="D6">MAX(IF(TEMPS!$A$2:$A$6=D4,TEMPS!$B$2:$B$6))</f>
        <v>0.60416666666666663</v>
      </c>
      <c r="F6" s="11" t="s">
        <v>14</v>
      </c>
    </row>
    <row r="7" spans="2:6" x14ac:dyDescent="0.25">
      <c r="B7" s="22" t="s">
        <v>4</v>
      </c>
      <c r="C7" s="23"/>
      <c r="D7" s="4">
        <v>1.3888888888888888E-2</v>
      </c>
      <c r="F7" t="s">
        <v>15</v>
      </c>
    </row>
    <row r="8" spans="2:6" x14ac:dyDescent="0.25">
      <c r="B8" s="22" t="s">
        <v>5</v>
      </c>
      <c r="C8" s="23"/>
      <c r="D8" s="4">
        <v>0.60416666666666663</v>
      </c>
    </row>
    <row r="9" spans="2:6" x14ac:dyDescent="0.25">
      <c r="B9" s="22" t="s">
        <v>6</v>
      </c>
      <c r="C9" s="23"/>
      <c r="D9" s="4">
        <f>MOD(D6-D5,1)+MOD(D8-(D6+D7),1)</f>
        <v>1.2777777777777777</v>
      </c>
      <c r="F9" t="s">
        <v>16</v>
      </c>
    </row>
    <row r="10" spans="2:6" x14ac:dyDescent="0.25">
      <c r="B10" s="18" t="s">
        <v>7</v>
      </c>
      <c r="C10" s="19"/>
      <c r="D10" s="5">
        <v>44295.3125</v>
      </c>
      <c r="F10" t="s">
        <v>18</v>
      </c>
    </row>
    <row r="11" spans="2:6" ht="15.75" thickBot="1" x14ac:dyDescent="0.3">
      <c r="B11" s="18" t="s">
        <v>8</v>
      </c>
      <c r="C11" s="19"/>
      <c r="D11" s="12">
        <v>44298.604166666664</v>
      </c>
    </row>
    <row r="12" spans="2:6" ht="15.75" thickBot="1" x14ac:dyDescent="0.3">
      <c r="B12" s="20" t="s">
        <v>9</v>
      </c>
      <c r="C12" s="21"/>
      <c r="D12" s="13"/>
    </row>
    <row r="16" spans="2:6" ht="15.75" thickBot="1" x14ac:dyDescent="0.3"/>
    <row r="17" spans="2:3" x14ac:dyDescent="0.25">
      <c r="B17" s="6" t="s">
        <v>10</v>
      </c>
    </row>
    <row r="18" spans="2:3" x14ac:dyDescent="0.25">
      <c r="B18" s="7">
        <v>2021</v>
      </c>
    </row>
    <row r="19" spans="2:3" x14ac:dyDescent="0.25">
      <c r="B19" s="8" t="s">
        <v>11</v>
      </c>
    </row>
    <row r="20" spans="2:3" x14ac:dyDescent="0.25">
      <c r="B20" s="7">
        <v>4</v>
      </c>
    </row>
    <row r="21" spans="2:3" ht="15.75" thickBot="1" x14ac:dyDescent="0.3">
      <c r="B21" s="14" t="s">
        <v>12</v>
      </c>
    </row>
    <row r="22" spans="2:3" x14ac:dyDescent="0.25">
      <c r="B22" s="15">
        <f>ROUND(DATE(B18,4,MOD(234-11*MOD(B18,19),30))/7,0)*7-6</f>
        <v>44290</v>
      </c>
    </row>
    <row r="23" spans="2:3" x14ac:dyDescent="0.25">
      <c r="B23" s="9">
        <f>DATE(B18,1,1)</f>
        <v>44197</v>
      </c>
    </row>
    <row r="24" spans="2:3" x14ac:dyDescent="0.25">
      <c r="B24" s="9">
        <f>DATE(B18,5,1)</f>
        <v>44317</v>
      </c>
      <c r="C24" t="s">
        <v>17</v>
      </c>
    </row>
    <row r="25" spans="2:3" x14ac:dyDescent="0.25">
      <c r="B25" s="9">
        <f>DATE(B18,5,8)</f>
        <v>44324</v>
      </c>
    </row>
    <row r="26" spans="2:3" x14ac:dyDescent="0.25">
      <c r="B26" s="9">
        <f>DATE(B18,7,14)</f>
        <v>44391</v>
      </c>
    </row>
    <row r="27" spans="2:3" x14ac:dyDescent="0.25">
      <c r="B27" s="9">
        <f>DATE(B18,8,15)</f>
        <v>44423</v>
      </c>
    </row>
    <row r="28" spans="2:3" x14ac:dyDescent="0.25">
      <c r="B28" s="9">
        <f>DATE(B18,11,1)</f>
        <v>44501</v>
      </c>
    </row>
    <row r="29" spans="2:3" x14ac:dyDescent="0.25">
      <c r="B29" s="9">
        <f>DATE(B18,11,11)</f>
        <v>44511</v>
      </c>
    </row>
    <row r="30" spans="2:3" x14ac:dyDescent="0.25">
      <c r="B30" s="9">
        <f>DATE(B18,12,25)</f>
        <v>44555</v>
      </c>
    </row>
    <row r="31" spans="2:3" x14ac:dyDescent="0.25">
      <c r="B31" s="9">
        <f>B22+1</f>
        <v>44291</v>
      </c>
    </row>
    <row r="32" spans="2:3" x14ac:dyDescent="0.25">
      <c r="B32" s="9">
        <f>B22+39</f>
        <v>44329</v>
      </c>
    </row>
    <row r="33" spans="2:2" x14ac:dyDescent="0.25">
      <c r="B33" s="9">
        <f>B22+50</f>
        <v>44340</v>
      </c>
    </row>
    <row r="34" spans="2:2" x14ac:dyDescent="0.25">
      <c r="B34" s="16"/>
    </row>
    <row r="35" spans="2:2" x14ac:dyDescent="0.25">
      <c r="B35" s="16"/>
    </row>
    <row r="36" spans="2:2" x14ac:dyDescent="0.25">
      <c r="B36" s="16"/>
    </row>
    <row r="37" spans="2:2" ht="15.75" thickBot="1" x14ac:dyDescent="0.3">
      <c r="B37" s="17"/>
    </row>
  </sheetData>
  <mergeCells count="10">
    <mergeCell ref="B3:D3"/>
    <mergeCell ref="B4:C4"/>
    <mergeCell ref="B11:C11"/>
    <mergeCell ref="B12:C12"/>
    <mergeCell ref="B5:C5"/>
    <mergeCell ref="B6:C6"/>
    <mergeCell ref="B7:C7"/>
    <mergeCell ref="B8:C8"/>
    <mergeCell ref="B9:C9"/>
    <mergeCell ref="B10:C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C7195-7130-43AB-AA58-B37FB3030505}">
  <dimension ref="A2:D33"/>
  <sheetViews>
    <sheetView workbookViewId="0">
      <selection activeCell="H20" sqref="H20"/>
    </sheetView>
  </sheetViews>
  <sheetFormatPr baseColWidth="10" defaultRowHeight="15" x14ac:dyDescent="0.25"/>
  <cols>
    <col min="4" max="4" width="17.7109375" bestFit="1" customWidth="1"/>
  </cols>
  <sheetData>
    <row r="2" spans="1:4" x14ac:dyDescent="0.25">
      <c r="A2" s="1">
        <v>201232</v>
      </c>
      <c r="B2" s="27">
        <v>0.60416666666666663</v>
      </c>
      <c r="D2" s="28"/>
    </row>
    <row r="3" spans="1:4" x14ac:dyDescent="0.25">
      <c r="A3" s="1">
        <v>201232</v>
      </c>
      <c r="B3" s="27">
        <v>0.5625</v>
      </c>
      <c r="D3" s="28"/>
    </row>
    <row r="4" spans="1:4" x14ac:dyDescent="0.25">
      <c r="A4" s="1">
        <v>201236</v>
      </c>
      <c r="B4" s="27">
        <v>0.3125</v>
      </c>
      <c r="D4" s="28"/>
    </row>
    <row r="5" spans="1:4" x14ac:dyDescent="0.25">
      <c r="A5" s="1">
        <v>201232</v>
      </c>
      <c r="B5" s="27">
        <v>0.3125</v>
      </c>
      <c r="D5" s="28"/>
    </row>
    <row r="6" spans="1:4" x14ac:dyDescent="0.25">
      <c r="A6" s="1">
        <v>201232</v>
      </c>
      <c r="B6" s="27">
        <v>0.39583333333333331</v>
      </c>
      <c r="D6" s="28"/>
    </row>
    <row r="7" spans="1:4" x14ac:dyDescent="0.25">
      <c r="D7" s="28"/>
    </row>
    <row r="8" spans="1:4" x14ac:dyDescent="0.25">
      <c r="D8" s="28"/>
    </row>
    <row r="9" spans="1:4" x14ac:dyDescent="0.25">
      <c r="D9" s="28"/>
    </row>
    <row r="10" spans="1:4" x14ac:dyDescent="0.25">
      <c r="D10" s="28"/>
    </row>
    <row r="11" spans="1:4" x14ac:dyDescent="0.25">
      <c r="D11" s="28"/>
    </row>
    <row r="12" spans="1:4" x14ac:dyDescent="0.25">
      <c r="D12" s="28"/>
    </row>
    <row r="13" spans="1:4" x14ac:dyDescent="0.25">
      <c r="D13" s="28"/>
    </row>
    <row r="14" spans="1:4" x14ac:dyDescent="0.25">
      <c r="D14" s="28"/>
    </row>
    <row r="15" spans="1:4" x14ac:dyDescent="0.25">
      <c r="D15" s="28"/>
    </row>
    <row r="16" spans="1:4" x14ac:dyDescent="0.25">
      <c r="D16" s="28"/>
    </row>
    <row r="17" spans="4:4" x14ac:dyDescent="0.25">
      <c r="D17" s="28"/>
    </row>
    <row r="18" spans="4:4" x14ac:dyDescent="0.25">
      <c r="D18" s="28"/>
    </row>
    <row r="19" spans="4:4" x14ac:dyDescent="0.25">
      <c r="D19" s="28"/>
    </row>
    <row r="20" spans="4:4" x14ac:dyDescent="0.25">
      <c r="D20" s="28"/>
    </row>
    <row r="21" spans="4:4" x14ac:dyDescent="0.25">
      <c r="D21" s="28"/>
    </row>
    <row r="22" spans="4:4" x14ac:dyDescent="0.25">
      <c r="D22" s="28"/>
    </row>
    <row r="23" spans="4:4" x14ac:dyDescent="0.25">
      <c r="D23" s="28"/>
    </row>
    <row r="24" spans="4:4" x14ac:dyDescent="0.25">
      <c r="D24" s="28"/>
    </row>
    <row r="25" spans="4:4" x14ac:dyDescent="0.25">
      <c r="D25" s="28"/>
    </row>
    <row r="26" spans="4:4" x14ac:dyDescent="0.25">
      <c r="D26" s="28"/>
    </row>
    <row r="27" spans="4:4" x14ac:dyDescent="0.25">
      <c r="D27" s="28"/>
    </row>
    <row r="28" spans="4:4" x14ac:dyDescent="0.25">
      <c r="D28" s="28"/>
    </row>
    <row r="29" spans="4:4" x14ac:dyDescent="0.25">
      <c r="D29" s="28"/>
    </row>
    <row r="30" spans="4:4" x14ac:dyDescent="0.25">
      <c r="D30" s="28"/>
    </row>
    <row r="31" spans="4:4" x14ac:dyDescent="0.25">
      <c r="D31" s="28"/>
    </row>
    <row r="32" spans="4:4" x14ac:dyDescent="0.25">
      <c r="D32" s="28"/>
    </row>
    <row r="33" spans="4:4" x14ac:dyDescent="0.25">
      <c r="D33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ACCEUIL</vt:lpstr>
      <vt:lpstr>TEMPS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LefeEri</dc:creator>
  <cp:lastModifiedBy> </cp:lastModifiedBy>
  <dcterms:created xsi:type="dcterms:W3CDTF">2021-04-03T06:00:16Z</dcterms:created>
  <dcterms:modified xsi:type="dcterms:W3CDTF">2021-04-03T09:49:12Z</dcterms:modified>
</cp:coreProperties>
</file>