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108799F-2DEA-474D-92D6-2E8AC689F049}" xr6:coauthVersionLast="46" xr6:coauthVersionMax="46" xr10:uidLastSave="{00000000-0000-0000-0000-000000000000}"/>
  <bookViews>
    <workbookView xWindow="28680" yWindow="-120" windowWidth="29040" windowHeight="16440" activeTab="3" xr2:uid="{00000000-000D-0000-FFFF-FFFF00000000}"/>
  </bookViews>
  <sheets>
    <sheet name="LISTE CLASSIQUE" sheetId="6" r:id="rId1"/>
    <sheet name="LISTE LA3" sheetId="10" r:id="rId2"/>
    <sheet name="CLASSIQUE LA3" sheetId="11" r:id="rId3"/>
    <sheet name="CLASSIQUE TV RADIO (2)" sheetId="12" r:id="rId4"/>
  </sheets>
  <definedNames>
    <definedName name="_xlnm.Print_Area" localSheetId="2">'CLASSIQUE LA3'!$A$1:$E$57</definedName>
    <definedName name="_xlnm.Print_Area" localSheetId="3">'CLASSIQUE TV RADIO (2)'!$A$1:$E$57</definedName>
  </definedNames>
  <calcPr calcId="181029"/>
</workbook>
</file>

<file path=xl/calcChain.xml><?xml version="1.0" encoding="utf-8"?>
<calcChain xmlns="http://schemas.openxmlformats.org/spreadsheetml/2006/main">
  <c r="C19" i="12" l="1"/>
  <c r="D19" i="12"/>
  <c r="D19" i="11"/>
  <c r="D24" i="11" s="1"/>
  <c r="D20" i="12"/>
  <c r="D25" i="12" s="1"/>
  <c r="E25" i="12" s="1"/>
  <c r="C38" i="12"/>
  <c r="E37" i="12"/>
  <c r="D37" i="12"/>
  <c r="E36" i="12"/>
  <c r="D36" i="12"/>
  <c r="E35" i="12"/>
  <c r="D35" i="12"/>
  <c r="E34" i="12"/>
  <c r="D34" i="12"/>
  <c r="E33" i="12"/>
  <c r="D33" i="12"/>
  <c r="E32" i="12"/>
  <c r="D32" i="12"/>
  <c r="E31" i="12"/>
  <c r="D31" i="12"/>
  <c r="E30" i="12"/>
  <c r="D30" i="12"/>
  <c r="D29" i="12"/>
  <c r="E29" i="12" s="1"/>
  <c r="E28" i="12"/>
  <c r="D28" i="12"/>
  <c r="E27" i="12"/>
  <c r="D27" i="12"/>
  <c r="E26" i="12"/>
  <c r="D26" i="12"/>
  <c r="E24" i="12"/>
  <c r="D24" i="12"/>
  <c r="D23" i="12"/>
  <c r="E23" i="12" s="1"/>
  <c r="E13" i="12"/>
  <c r="D26" i="11"/>
  <c r="D27" i="11"/>
  <c r="D28" i="11"/>
  <c r="D29" i="11"/>
  <c r="D30" i="11"/>
  <c r="D31" i="11"/>
  <c r="D32" i="11"/>
  <c r="D33" i="11"/>
  <c r="D34" i="11"/>
  <c r="D35" i="11"/>
  <c r="D36" i="11"/>
  <c r="D37" i="11"/>
  <c r="D23" i="11"/>
  <c r="D25" i="11" l="1"/>
  <c r="E25" i="11" s="1"/>
  <c r="E38" i="12"/>
  <c r="E39" i="12" s="1"/>
  <c r="E40" i="12" s="1"/>
  <c r="E23" i="11"/>
  <c r="C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4" i="11"/>
  <c r="E13" i="11"/>
  <c r="E41" i="12" l="1"/>
  <c r="E42" i="12" s="1"/>
  <c r="E38" i="11"/>
  <c r="E39" i="11" s="1"/>
  <c r="E40" i="11" s="1"/>
  <c r="E43" i="12" l="1"/>
  <c r="E44" i="12" s="1"/>
  <c r="E41" i="11"/>
  <c r="E42" i="11" s="1"/>
  <c r="E47" i="12" l="1"/>
  <c r="E45" i="12"/>
  <c r="E46" i="12" s="1"/>
  <c r="E43" i="11"/>
  <c r="E44" i="11" s="1"/>
  <c r="E47" i="11" s="1"/>
  <c r="D48" i="12" l="1"/>
  <c r="E45" i="11"/>
  <c r="E46" i="11" s="1"/>
  <c r="D48" i="11" l="1"/>
</calcChain>
</file>

<file path=xl/sharedStrings.xml><?xml version="1.0" encoding="utf-8"?>
<sst xmlns="http://schemas.openxmlformats.org/spreadsheetml/2006/main" count="529" uniqueCount="500">
  <si>
    <t>FACTURE PRO-FORMA</t>
  </si>
  <si>
    <t>CONTACT:</t>
  </si>
  <si>
    <t xml:space="preserve">CAMPAGNE: </t>
  </si>
  <si>
    <t xml:space="preserve">DUREE SPOT: </t>
  </si>
  <si>
    <t>Désignation</t>
  </si>
  <si>
    <t>QTE</t>
  </si>
  <si>
    <t>PU HT</t>
  </si>
  <si>
    <t>Montant HT</t>
  </si>
  <si>
    <t>TOTAL HT</t>
  </si>
  <si>
    <t>DROIT D'ASILE</t>
  </si>
  <si>
    <t>Montant Après DROIT D'ASILE</t>
  </si>
  <si>
    <t>Montant Après REMISE</t>
  </si>
  <si>
    <t>TVA</t>
  </si>
  <si>
    <t>SOUS TOTAL</t>
  </si>
  <si>
    <t>TSP</t>
  </si>
  <si>
    <t>NET A PAYER</t>
  </si>
  <si>
    <t>Indice calcul</t>
  </si>
  <si>
    <t>durée spot</t>
  </si>
  <si>
    <t>coefficient duree spot</t>
  </si>
  <si>
    <t>PROGRAMMES</t>
  </si>
  <si>
    <t>TARIF HT</t>
  </si>
  <si>
    <t>RTI1 - 07h33 coup matin bonheur (l v)</t>
  </si>
  <si>
    <t>RTI1 - 08h30 redif feuilleton  (l v)</t>
  </si>
  <si>
    <t>RTI1 - 10h00 avt flash info (l v)</t>
  </si>
  <si>
    <t>RTI1 - 10h05 avt flash info (l v)</t>
  </si>
  <si>
    <t>RTI1 - 10h00 avt flash info (s d)</t>
  </si>
  <si>
    <t>RTI1 - 10h05 avt flash info (s d)</t>
  </si>
  <si>
    <t>RTI1 - 10h30 avt divert tempo (s)</t>
  </si>
  <si>
    <t>RTI1 - 11h00 serie (l v)</t>
  </si>
  <si>
    <t>RTI1 - 11h15 coup divert tempo (s)</t>
  </si>
  <si>
    <t>RTI1 - 11h15 coup serie (l v)</t>
  </si>
  <si>
    <t>RTI1 - 11h30 avt les rdv de la dcm (l v)</t>
  </si>
  <si>
    <t>RTI1 - 11h30 avt serie (d)</t>
  </si>
  <si>
    <t>RTI1 - 12h30 avt serie (s)</t>
  </si>
  <si>
    <t>RTI1 - 12h45 coup serie (s)</t>
  </si>
  <si>
    <t>RTI1 - 12h30 avt serie (d)</t>
  </si>
  <si>
    <t>RTI1 - 12h45 coup serie (d)</t>
  </si>
  <si>
    <t>RTI1 - 13h00 avt journal tv (l v)</t>
  </si>
  <si>
    <t>RTI1 - 13h00 avt journal tv (s d)</t>
  </si>
  <si>
    <t>RTI1 - 13h30 apres journal tv (l v)</t>
  </si>
  <si>
    <t>RTI1 - 13h30 apres jounal tv (s d)</t>
  </si>
  <si>
    <t>RTI1 - 13h30 avt feuilleton (l v)</t>
  </si>
  <si>
    <t>RTI1 - 13h55 coup feuilleton (l v)</t>
  </si>
  <si>
    <t>RTI1 - 14h20 avt redif matin bonheur (l v)</t>
  </si>
  <si>
    <t>RTI1 - 15h00 avt flash info (l v)</t>
  </si>
  <si>
    <t>RTI1 - 15h00 avt flash info (s d)</t>
  </si>
  <si>
    <t>RTI1 - 15h05 avt flash info (l v)</t>
  </si>
  <si>
    <t>RTI1 - 15h05 avt flash info (s d)</t>
  </si>
  <si>
    <t>RTI1 - 15h05 divert/sport football ligue 1 (s d)</t>
  </si>
  <si>
    <t>RTI1 - 16h00 avt serie (l v)</t>
  </si>
  <si>
    <t>RTI1 - 16h30 coup serie (l v)</t>
  </si>
  <si>
    <t>RTI1 - 17h00 avt infos en langue (l v)</t>
  </si>
  <si>
    <t>RTI1 - 17h30 avt selection ivoir (d)</t>
  </si>
  <si>
    <t>RTI1 - 17h45 apres infos en langue (l v)</t>
  </si>
  <si>
    <t>RTI1 - 17h45 avt dessins animes (l v)</t>
  </si>
  <si>
    <t>RTI1 - 17h50 coup dessins animes (l v)</t>
  </si>
  <si>
    <t>RTI1 - 17h58 avt flash info (l v)</t>
  </si>
  <si>
    <t>RTI1 - 18h15 avt infos regionales (l v)</t>
  </si>
  <si>
    <t>RTI1 - 18h00 avt flash info (s d)</t>
  </si>
  <si>
    <t>RTI1 - 18h15 avt journal des sports (mardi vend)</t>
  </si>
  <si>
    <t>RTI1 - 18h15 avt pleins gaz (l)</t>
  </si>
  <si>
    <t>RTI1 - 18h20 avt emis habitat à la une (d)</t>
  </si>
  <si>
    <t>RTI1 - 18h35 coup emis habitat à la une (d)</t>
  </si>
  <si>
    <t>RTI1 - 18h45 coup journal des sports  (mardi vend)</t>
  </si>
  <si>
    <t>RTI1 - 18h50 avt serie (s)</t>
  </si>
  <si>
    <t>RTI1 - 19h17 coup serie (s)</t>
  </si>
  <si>
    <t>RTI1 - 18h50 avt redif telefilm (d)</t>
  </si>
  <si>
    <t>RTI1 - 19h17 coup redif telefilm (d)</t>
  </si>
  <si>
    <t>RTI1 - 19h25 avt feuilleton (l v)</t>
  </si>
  <si>
    <t>RTI1 - 19h35 coup feuilleton (l v)</t>
  </si>
  <si>
    <t>RTI1 - 20h30 apres journal tv</t>
  </si>
  <si>
    <t>RTI1 - 20h50 avt emission vendredi soir</t>
  </si>
  <si>
    <t>RTI1 - 21h20 coup emission vendredi soir</t>
  </si>
  <si>
    <t>RTI1 - 20h50 avt babiwood (d)</t>
  </si>
  <si>
    <t>RTI1 - 21h20 coup babiwood (d)</t>
  </si>
  <si>
    <t>RTI1 - 21h45 avt lundi sport</t>
  </si>
  <si>
    <t>RTI2 - 07H15 avt redif serie (l v)</t>
  </si>
  <si>
    <t>RTI2 - 07H30 coup redif serie (l v)</t>
  </si>
  <si>
    <t>RTI2 - 07h45 avt redif feuilleton (l v)</t>
  </si>
  <si>
    <t>RTI2 - 08h00 coup redif feuilleton (l v)</t>
  </si>
  <si>
    <t>RTI2 - 08h00 avt divertissement (s d)</t>
  </si>
  <si>
    <t>RTI2 - 08h45 avt compil feuilleton (s)</t>
  </si>
  <si>
    <t>RTI2 - 08h45 avt feuilleton (lv)</t>
  </si>
  <si>
    <t>RTI2 - 09h10 coup feuilleton (lv)</t>
  </si>
  <si>
    <t>RTI2 - 09h00 avt compil feuilleton (d)</t>
  </si>
  <si>
    <t>RTI2 - 10h00 coup compil feuilleton (d)</t>
  </si>
  <si>
    <t>RTI2 - 09h45 avt feuilleton (l v)</t>
  </si>
  <si>
    <t>RTI2 - 10h00 coup feuilleton (l v)</t>
  </si>
  <si>
    <t>RTI2 - 10h30 avt compil feuilleton (s)</t>
  </si>
  <si>
    <t>RTI2 - 11h10 coup compil feuilleton (s)</t>
  </si>
  <si>
    <t>RTI2 - 10h15 avt redif mag sublime touche (l v)</t>
  </si>
  <si>
    <t>RTI2 - 11h15 avt redif feuil la vengeance de veronica (l v)</t>
  </si>
  <si>
    <t>RTI2 - 11h35 coup redif feuil la vengeance de veronica (l v)</t>
  </si>
  <si>
    <t>RTI2 - 12h00 avt redif  compil ma cuisine (s)</t>
  </si>
  <si>
    <t>RTI2 - 12h15 coup redif  compil ma cuisine (s)</t>
  </si>
  <si>
    <t>RTI2 - 12h00 avt cuisine de star (dimanche)</t>
  </si>
  <si>
    <t>RTI2 - 12h15 coup cuisine de star (dimanche)</t>
  </si>
  <si>
    <t>RTI2 - 12h30 avt journal tv (l v)</t>
  </si>
  <si>
    <t>RTI2 - 12h30 avt journal tv (s d)</t>
  </si>
  <si>
    <t>RTI2 - 12h30 apres journal tv (l v)</t>
  </si>
  <si>
    <t>RTI2 - 12h30 apres journal tv (s d)</t>
  </si>
  <si>
    <t>RTI2 - 12h15 avt mag ma cuisine (l v)</t>
  </si>
  <si>
    <t>RTI2 - 12h30 coup mag ma cuisine (l v)</t>
  </si>
  <si>
    <t>RTI2 - 13h00 avt feuilleton (l v)</t>
  </si>
  <si>
    <t>RTI2 - 13h15 coup feuilleton (l v)</t>
  </si>
  <si>
    <t>RTI2 - 13h30 avt mag sublime touche (s)</t>
  </si>
  <si>
    <t>RTI2 - 13h30 avt serie (l v)</t>
  </si>
  <si>
    <t>RTI2 - 13h45 coup serie (l v)</t>
  </si>
  <si>
    <t>RTI2 - 13h30 avt redif mag 3eme mi-temps (jeudi)</t>
  </si>
  <si>
    <t>RTI2 - 15h30 avt animation (lv)</t>
  </si>
  <si>
    <t>RTI2 - 15h45 coup animation (lv)</t>
  </si>
  <si>
    <t>RTI2 - 16h00 avt feuilleton (l v)</t>
  </si>
  <si>
    <t>RTI2 - 16h15 coup feuilleton (l v)</t>
  </si>
  <si>
    <t>RTI2 - 16h45 avt feuilleton (l v)</t>
  </si>
  <si>
    <t>RTI2 - 16h55 coup feuilleton (l v)</t>
  </si>
  <si>
    <t>RTI2 - 17h30 avt feuilleton (l v)</t>
  </si>
  <si>
    <t>RTI2 - 17h45 coup feuilleton (l v)</t>
  </si>
  <si>
    <t>RTI2 - 19h00 avt  journal tv</t>
  </si>
  <si>
    <t>RTI2 - 19h15 apres  journal tv</t>
  </si>
  <si>
    <t>RTI2 - 19h20 avt redif mag sublime touche (l j)</t>
  </si>
  <si>
    <t>RTI2 - 20h00 avt instant zouk (s)</t>
  </si>
  <si>
    <t>RTI2 - 20h30 avt mag 100% femme (l v)</t>
  </si>
  <si>
    <t>RTI2 - 21h00 avt redif mag cuisine de star (j)</t>
  </si>
  <si>
    <t>RTI2 - 21h00 avt emission 3eme mi-temps (mercredi)</t>
  </si>
  <si>
    <t>RTI2 - 22h00 avt feuilleton (l v)</t>
  </si>
  <si>
    <t>RTI2 - 22h30 avt redif feuilleton (l v)</t>
  </si>
  <si>
    <t>05 secondes</t>
  </si>
  <si>
    <t>10 secondes</t>
  </si>
  <si>
    <t>11 secondes</t>
  </si>
  <si>
    <t>12 secondes</t>
  </si>
  <si>
    <t>13 secondes</t>
  </si>
  <si>
    <t>14 secondes</t>
  </si>
  <si>
    <t>15 secondes</t>
  </si>
  <si>
    <t>16 secondes</t>
  </si>
  <si>
    <t>17 secondes</t>
  </si>
  <si>
    <t>18 secondes</t>
  </si>
  <si>
    <t>19 secondes</t>
  </si>
  <si>
    <t>20 secondes</t>
  </si>
  <si>
    <t>21 secondes</t>
  </si>
  <si>
    <t>22 secondes</t>
  </si>
  <si>
    <t>23 secondes</t>
  </si>
  <si>
    <t>24 secondes</t>
  </si>
  <si>
    <t>25 secondes</t>
  </si>
  <si>
    <t>26 secondes</t>
  </si>
  <si>
    <t>27 secondes</t>
  </si>
  <si>
    <t>28 secondes</t>
  </si>
  <si>
    <t>29 secondes</t>
  </si>
  <si>
    <t>30 secondes</t>
  </si>
  <si>
    <t>31 secondes</t>
  </si>
  <si>
    <t>32 secondes</t>
  </si>
  <si>
    <t>33 secondes</t>
  </si>
  <si>
    <t>34 secondes</t>
  </si>
  <si>
    <t>35 secondes</t>
  </si>
  <si>
    <t>36 secondes</t>
  </si>
  <si>
    <t>37 secondes</t>
  </si>
  <si>
    <t>38 secondes</t>
  </si>
  <si>
    <t>39 secondes</t>
  </si>
  <si>
    <t>40 secondes</t>
  </si>
  <si>
    <t>41 secondes</t>
  </si>
  <si>
    <t>42 secondes</t>
  </si>
  <si>
    <t>43 secondes</t>
  </si>
  <si>
    <t>44 secondes</t>
  </si>
  <si>
    <t>45 secondes</t>
  </si>
  <si>
    <t>46 secondes</t>
  </si>
  <si>
    <t>47 secondes</t>
  </si>
  <si>
    <t>48 secondes</t>
  </si>
  <si>
    <t>49 secondes</t>
  </si>
  <si>
    <t>50 secondes</t>
  </si>
  <si>
    <t>51 secondes</t>
  </si>
  <si>
    <t>52 secondes</t>
  </si>
  <si>
    <t>53 secondes</t>
  </si>
  <si>
    <t>54 secondes</t>
  </si>
  <si>
    <t>55 secondes</t>
  </si>
  <si>
    <t>56 secondes</t>
  </si>
  <si>
    <t>57 secondes</t>
  </si>
  <si>
    <t>58 secondes</t>
  </si>
  <si>
    <t>59 secondes</t>
  </si>
  <si>
    <t>60 secondes</t>
  </si>
  <si>
    <t>61 secondes</t>
  </si>
  <si>
    <t>62 secondes</t>
  </si>
  <si>
    <t>63 secondes</t>
  </si>
  <si>
    <t>64 secondes</t>
  </si>
  <si>
    <t>65 secondes</t>
  </si>
  <si>
    <t>66 secondes</t>
  </si>
  <si>
    <t>67 secondes</t>
  </si>
  <si>
    <t>68 secondes</t>
  </si>
  <si>
    <t>69 secondes</t>
  </si>
  <si>
    <t>70 secondes</t>
  </si>
  <si>
    <t>71 secondes</t>
  </si>
  <si>
    <t>72 secondes</t>
  </si>
  <si>
    <t>73 secondes</t>
  </si>
  <si>
    <t>74 secondes</t>
  </si>
  <si>
    <t>75 secondes</t>
  </si>
  <si>
    <t>76 secondes</t>
  </si>
  <si>
    <t>77 secondes</t>
  </si>
  <si>
    <t>78 secondes</t>
  </si>
  <si>
    <t>79 secondes</t>
  </si>
  <si>
    <t>80 secondes</t>
  </si>
  <si>
    <t>81 secondes</t>
  </si>
  <si>
    <t>82 secondes</t>
  </si>
  <si>
    <t>83 secondes</t>
  </si>
  <si>
    <t>84 secondes</t>
  </si>
  <si>
    <t>85 secondes</t>
  </si>
  <si>
    <t>86 secondes</t>
  </si>
  <si>
    <t>87 secondes</t>
  </si>
  <si>
    <t>88 secondes</t>
  </si>
  <si>
    <t>89 secondes</t>
  </si>
  <si>
    <t>90 secondes</t>
  </si>
  <si>
    <t>91 secondes</t>
  </si>
  <si>
    <t>92 secondes</t>
  </si>
  <si>
    <t>93 secondes</t>
  </si>
  <si>
    <t>94 secondes</t>
  </si>
  <si>
    <t>95 secondes</t>
  </si>
  <si>
    <t>96 secondes</t>
  </si>
  <si>
    <t>97 secondes</t>
  </si>
  <si>
    <t>98 secondes</t>
  </si>
  <si>
    <t>99 secondes</t>
  </si>
  <si>
    <t>100 secondes</t>
  </si>
  <si>
    <t>101 secondes</t>
  </si>
  <si>
    <t>102 secondes</t>
  </si>
  <si>
    <t>103 secondes</t>
  </si>
  <si>
    <t>104 secondes</t>
  </si>
  <si>
    <t>105 secondes</t>
  </si>
  <si>
    <t>106 secondes</t>
  </si>
  <si>
    <t>107 secondes</t>
  </si>
  <si>
    <t>108 secondes</t>
  </si>
  <si>
    <t>109 secondes</t>
  </si>
  <si>
    <t>110 secondes</t>
  </si>
  <si>
    <t>111 secondes</t>
  </si>
  <si>
    <t>112 secondes</t>
  </si>
  <si>
    <t>113 secondes</t>
  </si>
  <si>
    <t>114 secondes</t>
  </si>
  <si>
    <t>115 secondes</t>
  </si>
  <si>
    <t>116 secondes</t>
  </si>
  <si>
    <t>117 secondes</t>
  </si>
  <si>
    <t>118 secondes</t>
  </si>
  <si>
    <t>119 secondes</t>
  </si>
  <si>
    <t>120 secondes</t>
  </si>
  <si>
    <t>06 secondes</t>
  </si>
  <si>
    <t>07 secondes</t>
  </si>
  <si>
    <t>08 secondes</t>
  </si>
  <si>
    <t>09 secondes</t>
  </si>
  <si>
    <t>droit d'asile</t>
  </si>
  <si>
    <t>remise exceptionnelle</t>
  </si>
  <si>
    <t>remise agence</t>
  </si>
  <si>
    <t xml:space="preserve"> REMISE</t>
  </si>
  <si>
    <t xml:space="preserve"> REMISE AGENCE</t>
  </si>
  <si>
    <t>Montant Après REMISE AGENCE</t>
  </si>
  <si>
    <t>RTI1 - 12h00 avt c'midi (l v)</t>
  </si>
  <si>
    <t>RTI1 - 12h30 coup c'midi (l v)</t>
  </si>
  <si>
    <t>PAD</t>
  </si>
  <si>
    <t>OFFRE SPONSORING</t>
  </si>
  <si>
    <t>OFFRE DIGITAL</t>
  </si>
  <si>
    <t>LA3 - 06h30 avt échauffement (lv)</t>
  </si>
  <si>
    <t>LA3 - 07h30 avt sport stars uncovered (lv)</t>
  </si>
  <si>
    <t>LA3 - 08h00 avt la grande team (lv)</t>
  </si>
  <si>
    <t>LA3 - 08h45 coup la grande team (lv)</t>
  </si>
  <si>
    <t>LA3 - 09h30 après la grande team (lv)</t>
  </si>
  <si>
    <t>LA3 - 10h00 avt star scanner (lv)</t>
  </si>
  <si>
    <t>LA3 - 11h00 avt playlist (lv)</t>
  </si>
  <si>
    <t>LA3 - 12h00 avt lip sync battle (lv)</t>
  </si>
  <si>
    <t>LA3 - 13h30 avt peopl'mik (lv)</t>
  </si>
  <si>
    <t>LA3 - 14h00 coup peopl'mik (lv)</t>
  </si>
  <si>
    <t>LA3 - 14h30 avt programme sport (lv)</t>
  </si>
  <si>
    <t>LA3 - 16h30 avt magazine sport (lv)</t>
  </si>
  <si>
    <t>LA3 - 16H45 coup magazine sport (lv)</t>
  </si>
  <si>
    <t>LA3 - 17h00 avt sport combat (lv)</t>
  </si>
  <si>
    <t>LA3 - 17h30 coup sport combat (lv)</t>
  </si>
  <si>
    <t>LA3 - 18h00 avt echauffement (lv)</t>
  </si>
  <si>
    <t>LA3 - 18h30 avt redif peopl'mik (lv)</t>
  </si>
  <si>
    <t>LA3 - 19h00 coup redif peopl'mik (lv)</t>
  </si>
  <si>
    <t>LA3 - 19h30 avt playlist (lv)</t>
  </si>
  <si>
    <t>LA3 - 19h45 coup playlist (lv)</t>
  </si>
  <si>
    <t>LA3 - 20h00 avt lip sync battle (lv)</t>
  </si>
  <si>
    <t>LA3 - 20h15 coup lip sync battle (lv)</t>
  </si>
  <si>
    <t>LA3 - 20h30 avt la grande team (lv)</t>
  </si>
  <si>
    <t>LA3 - 21H00 coup la grande team (lv)</t>
  </si>
  <si>
    <t>LA3 - 06h00 avt redif immortals (s)</t>
  </si>
  <si>
    <t>LA3 - 06h00 avt best of la grande team (d)</t>
  </si>
  <si>
    <t>LA3 - 06h30 coup best of la grande team (d)</t>
  </si>
  <si>
    <t>LA3 - 07h30 avt mag sport (s)</t>
  </si>
  <si>
    <t>LA3 - 07h45 coup mag sport (s)</t>
  </si>
  <si>
    <t>LA3 - 08h00 avt redif JUKE JOX (sd)</t>
  </si>
  <si>
    <t>LA3 - 08h15 coup JUKE JOX (sd)</t>
  </si>
  <si>
    <t>LA3 - 08h30 avt doc sport (s)</t>
  </si>
  <si>
    <t>LA3 - 08h30 avt dimanche vintage (d)</t>
  </si>
  <si>
    <t>LA3 - 09h30 avt mag sport (s)</t>
  </si>
  <si>
    <t>LA3 - 09h45 coup mag sport (s)</t>
  </si>
  <si>
    <t>LA3 - 09h30 avt playlist (d)</t>
  </si>
  <si>
    <t>LA3 - 09H45 coup playlist (d)</t>
  </si>
  <si>
    <t>LA3 - 10h15 avt redif peopl'mik (S)</t>
  </si>
  <si>
    <t>LA3 - 10h45 coup redif peopl'mik (S)</t>
  </si>
  <si>
    <t>LA3 - 10h15 avt biographie (d)</t>
  </si>
  <si>
    <t>LA3 - 12h00 avt compil VOD (d)</t>
  </si>
  <si>
    <t>LA3 - 12h00 avt doc star scanner (s)</t>
  </si>
  <si>
    <t>LA3 - 12h45 avt playlist (s)</t>
  </si>
  <si>
    <t>LA3 - 12h55 coup playlist (s)</t>
  </si>
  <si>
    <t>LA3 - 13h00 avt doc sport carrieres (s)</t>
  </si>
  <si>
    <t>LA3 - 14h30 avt weekend sport live (d)</t>
  </si>
  <si>
    <t>LA3 - 16H30 avt mag sport (d)</t>
  </si>
  <si>
    <t>LA3 - 16H45 coup mag sport (d)</t>
  </si>
  <si>
    <t>LA3 - 17h00 avt mag musique (s)</t>
  </si>
  <si>
    <t>LA3 - 17h30 coup mag musique (s)</t>
  </si>
  <si>
    <t>LA3 - 17H00 avt compil VOD (d)</t>
  </si>
  <si>
    <t>LA3 - 17H30 coup compil VOD (d)</t>
  </si>
  <si>
    <t>LA3 - 18H00 avt CLIP QUI PARLE (s d)</t>
  </si>
  <si>
    <t>LA3 - 18H15 coup CLIP QUI PARLE (s d)</t>
  </si>
  <si>
    <t>LA3 - 18h30 avt divertissement (s)</t>
  </si>
  <si>
    <t>LA3 - 18h30 avt doc sport (d)</t>
  </si>
  <si>
    <t>LA3 - 19h00 coup doc sport (d)</t>
  </si>
  <si>
    <t>LA3 - 19h30 avt VOD</t>
  </si>
  <si>
    <t>LA3 - 19h45 coup VOD</t>
  </si>
  <si>
    <t>LA3 - 20h00 avt JUKE BOX (s d)</t>
  </si>
  <si>
    <t>LA3 - 20h15 coup JUKE BOX (s d)</t>
  </si>
  <si>
    <t>LA3 - 20h30 avt mag zouglou (s)</t>
  </si>
  <si>
    <t>LA3 - 20h30 après JUKE BOX (s)</t>
  </si>
  <si>
    <t>LA3 - 20h30 avt dimanche vintage (d)</t>
  </si>
  <si>
    <t>LA3 - 20h30 après dimanche vintage (d)</t>
  </si>
  <si>
    <t>LA3 - 21h30 avt mag musique (s)</t>
  </si>
  <si>
    <t>LA3 - 21h30 après playlist (d)</t>
  </si>
  <si>
    <t>LA3 - 22h00 avt biographie (d)</t>
  </si>
  <si>
    <t>LA3 - 22h30 avt mag weekend sport (s)</t>
  </si>
  <si>
    <t>de 10 A 14 secondes</t>
  </si>
  <si>
    <t>de 15 A 19 secondes</t>
  </si>
  <si>
    <t>de 20 A 24 secondes</t>
  </si>
  <si>
    <t>de 25 A 29 secondes</t>
  </si>
  <si>
    <t>de 30 A 34 secondes</t>
  </si>
  <si>
    <t>de 35 A 39 secondes</t>
  </si>
  <si>
    <t>de 40 A 44 secondes</t>
  </si>
  <si>
    <t>de 45 A49 secondes</t>
  </si>
  <si>
    <t>de 50 A 54 secondes</t>
  </si>
  <si>
    <t>de 55 A 59 secondes</t>
  </si>
  <si>
    <t>de 60 A 64 secondes</t>
  </si>
  <si>
    <t>de 65 A 69 secondes</t>
  </si>
  <si>
    <t>de 70 A 74 secondes</t>
  </si>
  <si>
    <t>de 75 A 79 secondes</t>
  </si>
  <si>
    <t>de 80 A 84 secondes</t>
  </si>
  <si>
    <t>de 85 A 89 secondes</t>
  </si>
  <si>
    <t>de 90 A 94 secondes</t>
  </si>
  <si>
    <t>de 05 A 09 secondes</t>
  </si>
  <si>
    <r>
      <t xml:space="preserve">PRODUIT: </t>
    </r>
    <r>
      <rPr>
        <sz val="10"/>
        <color rgb="FF000000"/>
        <rFont val="Roboto"/>
      </rPr>
      <t>CLASSIQUE</t>
    </r>
  </si>
  <si>
    <t>SUPPORT: LA3</t>
  </si>
  <si>
    <t xml:space="preserve">ANNONCEUR: </t>
  </si>
  <si>
    <t>INTERLOCUTEUR:</t>
  </si>
  <si>
    <t xml:space="preserve">PRODUIT: </t>
  </si>
  <si>
    <t xml:space="preserve">SUPPORT: </t>
  </si>
  <si>
    <t xml:space="preserve">INTERLOCUTEUR: </t>
  </si>
  <si>
    <t>RTI1 - 20h50 avt made in africa / 52 min pour cprdr (jeudi)</t>
  </si>
  <si>
    <t>RTI1 - 20h50 avt prog principal (lundi mardi)</t>
  </si>
  <si>
    <t>RTI1 - 20h50 avt prog principal (mercredi)</t>
  </si>
  <si>
    <t>RTI1 - 20h50 avt prog principal conseil des ministres (mercredi)</t>
  </si>
  <si>
    <t>RTI1 - 20h50 avt prog principal (s d)</t>
  </si>
  <si>
    <t>RTI2 - 08h00 avt redif emission mme mr bonsoir (l v)</t>
  </si>
  <si>
    <t>RTI1 - 21h20 coup made in africa / 52 min pour cprdr (jeudi)</t>
  </si>
  <si>
    <t>RTI2 - 08h25 coup redif emission  mme mr bonsoir (l v)</t>
  </si>
  <si>
    <t>RTI2 - 20h00 coup emission mme mr bonsoir (l v)</t>
  </si>
  <si>
    <t>RTI2 - 19h40 avt emission mme mr bonsoir (l v)</t>
  </si>
  <si>
    <t>Conditions d'xecution des campagnes</t>
  </si>
  <si>
    <t>RTI2 - 18h15 avt animation(l v)</t>
  </si>
  <si>
    <t>RTI2 - 18h30 avt mag ma cuisine (l v)</t>
  </si>
  <si>
    <t>FREQUENCE 2</t>
  </si>
  <si>
    <t>RADIO CI</t>
  </si>
  <si>
    <t>RCI - 06h15 (L-S)</t>
  </si>
  <si>
    <t>RCI - 06h30 (L-S)</t>
  </si>
  <si>
    <t>RCI - 06h55 (L-S)</t>
  </si>
  <si>
    <t>RCI - 07h20 (L-S)</t>
  </si>
  <si>
    <t>RCI - 08h05 (L-S)</t>
  </si>
  <si>
    <t>RCI - 08h35 (L-S)</t>
  </si>
  <si>
    <t>RCI - 09h05 (L-S)</t>
  </si>
  <si>
    <t>RCI - 09h35 (L-S)</t>
  </si>
  <si>
    <t>RCI - 11h05 (L-S)</t>
  </si>
  <si>
    <t>RCI - 11h35 (L-S)</t>
  </si>
  <si>
    <t>RCI - 11h55 (L-S)</t>
  </si>
  <si>
    <t>RCI - 12h25 (L-S)</t>
  </si>
  <si>
    <t>RCI - 13h00 (L-S)</t>
  </si>
  <si>
    <t>RCI - 15h00 (L-S)</t>
  </si>
  <si>
    <t>RCI - 16h00 (L-S)</t>
  </si>
  <si>
    <t>RCI - 17h30 (L-S)</t>
  </si>
  <si>
    <t>RCI - 18h45 (L-S)</t>
  </si>
  <si>
    <t>RCI - 19h40 (L-S)</t>
  </si>
  <si>
    <t>RCI - 20h00 (L-S)</t>
  </si>
  <si>
    <t>RCI - 20h35 (L-S)</t>
  </si>
  <si>
    <t>RCI - 10h00  (D)</t>
  </si>
  <si>
    <t>RCI - 11h00 (D)</t>
  </si>
  <si>
    <t>RCI - 11h55 (D)</t>
  </si>
  <si>
    <t>RCI - 13h00 (D)</t>
  </si>
  <si>
    <t>RCI - 15h05 (D)</t>
  </si>
  <si>
    <t>RCI - 18h00 (D)</t>
  </si>
  <si>
    <t>RCI - 19h40 (D)</t>
  </si>
  <si>
    <t>RCI - 20h00 (D)</t>
  </si>
  <si>
    <t>RCI - 20h30 (D)</t>
  </si>
  <si>
    <t>RCI - 21h00 (D)</t>
  </si>
  <si>
    <t>RADIO BKE</t>
  </si>
  <si>
    <t>RBKE - 15h45 (S)</t>
  </si>
  <si>
    <t>RBKE - 06h15 (S)</t>
  </si>
  <si>
    <t>RBKE - 06h15 (L D)</t>
  </si>
  <si>
    <t>RBKE - 06h45 (L D)</t>
  </si>
  <si>
    <t>RBKE - 07h00 (L D)</t>
  </si>
  <si>
    <t>RBKE - 07h30 (L D)</t>
  </si>
  <si>
    <t>RBKE - 08h15 (L D)</t>
  </si>
  <si>
    <t>RBKE - 08h45 (L D)</t>
  </si>
  <si>
    <t>RBKE - 09h15 (L D)</t>
  </si>
  <si>
    <t>RBKE - 09h45 (L D)</t>
  </si>
  <si>
    <t>RBKE - 10h15 (L D)</t>
  </si>
  <si>
    <t>RBKE - 10h45 (L D)</t>
  </si>
  <si>
    <t>RBKE - 11h15 (L D)</t>
  </si>
  <si>
    <t>RBKE - 11h45 (L D)</t>
  </si>
  <si>
    <t>RBKE - 12h15 (L D)</t>
  </si>
  <si>
    <t>RBKE - 12h45 (L D)</t>
  </si>
  <si>
    <t>RBKE - 13h15 (L D)</t>
  </si>
  <si>
    <t>RBKE - 13h45 (L D)</t>
  </si>
  <si>
    <t>RBKE - 14h15 (L D)</t>
  </si>
  <si>
    <t>RBKE - 14h45 (L D)</t>
  </si>
  <si>
    <t>RBKE - 15h15 (L D)</t>
  </si>
  <si>
    <t>RBKE - 15h45 (L D)</t>
  </si>
  <si>
    <t>RBKE - 16h15 (L D)</t>
  </si>
  <si>
    <t>RBKE - 16h45 (L D)</t>
  </si>
  <si>
    <t>RBKE - 17h15 (L D)</t>
  </si>
  <si>
    <t>RBKE - 17h45 (L D)</t>
  </si>
  <si>
    <t>RBKE - 18h15 (L D)</t>
  </si>
  <si>
    <t>RBKE - 18h45 (L D)</t>
  </si>
  <si>
    <t>RBKE - 19h15 (L D)</t>
  </si>
  <si>
    <t>RBKE - 19h45 (L D)</t>
  </si>
  <si>
    <t>RBKE - 20h15 (L D)</t>
  </si>
  <si>
    <t>RBKE - 20h45 (L D)</t>
  </si>
  <si>
    <t>RBKE - 21h15 (L D)</t>
  </si>
  <si>
    <t>RBKE - 21h45 (L D)</t>
  </si>
  <si>
    <t>RBKE - 22h15 (L D)</t>
  </si>
  <si>
    <t>RBKE - 22h45 (L D)</t>
  </si>
  <si>
    <t>RBKE - 23h15 (L D)</t>
  </si>
  <si>
    <t>RBKE - 23h45 (L D)</t>
  </si>
  <si>
    <t>RBKE - 06h45 (S)</t>
  </si>
  <si>
    <t>RBKE - 07h00 (S)</t>
  </si>
  <si>
    <t>RBKE - 07h30 (S)</t>
  </si>
  <si>
    <t>RBKE - 08h15 (S)</t>
  </si>
  <si>
    <t>RBKE - 08h45 (S)</t>
  </si>
  <si>
    <t>RBKE - 09h15 (S)</t>
  </si>
  <si>
    <t>RBKE - 09h45 (S)</t>
  </si>
  <si>
    <t>RBKE - 10h15 (S)</t>
  </si>
  <si>
    <t>RBKE - 10h45 (S)</t>
  </si>
  <si>
    <t>RBKE - 11h15 (S)</t>
  </si>
  <si>
    <t>RBKE - 11h45 (S)</t>
  </si>
  <si>
    <t>RBKE - 12h15 (S)</t>
  </si>
  <si>
    <t>RBKE - 12h45 (S)</t>
  </si>
  <si>
    <t>RBKE - 13h15 (S)</t>
  </si>
  <si>
    <t>RBKE - 13h45 (S)</t>
  </si>
  <si>
    <t>RBKE - 14h15 (S)</t>
  </si>
  <si>
    <t>RBKE - 14h45 (S)</t>
  </si>
  <si>
    <t>RBKE - 15h15 (S)</t>
  </si>
  <si>
    <t>RBKE - 16h15 (S)</t>
  </si>
  <si>
    <t>RBKE - 16h45 (S)</t>
  </si>
  <si>
    <t>RBKE - 17h15 (S)</t>
  </si>
  <si>
    <t>RBKE - 17h45 (S)</t>
  </si>
  <si>
    <t>RBKE - 18h15 (S)</t>
  </si>
  <si>
    <t>RBKE - 18h45 (S)</t>
  </si>
  <si>
    <t>RBKE - 19h15 (S)</t>
  </si>
  <si>
    <t>RBKE - 19h45 (S)</t>
  </si>
  <si>
    <t>RBKE - 20h15 (S)</t>
  </si>
  <si>
    <t>RBKE - 20h45 (S)</t>
  </si>
  <si>
    <t>RBKE - 21h15 (S)</t>
  </si>
  <si>
    <t>RBKE - 21h45 (S)</t>
  </si>
  <si>
    <t>RBKE - 22h15 (S)</t>
  </si>
  <si>
    <t>RBKE - 22h45 (S)</t>
  </si>
  <si>
    <t>RBKE - 23h15 (S)</t>
  </si>
  <si>
    <t>RBKE - 23h45 (S)</t>
  </si>
  <si>
    <t>FREQ2 - 06h15  (L-D)</t>
  </si>
  <si>
    <t>FREQ2 - 06h45  (L-D)</t>
  </si>
  <si>
    <t>FREQ2 - 07h15  (L-D)</t>
  </si>
  <si>
    <t>FREQ2 - 07h45  (L-D)</t>
  </si>
  <si>
    <t>FREQ2 - 08h15  (L-D)</t>
  </si>
  <si>
    <t>FREQ2 - 08h45  (L-D)</t>
  </si>
  <si>
    <t>FREQ2 - 09h15  (L-D)</t>
  </si>
  <si>
    <t>FREQ2 - 09h45  (L-D)</t>
  </si>
  <si>
    <t>FREQ2 - 10h15  (L-D)</t>
  </si>
  <si>
    <t>FREQ2 - 10h45  (L-D)</t>
  </si>
  <si>
    <t>FREQ2 - 11h15  (L-D)</t>
  </si>
  <si>
    <t>FREQ2 - 11h45  (L-D)</t>
  </si>
  <si>
    <t>FREQ2 - 12h15  (L-D)</t>
  </si>
  <si>
    <t>FREQ2 - 12h45  (L-D)</t>
  </si>
  <si>
    <t>FREQ2 - 13h15  (L-D)</t>
  </si>
  <si>
    <t>FREQ2 - 13h45  (L-D)</t>
  </si>
  <si>
    <t>FREQ2 - 14h15  (L-D)</t>
  </si>
  <si>
    <t>FREQ2 - 14h45  (L-D)</t>
  </si>
  <si>
    <t>FREQ2 - 15h15  (L-D)</t>
  </si>
  <si>
    <t>FREQ2 - 15h45  (L-D)</t>
  </si>
  <si>
    <t>FREQ2 - 16h15  (L-D)</t>
  </si>
  <si>
    <t>FREQ2 - 16h45  (L-D)</t>
  </si>
  <si>
    <t>FREQ2 - 17h15  (L-D)</t>
  </si>
  <si>
    <t>FREQ2 - 17h45  (L-D)</t>
  </si>
  <si>
    <t>FREQ2 - 18h15  (L-D)</t>
  </si>
  <si>
    <t>FREQ2 - 18h45  (L-D)</t>
  </si>
  <si>
    <t>FREQ2 - 19h15  (L-D)</t>
  </si>
  <si>
    <t>FREQ2 - 19h45  (L-D)</t>
  </si>
  <si>
    <t>FREQ2 - 22h15  (L-D)</t>
  </si>
  <si>
    <t>FREQ2 - 22h45  (L-D)</t>
  </si>
  <si>
    <t>FREQ2 - 23h15  (L-D)</t>
  </si>
  <si>
    <t>FREQ2 - 23h45  (L-D)</t>
  </si>
  <si>
    <t>RTI1 - 20h00 avt journal tv</t>
  </si>
  <si>
    <t>LA3 - 2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</si>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</sst>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\ &quot;XOF&quot;;\-#,##0\ &quot;XOF&quot;"/>
    <numFmt numFmtId="165" formatCode="_-* #,##0\ _X_O_F_-;\-* #,##0\ _X_O_F_-;_-* &quot;-&quot;\ _X_O_F_-;_-@_-"/>
    <numFmt numFmtId="166" formatCode="mm/dd/yy"/>
    <numFmt numFmtId="167" formatCode="_-&quot;$&quot;* #,##0.00_-;\-&quot;$&quot;* #,##0.00_-;_-&quot;$&quot;* &quot;-&quot;??_-;_-@"/>
    <numFmt numFmtId="168" formatCode="_-* #,##0_-;\-* #,##0_-;_-* &quot;-&quot;??_-;_-@_-"/>
  </numFmts>
  <fonts count="50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Roboto"/>
    </font>
    <font>
      <b/>
      <sz val="20"/>
      <color rgb="FFA5A5A5"/>
      <name val="Roboto"/>
    </font>
    <font>
      <b/>
      <sz val="22"/>
      <color rgb="FF4472C4"/>
      <name val="Roboto"/>
    </font>
    <font>
      <sz val="10"/>
      <name val="Roboto"/>
    </font>
    <font>
      <sz val="11"/>
      <color rgb="FF333F4F"/>
      <name val="Roboto"/>
    </font>
    <font>
      <sz val="11"/>
      <color rgb="FFFFFFFF"/>
      <name val="Roboto"/>
    </font>
    <font>
      <b/>
      <sz val="9"/>
      <color rgb="FF1F3864"/>
      <name val="Roboto"/>
    </font>
    <font>
      <sz val="10"/>
      <color rgb="FF000000"/>
      <name val="Roboto"/>
    </font>
    <font>
      <i/>
      <sz val="9"/>
      <color rgb="FF333F4F"/>
      <name val="Roboto"/>
    </font>
    <font>
      <sz val="11"/>
      <color rgb="FF1F3864"/>
      <name val="Roboto"/>
    </font>
    <font>
      <sz val="9"/>
      <color rgb="FF000000"/>
      <name val="Roboto"/>
    </font>
    <font>
      <b/>
      <sz val="9"/>
      <name val="Roboto"/>
    </font>
    <font>
      <sz val="10"/>
      <color rgb="FF333F4F"/>
      <name val="Roboto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Roboto"/>
    </font>
    <font>
      <b/>
      <sz val="22"/>
      <color theme="1"/>
      <name val="Roboto"/>
    </font>
    <font>
      <sz val="12"/>
      <color theme="1"/>
      <name val="Roboto"/>
    </font>
    <font>
      <sz val="10"/>
      <color theme="1"/>
      <name val="Roboto"/>
    </font>
    <font>
      <sz val="18"/>
      <color theme="1"/>
      <name val="Roboto"/>
    </font>
    <font>
      <sz val="11"/>
      <color theme="1"/>
      <name val="Roboto"/>
    </font>
    <font>
      <b/>
      <sz val="9"/>
      <color theme="1"/>
      <name val="Roboto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Roboto"/>
    </font>
    <font>
      <b/>
      <sz val="12"/>
      <color theme="1"/>
      <name val="Calibri"/>
      <family val="2"/>
      <scheme val="minor"/>
    </font>
    <font>
      <b/>
      <sz val="12"/>
      <color theme="1"/>
      <name val="Roboto"/>
    </font>
    <font>
      <b/>
      <sz val="14"/>
      <name val="Roboto"/>
    </font>
    <font>
      <b/>
      <sz val="11"/>
      <color rgb="FF333F4F"/>
      <name val="Roboto"/>
    </font>
    <font>
      <sz val="11"/>
      <color rgb="FF000000"/>
      <name val="Roboto"/>
    </font>
    <font>
      <b/>
      <sz val="10"/>
      <color rgb="FF000000"/>
      <name val="Roboto"/>
    </font>
    <font>
      <b/>
      <sz val="11"/>
      <color rgb="FF000000"/>
      <name val="Roboto"/>
    </font>
    <font>
      <b/>
      <sz val="12"/>
      <color rgb="FFFFFFFF"/>
      <name val="Roboto"/>
    </font>
    <font>
      <b/>
      <sz val="9"/>
      <color rgb="FF333F4F"/>
      <name val="Roboto"/>
    </font>
    <font>
      <sz val="8"/>
      <color rgb="FF000000"/>
      <name val="Roboto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Roboto"/>
    </font>
    <font>
      <b/>
      <sz val="10"/>
      <color rgb="FFFF0000"/>
      <name val="Roboto"/>
    </font>
  </fonts>
  <fills count="8">
    <fill>
      <patternFill patternType="none"/>
    </fill>
    <fill>
      <patternFill patternType="gray125"/>
    </fill>
    <fill>
      <patternFill patternType="solid">
        <fgColor rgb="FFFF5722"/>
        <bgColor rgb="FFFF572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4CCCC"/>
      </patternFill>
    </fill>
    <fill>
      <patternFill patternType="solid">
        <fgColor theme="5"/>
        <bgColor rgb="FFFF5722"/>
      </patternFill>
    </fill>
  </fills>
  <borders count="3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999999"/>
      </left>
      <right style="double">
        <color rgb="FF99999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1" tint="0.1498764000366222"/>
      </left>
      <right/>
      <top style="dashed">
        <color theme="1" tint="0.1498458815271462"/>
      </top>
      <bottom style="dashed">
        <color theme="1" tint="0.1498458815271462"/>
      </bottom>
      <diagonal/>
    </border>
    <border>
      <left/>
      <right/>
      <top style="dashed">
        <color theme="1" tint="0.1498458815271462"/>
      </top>
      <bottom style="dashed">
        <color theme="1" tint="0.1498458815271462"/>
      </bottom>
      <diagonal/>
    </border>
    <border>
      <left style="thin">
        <color theme="1" tint="0.14993743705557422"/>
      </left>
      <right/>
      <top/>
      <bottom/>
      <diagonal/>
    </border>
    <border>
      <left/>
      <right style="thin">
        <color theme="1" tint="0.14990691854609822"/>
      </right>
      <top/>
      <bottom/>
      <diagonal/>
    </border>
    <border>
      <left/>
      <right style="thin">
        <color theme="1" tint="0.14990691854609822"/>
      </right>
      <top style="dashed">
        <color theme="1" tint="0.1498458815271462"/>
      </top>
      <bottom style="dashed">
        <color theme="1" tint="0.1498458815271462"/>
      </bottom>
      <diagonal/>
    </border>
    <border>
      <left style="thin">
        <color theme="1" tint="0.14993743705557422"/>
      </left>
      <right/>
      <top/>
      <bottom style="double">
        <color theme="1" tint="0.14990691854609822"/>
      </bottom>
      <diagonal/>
    </border>
    <border>
      <left/>
      <right/>
      <top/>
      <bottom style="double">
        <color theme="1" tint="0.14990691854609822"/>
      </bottom>
      <diagonal/>
    </border>
    <border>
      <left/>
      <right style="thin">
        <color theme="1" tint="0.14990691854609822"/>
      </right>
      <top/>
      <bottom style="double">
        <color theme="1" tint="0.14990691854609822"/>
      </bottom>
      <diagonal/>
    </border>
    <border>
      <left style="thin">
        <color theme="1" tint="0.14993743705557422"/>
      </left>
      <right/>
      <top style="double">
        <color theme="1" tint="0.14990691854609822"/>
      </top>
      <bottom style="double">
        <color theme="1" tint="0.14990691854609822"/>
      </bottom>
      <diagonal/>
    </border>
    <border>
      <left/>
      <right/>
      <top style="double">
        <color theme="1" tint="0.14990691854609822"/>
      </top>
      <bottom style="double">
        <color theme="1" tint="0.14990691854609822"/>
      </bottom>
      <diagonal/>
    </border>
    <border>
      <left style="double">
        <color theme="1" tint="0.14993743705557422"/>
      </left>
      <right style="double">
        <color theme="1" tint="0.14993743705557422"/>
      </right>
      <top style="double">
        <color theme="1" tint="0.14990691854609822"/>
      </top>
      <bottom style="double">
        <color theme="1" tint="0.14990691854609822"/>
      </bottom>
      <diagonal/>
    </border>
    <border>
      <left style="double">
        <color theme="1" tint="0.14993743705557422"/>
      </left>
      <right style="thin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/>
      <right style="thin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 style="thin">
        <color theme="1" tint="0.14993743705557422"/>
      </left>
      <right/>
      <top style="double">
        <color theme="1" tint="0.14990691854609822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1" tint="0.14993743705557422"/>
      </left>
      <right style="double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 style="thin">
        <color theme="1" tint="0.14993743705557422"/>
      </left>
      <right style="double">
        <color theme="1" tint="0.14990691854609822"/>
      </right>
      <top style="double">
        <color theme="1" tint="0.14990691854609822"/>
      </top>
      <bottom/>
      <diagonal/>
    </border>
    <border>
      <left style="thin">
        <color theme="1" tint="0.14993743705557422"/>
      </left>
      <right style="double">
        <color theme="1" tint="0.14990691854609822"/>
      </right>
      <top/>
      <bottom/>
      <diagonal/>
    </border>
    <border>
      <left style="thin">
        <color theme="1" tint="0.14993743705557422"/>
      </left>
      <right style="double">
        <color theme="1" tint="0.14990691854609822"/>
      </right>
      <top/>
      <bottom style="double">
        <color theme="1" tint="0.14990691854609822"/>
      </bottom>
      <diagonal/>
    </border>
  </borders>
  <cellStyleXfs count="14">
    <xf numFmtId="0" fontId="0" fillId="0" borderId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46" fillId="0" borderId="0" applyFont="0" applyFill="0" applyBorder="0" applyAlignment="0" applyProtection="0"/>
  </cellStyleXfs>
  <cellXfs count="218">
    <xf numFmtId="0" fontId="0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right" vertical="center"/>
    </xf>
    <xf numFmtId="2" fontId="20" fillId="0" borderId="0" xfId="0" applyNumberFormat="1" applyFont="1" applyAlignment="1">
      <alignment vertical="center"/>
    </xf>
    <xf numFmtId="10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vertical="center"/>
    </xf>
    <xf numFmtId="167" fontId="21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0" borderId="0" xfId="0" applyFont="1"/>
    <xf numFmtId="0" fontId="22" fillId="0" borderId="0" xfId="0" applyFont="1" applyAlignment="1">
      <alignment horizontal="center"/>
    </xf>
    <xf numFmtId="0" fontId="28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29" fillId="0" borderId="0" xfId="0" applyFont="1" applyFill="1"/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14" fontId="3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6" fontId="29" fillId="0" borderId="0" xfId="0" applyNumberFormat="1" applyFont="1" applyFill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3" fillId="0" borderId="0" xfId="0" applyFont="1" applyFill="1"/>
    <xf numFmtId="0" fontId="26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ont="1" applyBorder="1" applyAlignment="1"/>
    <xf numFmtId="0" fontId="34" fillId="4" borderId="0" xfId="5" applyFont="1" applyFill="1" applyAlignment="1">
      <alignment horizontal="center" vertical="center"/>
    </xf>
    <xf numFmtId="0" fontId="8" fillId="0" borderId="0" xfId="5"/>
    <xf numFmtId="0" fontId="33" fillId="3" borderId="5" xfId="5" applyFont="1" applyFill="1" applyBorder="1" applyAlignment="1">
      <alignment horizontal="left" vertical="center"/>
    </xf>
    <xf numFmtId="0" fontId="34" fillId="0" borderId="6" xfId="5" applyFont="1" applyBorder="1" applyAlignment="1">
      <alignment horizontal="center" vertical="center"/>
    </xf>
    <xf numFmtId="0" fontId="8" fillId="0" borderId="6" xfId="5" applyFill="1" applyBorder="1"/>
    <xf numFmtId="0" fontId="34" fillId="0" borderId="6" xfId="5" applyFont="1" applyFill="1" applyBorder="1" applyAlignment="1">
      <alignment horizontal="center" vertical="center"/>
    </xf>
    <xf numFmtId="0" fontId="36" fillId="0" borderId="0" xfId="5" applyFont="1" applyAlignment="1">
      <alignment horizontal="center" vertical="center"/>
    </xf>
    <xf numFmtId="0" fontId="24" fillId="0" borderId="0" xfId="5" applyFont="1"/>
    <xf numFmtId="0" fontId="24" fillId="0" borderId="0" xfId="5" applyFont="1" applyAlignment="1"/>
    <xf numFmtId="0" fontId="35" fillId="0" borderId="0" xfId="0" applyFont="1" applyFill="1" applyAlignment="1">
      <alignment horizontal="center" vertical="center"/>
    </xf>
    <xf numFmtId="9" fontId="35" fillId="0" borderId="0" xfId="2" applyFont="1" applyFill="1" applyAlignment="1">
      <alignment horizontal="center" vertical="center"/>
    </xf>
    <xf numFmtId="0" fontId="24" fillId="0" borderId="0" xfId="5" applyFont="1" applyAlignment="1">
      <alignment horizontal="center" vertical="center"/>
    </xf>
    <xf numFmtId="0" fontId="24" fillId="0" borderId="0" xfId="5" applyFont="1" applyAlignment="1">
      <alignment horizontal="right" vertical="center"/>
    </xf>
    <xf numFmtId="0" fontId="7" fillId="0" borderId="6" xfId="5" applyFont="1" applyFill="1" applyBorder="1"/>
    <xf numFmtId="0" fontId="11" fillId="0" borderId="1" xfId="0" applyFont="1" applyFill="1" applyBorder="1" applyAlignment="1"/>
    <xf numFmtId="165" fontId="20" fillId="0" borderId="11" xfId="1" applyFont="1" applyFill="1" applyBorder="1" applyAlignment="1">
      <alignment vertical="center"/>
    </xf>
    <xf numFmtId="165" fontId="20" fillId="5" borderId="11" xfId="1" applyFont="1" applyFill="1" applyBorder="1" applyAlignment="1">
      <alignment vertical="center"/>
    </xf>
    <xf numFmtId="165" fontId="20" fillId="0" borderId="11" xfId="1" applyFont="1" applyBorder="1" applyAlignment="1">
      <alignment vertical="center"/>
    </xf>
    <xf numFmtId="165" fontId="20" fillId="0" borderId="14" xfId="1" applyFont="1" applyBorder="1" applyAlignment="1">
      <alignment vertical="center"/>
    </xf>
    <xf numFmtId="165" fontId="20" fillId="5" borderId="10" xfId="1" applyFont="1" applyFill="1" applyBorder="1" applyAlignment="1">
      <alignment vertical="center"/>
    </xf>
    <xf numFmtId="0" fontId="39" fillId="0" borderId="16" xfId="0" applyFont="1" applyBorder="1" applyAlignment="1">
      <alignment horizontal="center" vertical="center" readingOrder="2"/>
    </xf>
    <xf numFmtId="0" fontId="39" fillId="0" borderId="17" xfId="0" applyFont="1" applyBorder="1" applyAlignment="1">
      <alignment horizontal="center" vertical="center"/>
    </xf>
    <xf numFmtId="165" fontId="40" fillId="0" borderId="18" xfId="1" applyFont="1" applyBorder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horizontal="right" vertical="center"/>
      <protection locked="0"/>
    </xf>
    <xf numFmtId="0" fontId="28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horizontal="right" vertical="center"/>
      <protection locked="0"/>
    </xf>
    <xf numFmtId="0" fontId="29" fillId="0" borderId="0" xfId="0" applyFont="1" applyFill="1" applyProtection="1">
      <protection locked="0"/>
    </xf>
    <xf numFmtId="0" fontId="31" fillId="0" borderId="0" xfId="0" applyFont="1" applyFill="1" applyAlignment="1" applyProtection="1">
      <alignment horizontal="center" vertical="center"/>
      <protection locked="0"/>
    </xf>
    <xf numFmtId="14" fontId="32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66" fontId="29" fillId="0" borderId="0" xfId="0" applyNumberFormat="1" applyFont="1" applyFill="1" applyAlignment="1" applyProtection="1">
      <alignment horizontal="center" vertical="center"/>
      <protection locked="0"/>
    </xf>
    <xf numFmtId="14" fontId="29" fillId="0" borderId="0" xfId="0" applyNumberFormat="1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29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horizontal="right" vertical="center"/>
      <protection locked="0"/>
    </xf>
    <xf numFmtId="0" fontId="39" fillId="0" borderId="17" xfId="0" applyFont="1" applyBorder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vertical="center"/>
      <protection locked="0"/>
    </xf>
    <xf numFmtId="10" fontId="20" fillId="0" borderId="0" xfId="0" applyNumberFormat="1" applyFont="1" applyAlignment="1" applyProtection="1">
      <alignment vertical="center"/>
      <protection locked="0"/>
    </xf>
    <xf numFmtId="4" fontId="20" fillId="0" borderId="0" xfId="0" applyNumberFormat="1" applyFont="1" applyAlignment="1" applyProtection="1">
      <alignment vertical="center"/>
      <protection locked="0"/>
    </xf>
    <xf numFmtId="167" fontId="21" fillId="0" borderId="0" xfId="0" applyNumberFormat="1" applyFont="1" applyAlignment="1" applyProtection="1">
      <alignment vertical="center"/>
      <protection locked="0"/>
    </xf>
    <xf numFmtId="0" fontId="0" fillId="0" borderId="0" xfId="0" applyFont="1" applyBorder="1" applyAlignme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9" fontId="35" fillId="0" borderId="0" xfId="2" applyFont="1" applyFill="1" applyAlignment="1" applyProtection="1">
      <alignment horizontal="center" vertical="center"/>
    </xf>
    <xf numFmtId="0" fontId="39" fillId="0" borderId="16" xfId="0" applyFont="1" applyBorder="1" applyAlignment="1" applyProtection="1">
      <alignment horizontal="center" vertical="center" readingOrder="2"/>
    </xf>
    <xf numFmtId="165" fontId="40" fillId="0" borderId="18" xfId="1" applyFont="1" applyBorder="1" applyAlignment="1" applyProtection="1">
      <alignment vertical="center"/>
    </xf>
    <xf numFmtId="165" fontId="20" fillId="5" borderId="10" xfId="1" applyFont="1" applyFill="1" applyBorder="1" applyAlignment="1" applyProtection="1">
      <alignment vertical="center"/>
    </xf>
    <xf numFmtId="165" fontId="20" fillId="0" borderId="11" xfId="1" applyFont="1" applyFill="1" applyBorder="1" applyAlignment="1" applyProtection="1">
      <alignment vertical="center"/>
    </xf>
    <xf numFmtId="165" fontId="20" fillId="5" borderId="11" xfId="1" applyFont="1" applyFill="1" applyBorder="1" applyAlignment="1" applyProtection="1">
      <alignment vertical="center"/>
    </xf>
    <xf numFmtId="165" fontId="20" fillId="0" borderId="11" xfId="1" applyFont="1" applyBorder="1" applyAlignment="1" applyProtection="1">
      <alignment vertical="center"/>
    </xf>
    <xf numFmtId="165" fontId="20" fillId="0" borderId="14" xfId="1" applyFont="1" applyBorder="1" applyAlignment="1" applyProtection="1">
      <alignment vertical="center"/>
    </xf>
    <xf numFmtId="0" fontId="30" fillId="0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34" fillId="4" borderId="0" xfId="10" applyFont="1" applyFill="1" applyAlignment="1">
      <alignment horizontal="center" vertical="center"/>
    </xf>
    <xf numFmtId="165" fontId="34" fillId="3" borderId="0" xfId="11" applyFont="1" applyFill="1" applyAlignment="1">
      <alignment horizontal="center" vertical="center"/>
    </xf>
    <xf numFmtId="0" fontId="6" fillId="0" borderId="0" xfId="10"/>
    <xf numFmtId="0" fontId="33" fillId="3" borderId="5" xfId="10" applyFont="1" applyFill="1" applyBorder="1" applyAlignment="1">
      <alignment horizontal="left" vertical="center"/>
    </xf>
    <xf numFmtId="0" fontId="33" fillId="3" borderId="2" xfId="10" applyFont="1" applyFill="1" applyBorder="1" applyAlignment="1">
      <alignment horizontal="center" vertical="center"/>
    </xf>
    <xf numFmtId="0" fontId="34" fillId="0" borderId="6" xfId="10" applyFont="1" applyBorder="1" applyAlignment="1">
      <alignment horizontal="center" vertical="center"/>
    </xf>
    <xf numFmtId="9" fontId="34" fillId="0" borderId="6" xfId="12" applyFont="1" applyBorder="1" applyAlignment="1">
      <alignment horizontal="center" vertical="center"/>
    </xf>
    <xf numFmtId="0" fontId="6" fillId="0" borderId="6" xfId="10" applyBorder="1" applyAlignment="1">
      <alignment horizontal="left" vertical="center"/>
    </xf>
    <xf numFmtId="165" fontId="0" fillId="0" borderId="6" xfId="11" applyFont="1" applyBorder="1" applyAlignment="1">
      <alignment horizontal="center" vertical="center"/>
    </xf>
    <xf numFmtId="0" fontId="6" fillId="0" borderId="0" xfId="10" applyAlignment="1">
      <alignment horizontal="left" vertical="center"/>
    </xf>
    <xf numFmtId="14" fontId="42" fillId="0" borderId="0" xfId="0" applyNumberFormat="1" applyFont="1" applyAlignment="1">
      <alignment horizontal="center" vertical="center"/>
    </xf>
    <xf numFmtId="14" fontId="41" fillId="0" borderId="0" xfId="0" applyNumberFormat="1" applyFont="1" applyAlignment="1" applyProtection="1">
      <alignment horizontal="center" vertical="center"/>
      <protection locked="0"/>
    </xf>
    <xf numFmtId="0" fontId="41" fillId="0" borderId="0" xfId="0" applyFont="1" applyAlignment="1">
      <alignment vertical="center"/>
    </xf>
    <xf numFmtId="0" fontId="41" fillId="0" borderId="0" xfId="0" applyFont="1" applyAlignment="1" applyProtection="1">
      <alignment vertical="center"/>
      <protection locked="0"/>
    </xf>
    <xf numFmtId="0" fontId="43" fillId="7" borderId="16" xfId="0" applyFont="1" applyFill="1" applyBorder="1" applyAlignment="1">
      <alignment horizontal="center" vertical="center"/>
    </xf>
    <xf numFmtId="0" fontId="43" fillId="7" borderId="19" xfId="0" applyFont="1" applyFill="1" applyBorder="1" applyAlignment="1">
      <alignment horizontal="center" vertical="center"/>
    </xf>
    <xf numFmtId="0" fontId="43" fillId="2" borderId="16" xfId="0" applyFont="1" applyFill="1" applyBorder="1" applyAlignment="1" applyProtection="1">
      <alignment horizontal="center" vertical="center"/>
      <protection locked="0"/>
    </xf>
    <xf numFmtId="0" fontId="43" fillId="2" borderId="19" xfId="0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165" fontId="10" fillId="0" borderId="4" xfId="1" applyFont="1" applyBorder="1" applyAlignment="1" applyProtection="1">
      <alignment horizontal="right" vertical="center"/>
    </xf>
    <xf numFmtId="165" fontId="10" fillId="0" borderId="10" xfId="1" applyFont="1" applyBorder="1" applyAlignment="1" applyProtection="1">
      <alignment horizontal="right" vertical="center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44" fillId="5" borderId="0" xfId="0" applyFont="1" applyFill="1" applyBorder="1" applyAlignment="1" applyProtection="1">
      <alignment horizontal="left" vertical="center" readingOrder="2"/>
      <protection locked="0"/>
    </xf>
    <xf numFmtId="9" fontId="44" fillId="5" borderId="0" xfId="2" applyFont="1" applyFill="1" applyBorder="1" applyAlignment="1" applyProtection="1">
      <alignment horizontal="right" vertical="center"/>
      <protection locked="0"/>
    </xf>
    <xf numFmtId="0" fontId="44" fillId="0" borderId="7" xfId="0" applyFont="1" applyFill="1" applyBorder="1" applyAlignment="1" applyProtection="1">
      <alignment horizontal="left" vertical="center" readingOrder="2"/>
      <protection locked="0"/>
    </xf>
    <xf numFmtId="0" fontId="44" fillId="0" borderId="8" xfId="0" applyFont="1" applyFill="1" applyBorder="1" applyAlignment="1" applyProtection="1">
      <alignment horizontal="right" vertical="center"/>
      <protection locked="0"/>
    </xf>
    <xf numFmtId="0" fontId="44" fillId="5" borderId="7" xfId="0" applyFont="1" applyFill="1" applyBorder="1" applyAlignment="1" applyProtection="1">
      <alignment horizontal="left" vertical="center" readingOrder="2"/>
      <protection locked="0"/>
    </xf>
    <xf numFmtId="9" fontId="44" fillId="5" borderId="8" xfId="2" applyFont="1" applyFill="1" applyBorder="1" applyAlignment="1" applyProtection="1">
      <alignment horizontal="right" vertical="center"/>
      <protection locked="0"/>
    </xf>
    <xf numFmtId="0" fontId="44" fillId="0" borderId="7" xfId="0" applyFont="1" applyBorder="1" applyAlignment="1" applyProtection="1">
      <alignment horizontal="left" vertical="center" readingOrder="2"/>
      <protection locked="0"/>
    </xf>
    <xf numFmtId="9" fontId="44" fillId="0" borderId="8" xfId="2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right" vertical="center"/>
      <protection locked="0"/>
    </xf>
    <xf numFmtId="0" fontId="44" fillId="0" borderId="13" xfId="0" applyFont="1" applyBorder="1" applyAlignment="1" applyProtection="1">
      <alignment horizontal="left" vertical="center" readingOrder="2"/>
      <protection locked="0"/>
    </xf>
    <xf numFmtId="9" fontId="44" fillId="0" borderId="13" xfId="2" applyNumberFormat="1" applyFont="1" applyBorder="1" applyAlignment="1" applyProtection="1">
      <alignment horizontal="right" vertical="center"/>
      <protection locked="0"/>
    </xf>
    <xf numFmtId="0" fontId="10" fillId="0" borderId="4" xfId="0" applyFont="1" applyBorder="1" applyAlignment="1">
      <alignment horizontal="center" vertical="center"/>
    </xf>
    <xf numFmtId="165" fontId="10" fillId="0" borderId="4" xfId="1" applyFont="1" applyBorder="1" applyAlignment="1">
      <alignment horizontal="right" vertical="center"/>
    </xf>
    <xf numFmtId="165" fontId="10" fillId="0" borderId="10" xfId="1" applyFont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/>
    </xf>
    <xf numFmtId="0" fontId="44" fillId="5" borderId="0" xfId="0" applyFont="1" applyFill="1" applyBorder="1" applyAlignment="1">
      <alignment horizontal="left" vertical="center" readingOrder="2"/>
    </xf>
    <xf numFmtId="9" fontId="44" fillId="5" borderId="0" xfId="2" applyFont="1" applyFill="1" applyBorder="1" applyAlignment="1">
      <alignment horizontal="right" vertical="center"/>
    </xf>
    <xf numFmtId="0" fontId="44" fillId="0" borderId="8" xfId="0" applyFont="1" applyFill="1" applyBorder="1" applyAlignment="1">
      <alignment horizontal="right" vertical="center"/>
    </xf>
    <xf numFmtId="9" fontId="44" fillId="5" borderId="8" xfId="2" applyFont="1" applyFill="1" applyBorder="1" applyAlignment="1">
      <alignment horizontal="right" vertical="center"/>
    </xf>
    <xf numFmtId="9" fontId="44" fillId="0" borderId="8" xfId="2" applyFont="1" applyBorder="1" applyAlignment="1">
      <alignment horizontal="right" vertical="center"/>
    </xf>
    <xf numFmtId="0" fontId="44" fillId="0" borderId="8" xfId="0" applyFont="1" applyBorder="1" applyAlignment="1">
      <alignment horizontal="right" vertical="center"/>
    </xf>
    <xf numFmtId="0" fontId="44" fillId="0" borderId="13" xfId="0" applyFont="1" applyBorder="1" applyAlignment="1">
      <alignment horizontal="left" vertical="center" readingOrder="2"/>
    </xf>
    <xf numFmtId="9" fontId="44" fillId="0" borderId="13" xfId="2" applyNumberFormat="1" applyFont="1" applyBorder="1" applyAlignment="1">
      <alignment horizontal="right" vertical="center"/>
    </xf>
    <xf numFmtId="0" fontId="31" fillId="0" borderId="0" xfId="0" applyFont="1" applyFill="1" applyBorder="1" applyAlignment="1" applyProtection="1">
      <alignment horizontal="left" vertical="center"/>
      <protection locked="0"/>
    </xf>
    <xf numFmtId="0" fontId="5" fillId="0" borderId="6" xfId="5" applyFont="1" applyFill="1" applyBorder="1" applyAlignment="1">
      <alignment wrapText="1"/>
    </xf>
    <xf numFmtId="0" fontId="5" fillId="0" borderId="6" xfId="5" applyFont="1" applyFill="1" applyBorder="1"/>
    <xf numFmtId="0" fontId="4" fillId="0" borderId="6" xfId="5" applyFont="1" applyFill="1" applyBorder="1"/>
    <xf numFmtId="0" fontId="3" fillId="0" borderId="6" xfId="5" applyFont="1" applyFill="1" applyBorder="1"/>
    <xf numFmtId="0" fontId="3" fillId="0" borderId="6" xfId="5" applyFont="1" applyFill="1" applyBorder="1" applyAlignment="1">
      <alignment horizontal="left" vertical="center"/>
    </xf>
    <xf numFmtId="168" fontId="0" fillId="0" borderId="6" xfId="13" applyNumberFormat="1" applyFont="1" applyBorder="1" applyAlignment="1">
      <alignment horizontal="center" vertical="center"/>
    </xf>
    <xf numFmtId="165" fontId="0" fillId="0" borderId="0" xfId="6" applyFont="1" applyAlignment="1"/>
    <xf numFmtId="0" fontId="33" fillId="3" borderId="2" xfId="5" applyFont="1" applyFill="1" applyBorder="1" applyAlignment="1"/>
    <xf numFmtId="165" fontId="34" fillId="3" borderId="0" xfId="6" applyFont="1" applyFill="1" applyAlignment="1"/>
    <xf numFmtId="9" fontId="34" fillId="0" borderId="6" xfId="7" applyFont="1" applyBorder="1" applyAlignment="1"/>
    <xf numFmtId="9" fontId="34" fillId="0" borderId="6" xfId="7" applyFont="1" applyFill="1" applyBorder="1" applyAlignment="1"/>
    <xf numFmtId="0" fontId="47" fillId="0" borderId="6" xfId="0" applyFont="1" applyFill="1" applyBorder="1" applyAlignment="1">
      <alignment vertical="center"/>
    </xf>
    <xf numFmtId="0" fontId="23" fillId="0" borderId="6" xfId="0" applyFont="1" applyBorder="1" applyAlignment="1">
      <alignment vertical="center"/>
    </xf>
    <xf numFmtId="20" fontId="23" fillId="0" borderId="6" xfId="0" applyNumberFormat="1" applyFont="1" applyBorder="1" applyAlignment="1">
      <alignment vertical="center"/>
    </xf>
    <xf numFmtId="168" fontId="0" fillId="0" borderId="6" xfId="13" applyNumberFormat="1" applyFont="1" applyFill="1" applyBorder="1" applyAlignment="1">
      <alignment horizontal="center" vertical="center"/>
    </xf>
    <xf numFmtId="0" fontId="2" fillId="0" borderId="6" xfId="5" applyFont="1" applyFill="1" applyBorder="1"/>
    <xf numFmtId="0" fontId="1" fillId="0" borderId="6" xfId="5" applyFont="1" applyFill="1" applyBorder="1"/>
    <xf numFmtId="0" fontId="10" fillId="0" borderId="9" xfId="0" applyFont="1" applyBorder="1" applyAlignment="1" applyProtection="1">
      <alignment horizontal="center" vertical="center"/>
      <protection locked="0"/>
    </xf>
    <xf numFmtId="0" fontId="30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protection locked="0"/>
    </xf>
    <xf numFmtId="0" fontId="43" fillId="2" borderId="15" xfId="0" applyFont="1" applyFill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43" fillId="7" borderId="15" xfId="0" applyFont="1" applyFill="1" applyBorder="1" applyAlignment="1">
      <alignment horizontal="center" vertical="center"/>
    </xf>
    <xf numFmtId="0" fontId="42" fillId="0" borderId="15" xfId="0" applyFont="1" applyBorder="1" applyAlignment="1" applyProtection="1">
      <alignment vertical="center" wrapText="1"/>
      <protection locked="0"/>
    </xf>
    <xf numFmtId="0" fontId="48" fillId="0" borderId="0" xfId="0" applyFont="1" applyAlignment="1" applyProtection="1">
      <alignment vertical="center"/>
      <protection locked="0"/>
    </xf>
    <xf numFmtId="0" fontId="49" fillId="0" borderId="0" xfId="0" applyFont="1" applyAlignment="1">
      <alignment vertical="center"/>
    </xf>
    <xf numFmtId="0" fontId="44" fillId="0" borderId="8" xfId="0" applyFont="1" applyFill="1" applyBorder="1" applyAlignment="1">
      <alignment horizontal="left" vertical="center" readingOrder="2"/>
    </xf>
    <xf numFmtId="0" fontId="44" fillId="5" borderId="8" xfId="0" applyFont="1" applyFill="1" applyBorder="1" applyAlignment="1">
      <alignment horizontal="left" vertical="center" readingOrder="2"/>
    </xf>
    <xf numFmtId="0" fontId="44" fillId="0" borderId="8" xfId="0" applyFont="1" applyBorder="1" applyAlignment="1">
      <alignment horizontal="left" vertical="center" readingOrder="2"/>
    </xf>
    <xf numFmtId="0" fontId="42" fillId="0" borderId="27" xfId="0" applyFont="1" applyBorder="1" applyAlignment="1" applyProtection="1">
      <alignment horizontal="left" vertical="center" wrapText="1"/>
      <protection locked="0"/>
    </xf>
    <xf numFmtId="0" fontId="45" fillId="0" borderId="28" xfId="0" applyFont="1" applyBorder="1" applyAlignment="1">
      <alignment horizontal="left" vertical="top" wrapText="1"/>
    </xf>
    <xf numFmtId="0" fontId="45" fillId="0" borderId="29" xfId="0" applyFont="1" applyBorder="1" applyAlignment="1">
      <alignment horizontal="left" vertical="top" wrapText="1"/>
    </xf>
    <xf numFmtId="0" fontId="45" fillId="0" borderId="30" xfId="0" applyFont="1" applyBorder="1" applyAlignment="1">
      <alignment horizontal="left" vertical="top" wrapText="1"/>
    </xf>
    <xf numFmtId="0" fontId="37" fillId="5" borderId="15" xfId="0" applyFont="1" applyFill="1" applyBorder="1" applyAlignment="1">
      <alignment horizontal="center" vertical="center"/>
    </xf>
    <xf numFmtId="0" fontId="37" fillId="5" borderId="16" xfId="0" applyFont="1" applyFill="1" applyBorder="1" applyAlignment="1">
      <alignment horizontal="center" vertical="center"/>
    </xf>
    <xf numFmtId="164" fontId="38" fillId="6" borderId="16" xfId="0" applyNumberFormat="1" applyFont="1" applyFill="1" applyBorder="1" applyAlignment="1">
      <alignment horizontal="center" vertical="center"/>
    </xf>
    <xf numFmtId="164" fontId="38" fillId="6" borderId="19" xfId="0" applyNumberFormat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0" fillId="0" borderId="0" xfId="0" applyFont="1" applyFill="1" applyAlignment="1">
      <alignment horizontal="left" vertical="center" wrapText="1"/>
    </xf>
    <xf numFmtId="0" fontId="25" fillId="0" borderId="0" xfId="0" applyFont="1" applyFill="1" applyAlignment="1"/>
    <xf numFmtId="0" fontId="26" fillId="0" borderId="0" xfId="0" applyFont="1" applyBorder="1" applyAlignment="1">
      <alignment horizontal="center" vertical="center"/>
    </xf>
    <xf numFmtId="0" fontId="27" fillId="0" borderId="21" xfId="0" applyFont="1" applyFill="1" applyBorder="1" applyAlignment="1" applyProtection="1">
      <alignment horizontal="center" vertical="center"/>
      <protection locked="0"/>
    </xf>
    <xf numFmtId="0" fontId="27" fillId="0" borderId="22" xfId="0" applyFont="1" applyFill="1" applyBorder="1" applyAlignment="1" applyProtection="1">
      <alignment horizontal="center" vertical="center"/>
      <protection locked="0"/>
    </xf>
    <xf numFmtId="0" fontId="27" fillId="0" borderId="23" xfId="0" applyFont="1" applyFill="1" applyBorder="1" applyAlignment="1" applyProtection="1">
      <alignment horizontal="center" vertical="center"/>
      <protection locked="0"/>
    </xf>
    <xf numFmtId="0" fontId="27" fillId="0" borderId="24" xfId="0" applyFont="1" applyFill="1" applyBorder="1" applyAlignment="1" applyProtection="1">
      <alignment horizontal="center" vertical="center"/>
      <protection locked="0"/>
    </xf>
    <xf numFmtId="0" fontId="27" fillId="0" borderId="25" xfId="0" applyFont="1" applyFill="1" applyBorder="1" applyAlignment="1" applyProtection="1">
      <alignment horizontal="center" vertical="center"/>
      <protection locked="0"/>
    </xf>
    <xf numFmtId="0" fontId="27" fillId="0" borderId="26" xfId="0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Alignment="1" applyProtection="1">
      <alignment horizontal="left" vertical="center" wrapText="1"/>
      <protection locked="0"/>
    </xf>
    <xf numFmtId="0" fontId="25" fillId="0" borderId="0" xfId="0" applyFont="1" applyFill="1" applyAlignment="1" applyProtection="1"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2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45" fillId="0" borderId="20" xfId="0" applyFont="1" applyBorder="1" applyAlignment="1">
      <alignment horizontal="left" vertical="top" wrapText="1"/>
    </xf>
    <xf numFmtId="0" fontId="45" fillId="0" borderId="9" xfId="0" applyFont="1" applyBorder="1" applyAlignment="1">
      <alignment horizontal="left" vertical="top" wrapText="1"/>
    </xf>
    <xf numFmtId="0" fontId="45" fillId="0" borderId="12" xfId="0" applyFont="1" applyBorder="1" applyAlignment="1">
      <alignment horizontal="left" vertical="top" wrapText="1"/>
    </xf>
    <xf numFmtId="0" fontId="37" fillId="5" borderId="15" xfId="0" applyFont="1" applyFill="1" applyBorder="1" applyAlignment="1" applyProtection="1">
      <alignment horizontal="center" vertical="center"/>
      <protection locked="0"/>
    </xf>
    <xf numFmtId="0" fontId="37" fillId="5" borderId="16" xfId="0" applyFont="1" applyFill="1" applyBorder="1" applyAlignment="1" applyProtection="1">
      <alignment horizontal="center" vertical="center"/>
      <protection locked="0"/>
    </xf>
    <xf numFmtId="164" fontId="38" fillId="6" borderId="16" xfId="0" applyNumberFormat="1" applyFont="1" applyFill="1" applyBorder="1" applyAlignment="1" applyProtection="1">
      <alignment horizontal="center" vertical="center"/>
    </xf>
    <xf numFmtId="164" fontId="38" fillId="6" borderId="19" xfId="0" applyNumberFormat="1" applyFont="1" applyFill="1" applyBorder="1" applyAlignment="1" applyProtection="1">
      <alignment horizontal="center" vertical="center"/>
    </xf>
  </cellXfs>
  <cellStyles count="14">
    <cellStyle name="Milliers" xfId="13" builtinId="3"/>
    <cellStyle name="Milliers [0]" xfId="1" builtinId="6"/>
    <cellStyle name="Milliers [0] 2" xfId="4" xr:uid="{00000000-0005-0000-0000-000003000000}"/>
    <cellStyle name="Milliers [0] 3" xfId="6" xr:uid="{00000000-0005-0000-0000-000004000000}"/>
    <cellStyle name="Milliers [0] 4" xfId="8" xr:uid="{00000000-0005-0000-0000-000005000000}"/>
    <cellStyle name="Milliers [0] 5" xfId="11" xr:uid="{00000000-0005-0000-0000-000006000000}"/>
    <cellStyle name="Normal" xfId="0" builtinId="0"/>
    <cellStyle name="Normal 2" xfId="3" xr:uid="{00000000-0005-0000-0000-000008000000}"/>
    <cellStyle name="Normal 3" xfId="5" xr:uid="{00000000-0005-0000-0000-000009000000}"/>
    <cellStyle name="Normal 4" xfId="9" xr:uid="{00000000-0005-0000-0000-00000A000000}"/>
    <cellStyle name="Normal 5" xfId="10" xr:uid="{00000000-0005-0000-0000-00000B000000}"/>
    <cellStyle name="Pourcentage" xfId="2" builtinId="5"/>
    <cellStyle name="Pourcentage 2" xfId="7" xr:uid="{00000000-0005-0000-0000-00000D000000}"/>
    <cellStyle name="Pourcentage 3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J261"/>
  <sheetViews>
    <sheetView topLeftCell="A101" zoomScaleNormal="100" workbookViewId="0">
      <selection activeCell="A11" sqref="A11"/>
    </sheetView>
  </sheetViews>
  <sheetFormatPr baseColWidth="10" defaultColWidth="11.5703125" defaultRowHeight="15"/>
  <cols>
    <col min="1" max="1" width="66.85546875" style="38" bestFit="1" customWidth="1"/>
    <col min="2" max="2" width="19" style="161" bestFit="1" customWidth="1"/>
    <col min="3" max="3" width="11.5703125" style="38"/>
    <col min="4" max="4" width="12.140625" style="38" bestFit="1" customWidth="1"/>
    <col min="5" max="5" width="19" style="38" bestFit="1" customWidth="1"/>
    <col min="6" max="7" width="21.5703125" style="38" bestFit="1" customWidth="1"/>
    <col min="8" max="8" width="11.5703125" style="38"/>
    <col min="9" max="9" width="11.7109375" style="38" bestFit="1" customWidth="1"/>
    <col min="10" max="10" width="19.28515625" style="38" bestFit="1" customWidth="1"/>
    <col min="11" max="16384" width="11.5703125" style="38"/>
  </cols>
  <sheetData>
    <row r="1" spans="1:10" ht="15.75">
      <c r="A1" s="39" t="s">
        <v>19</v>
      </c>
      <c r="B1" s="162" t="s">
        <v>20</v>
      </c>
      <c r="C1" s="48" t="s">
        <v>14</v>
      </c>
      <c r="D1" s="43" t="s">
        <v>12</v>
      </c>
      <c r="E1" s="43" t="s">
        <v>242</v>
      </c>
      <c r="F1" s="43" t="s">
        <v>243</v>
      </c>
      <c r="G1" s="43" t="s">
        <v>244</v>
      </c>
      <c r="I1" s="37" t="s">
        <v>17</v>
      </c>
      <c r="J1" s="163" t="s">
        <v>18</v>
      </c>
    </row>
    <row r="2" spans="1:10">
      <c r="A2" s="170" t="s">
        <v>465</v>
      </c>
      <c r="B2" s="169">
        <v>64000</v>
      </c>
      <c r="C2" s="49">
        <v>0</v>
      </c>
      <c r="D2" s="44">
        <v>0</v>
      </c>
      <c r="E2" s="45">
        <v>0</v>
      </c>
      <c r="F2" s="44">
        <v>0</v>
      </c>
      <c r="G2" s="44">
        <v>0</v>
      </c>
      <c r="I2" s="40" t="s">
        <v>126</v>
      </c>
      <c r="J2" s="164">
        <v>0.35</v>
      </c>
    </row>
    <row r="3" spans="1:10">
      <c r="A3" s="170" t="s">
        <v>466</v>
      </c>
      <c r="B3" s="169">
        <v>64000</v>
      </c>
      <c r="C3" s="49">
        <v>0.03</v>
      </c>
      <c r="D3" s="44">
        <v>0.18</v>
      </c>
      <c r="E3" s="45">
        <v>0.15</v>
      </c>
      <c r="F3" s="44">
        <v>0.05</v>
      </c>
      <c r="G3" s="44">
        <v>0.15</v>
      </c>
      <c r="I3" s="40" t="s">
        <v>238</v>
      </c>
      <c r="J3" s="164">
        <v>0.38</v>
      </c>
    </row>
    <row r="4" spans="1:10">
      <c r="A4" s="170" t="s">
        <v>467</v>
      </c>
      <c r="B4" s="169">
        <v>64000</v>
      </c>
      <c r="C4" s="48"/>
      <c r="E4" s="45">
        <v>0.3</v>
      </c>
      <c r="F4" s="44">
        <v>0.1</v>
      </c>
      <c r="G4" s="44">
        <v>0.35</v>
      </c>
      <c r="I4" s="40" t="s">
        <v>239</v>
      </c>
      <c r="J4" s="164">
        <v>0.41</v>
      </c>
    </row>
    <row r="5" spans="1:10">
      <c r="A5" s="170" t="s">
        <v>468</v>
      </c>
      <c r="B5" s="169">
        <v>64000</v>
      </c>
      <c r="E5" s="45"/>
      <c r="F5" s="44">
        <v>0.15</v>
      </c>
      <c r="G5" s="44"/>
      <c r="I5" s="40" t="s">
        <v>240</v>
      </c>
      <c r="J5" s="164">
        <v>0.44</v>
      </c>
    </row>
    <row r="6" spans="1:10">
      <c r="A6" s="170" t="s">
        <v>469</v>
      </c>
      <c r="B6" s="169">
        <v>18000</v>
      </c>
      <c r="E6" s="44"/>
      <c r="F6" s="44">
        <v>0.2</v>
      </c>
      <c r="G6" s="44"/>
      <c r="I6" s="40" t="s">
        <v>241</v>
      </c>
      <c r="J6" s="164">
        <v>0.47</v>
      </c>
    </row>
    <row r="7" spans="1:10">
      <c r="A7" s="170" t="s">
        <v>470</v>
      </c>
      <c r="B7" s="169">
        <v>18000</v>
      </c>
      <c r="E7" s="44"/>
      <c r="F7" s="44">
        <v>0.25</v>
      </c>
      <c r="G7" s="44"/>
      <c r="I7" s="40" t="s">
        <v>127</v>
      </c>
      <c r="J7" s="164">
        <v>0.5</v>
      </c>
    </row>
    <row r="8" spans="1:10">
      <c r="A8" s="170" t="s">
        <v>471</v>
      </c>
      <c r="B8" s="169">
        <v>18000</v>
      </c>
      <c r="E8" s="44"/>
      <c r="F8" s="44">
        <v>0.3</v>
      </c>
      <c r="G8" s="44"/>
      <c r="I8" s="40" t="s">
        <v>128</v>
      </c>
      <c r="J8" s="164">
        <v>0.53</v>
      </c>
    </row>
    <row r="9" spans="1:10">
      <c r="A9" s="170" t="s">
        <v>472</v>
      </c>
      <c r="B9" s="169">
        <v>36000</v>
      </c>
      <c r="E9" s="44"/>
      <c r="F9" s="44">
        <v>0.35</v>
      </c>
      <c r="G9" s="44"/>
      <c r="I9" s="40" t="s">
        <v>129</v>
      </c>
      <c r="J9" s="164">
        <v>0.56999999999999995</v>
      </c>
    </row>
    <row r="10" spans="1:10">
      <c r="A10" s="170" t="s">
        <v>473</v>
      </c>
      <c r="B10" s="169">
        <v>36000</v>
      </c>
      <c r="E10" s="44"/>
      <c r="F10" s="44">
        <v>0.4</v>
      </c>
      <c r="G10" s="44"/>
      <c r="I10" s="40" t="s">
        <v>130</v>
      </c>
      <c r="J10" s="164">
        <v>0.61</v>
      </c>
    </row>
    <row r="11" spans="1:10">
      <c r="A11" s="170" t="s">
        <v>474</v>
      </c>
      <c r="B11" s="169">
        <v>36000</v>
      </c>
      <c r="F11" s="44">
        <v>0.5</v>
      </c>
      <c r="I11" s="40" t="s">
        <v>131</v>
      </c>
      <c r="J11" s="164">
        <v>0.64</v>
      </c>
    </row>
    <row r="12" spans="1:10">
      <c r="A12" s="170" t="s">
        <v>475</v>
      </c>
      <c r="B12" s="169">
        <v>18000</v>
      </c>
      <c r="I12" s="40" t="s">
        <v>132</v>
      </c>
      <c r="J12" s="164">
        <v>0.67</v>
      </c>
    </row>
    <row r="13" spans="1:10">
      <c r="A13" s="170" t="s">
        <v>476</v>
      </c>
      <c r="B13" s="169">
        <v>18000</v>
      </c>
      <c r="I13" s="40" t="s">
        <v>133</v>
      </c>
      <c r="J13" s="164">
        <v>0.7</v>
      </c>
    </row>
    <row r="14" spans="1:10">
      <c r="A14" s="170" t="s">
        <v>477</v>
      </c>
      <c r="B14" s="169">
        <v>18000</v>
      </c>
      <c r="I14" s="40" t="s">
        <v>134</v>
      </c>
      <c r="J14" s="164">
        <v>0.73</v>
      </c>
    </row>
    <row r="15" spans="1:10">
      <c r="A15" s="170" t="s">
        <v>478</v>
      </c>
      <c r="B15" s="169">
        <v>18000</v>
      </c>
      <c r="I15" s="40" t="s">
        <v>135</v>
      </c>
      <c r="J15" s="164">
        <v>0.76</v>
      </c>
    </row>
    <row r="16" spans="1:10">
      <c r="A16" s="170" t="s">
        <v>479</v>
      </c>
      <c r="B16" s="169">
        <v>18000</v>
      </c>
      <c r="I16" s="40" t="s">
        <v>136</v>
      </c>
      <c r="J16" s="164">
        <v>0.79</v>
      </c>
    </row>
    <row r="17" spans="1:10">
      <c r="A17" s="170" t="s">
        <v>480</v>
      </c>
      <c r="B17" s="169">
        <v>18000</v>
      </c>
      <c r="I17" s="40" t="s">
        <v>137</v>
      </c>
      <c r="J17" s="164">
        <v>0.81</v>
      </c>
    </row>
    <row r="18" spans="1:10">
      <c r="A18" s="170" t="s">
        <v>481</v>
      </c>
      <c r="B18" s="169">
        <v>18000</v>
      </c>
      <c r="I18" s="40" t="s">
        <v>138</v>
      </c>
      <c r="J18" s="164">
        <v>0.84</v>
      </c>
    </row>
    <row r="19" spans="1:10">
      <c r="A19" s="170" t="s">
        <v>482</v>
      </c>
      <c r="B19" s="169">
        <v>18000</v>
      </c>
      <c r="I19" s="40" t="s">
        <v>139</v>
      </c>
      <c r="J19" s="164">
        <v>0.87</v>
      </c>
    </row>
    <row r="20" spans="1:10">
      <c r="A20" s="170" t="s">
        <v>483</v>
      </c>
      <c r="B20" s="169">
        <v>18000</v>
      </c>
      <c r="I20" s="40" t="s">
        <v>140</v>
      </c>
      <c r="J20" s="164">
        <v>0.89</v>
      </c>
    </row>
    <row r="21" spans="1:10">
      <c r="A21" s="170" t="s">
        <v>484</v>
      </c>
      <c r="B21" s="169">
        <v>18000</v>
      </c>
      <c r="I21" s="40" t="s">
        <v>141</v>
      </c>
      <c r="J21" s="164">
        <v>0.92</v>
      </c>
    </row>
    <row r="22" spans="1:10">
      <c r="A22" s="170" t="s">
        <v>485</v>
      </c>
      <c r="B22" s="169">
        <v>18000</v>
      </c>
      <c r="I22" s="40" t="s">
        <v>142</v>
      </c>
      <c r="J22" s="164">
        <v>0.95</v>
      </c>
    </row>
    <row r="23" spans="1:10">
      <c r="A23" s="170" t="s">
        <v>486</v>
      </c>
      <c r="B23" s="169">
        <v>18000</v>
      </c>
      <c r="I23" s="40" t="s">
        <v>143</v>
      </c>
      <c r="J23" s="164">
        <v>0.96</v>
      </c>
    </row>
    <row r="24" spans="1:10">
      <c r="A24" s="170" t="s">
        <v>487</v>
      </c>
      <c r="B24" s="169">
        <v>18000</v>
      </c>
      <c r="I24" s="40" t="s">
        <v>144</v>
      </c>
      <c r="J24" s="164">
        <v>0.97</v>
      </c>
    </row>
    <row r="25" spans="1:10">
      <c r="A25" s="170" t="s">
        <v>488</v>
      </c>
      <c r="B25" s="169">
        <v>18000</v>
      </c>
      <c r="I25" s="40" t="s">
        <v>145</v>
      </c>
      <c r="J25" s="164">
        <v>0.98</v>
      </c>
    </row>
    <row r="26" spans="1:10">
      <c r="A26" s="170" t="s">
        <v>489</v>
      </c>
      <c r="B26" s="169">
        <v>36000</v>
      </c>
      <c r="I26" s="40" t="s">
        <v>146</v>
      </c>
      <c r="J26" s="164">
        <v>0.99</v>
      </c>
    </row>
    <row r="27" spans="1:10">
      <c r="A27" s="170" t="s">
        <v>490</v>
      </c>
      <c r="B27" s="169">
        <v>48000</v>
      </c>
      <c r="I27" s="42" t="s">
        <v>147</v>
      </c>
      <c r="J27" s="165">
        <v>1</v>
      </c>
    </row>
    <row r="28" spans="1:10">
      <c r="A28" s="170" t="s">
        <v>491</v>
      </c>
      <c r="B28" s="169">
        <v>36000</v>
      </c>
      <c r="I28" s="40" t="s">
        <v>148</v>
      </c>
      <c r="J28" s="164">
        <v>1.1000000000000001</v>
      </c>
    </row>
    <row r="29" spans="1:10">
      <c r="A29" s="170" t="s">
        <v>492</v>
      </c>
      <c r="B29" s="169">
        <v>36000</v>
      </c>
      <c r="I29" s="40" t="s">
        <v>149</v>
      </c>
      <c r="J29" s="164">
        <v>1.1499999999999999</v>
      </c>
    </row>
    <row r="30" spans="1:10">
      <c r="A30" s="170" t="s">
        <v>493</v>
      </c>
      <c r="B30" s="169">
        <v>18000</v>
      </c>
      <c r="I30" s="40" t="s">
        <v>150</v>
      </c>
      <c r="J30" s="164">
        <v>1.2</v>
      </c>
    </row>
    <row r="31" spans="1:10">
      <c r="A31" s="170" t="s">
        <v>494</v>
      </c>
      <c r="B31" s="169">
        <v>18000</v>
      </c>
      <c r="I31" s="40" t="s">
        <v>151</v>
      </c>
      <c r="J31" s="164">
        <v>1.25</v>
      </c>
    </row>
    <row r="32" spans="1:10">
      <c r="A32" s="170" t="s">
        <v>495</v>
      </c>
      <c r="B32" s="169">
        <v>18000</v>
      </c>
      <c r="I32" s="40" t="s">
        <v>152</v>
      </c>
      <c r="J32" s="164">
        <v>1.3</v>
      </c>
    </row>
    <row r="33" spans="1:10">
      <c r="A33" s="170" t="s">
        <v>496</v>
      </c>
      <c r="B33" s="169">
        <v>18000</v>
      </c>
      <c r="I33" s="40" t="s">
        <v>153</v>
      </c>
      <c r="J33" s="164">
        <v>1.34</v>
      </c>
    </row>
    <row r="34" spans="1:10">
      <c r="A34" s="159" t="s">
        <v>360</v>
      </c>
      <c r="B34" s="169"/>
      <c r="I34" s="40" t="s">
        <v>154</v>
      </c>
      <c r="J34" s="164">
        <v>1.38</v>
      </c>
    </row>
    <row r="35" spans="1:10">
      <c r="A35" s="167" t="s">
        <v>252</v>
      </c>
      <c r="B35" s="160"/>
      <c r="I35" s="40" t="s">
        <v>155</v>
      </c>
      <c r="J35" s="164">
        <v>1.42</v>
      </c>
    </row>
    <row r="36" spans="1:10">
      <c r="A36" s="167" t="s">
        <v>251</v>
      </c>
      <c r="B36" s="160"/>
      <c r="I36" s="40" t="s">
        <v>156</v>
      </c>
      <c r="J36" s="164">
        <v>1.46</v>
      </c>
    </row>
    <row r="37" spans="1:10">
      <c r="A37" s="167" t="s">
        <v>250</v>
      </c>
      <c r="B37" s="160"/>
      <c r="I37" s="40" t="s">
        <v>157</v>
      </c>
      <c r="J37" s="164">
        <v>1.5</v>
      </c>
    </row>
    <row r="38" spans="1:10">
      <c r="A38" s="166" t="s">
        <v>392</v>
      </c>
      <c r="B38" s="169"/>
      <c r="I38" s="40" t="s">
        <v>158</v>
      </c>
      <c r="J38" s="164">
        <v>1.54</v>
      </c>
    </row>
    <row r="39" spans="1:10">
      <c r="A39" s="158" t="s">
        <v>361</v>
      </c>
      <c r="B39" s="169"/>
      <c r="I39" s="40" t="s">
        <v>159</v>
      </c>
      <c r="J39" s="164">
        <v>1.58</v>
      </c>
    </row>
    <row r="40" spans="1:10">
      <c r="A40" s="168" t="s">
        <v>395</v>
      </c>
      <c r="B40" s="160">
        <v>23400</v>
      </c>
      <c r="I40" s="40" t="s">
        <v>160</v>
      </c>
      <c r="J40" s="164">
        <v>1.62</v>
      </c>
    </row>
    <row r="41" spans="1:10">
      <c r="A41" s="168" t="s">
        <v>394</v>
      </c>
      <c r="B41" s="160">
        <v>25740</v>
      </c>
      <c r="I41" s="40" t="s">
        <v>161</v>
      </c>
      <c r="J41" s="164">
        <v>1.66</v>
      </c>
    </row>
    <row r="42" spans="1:10">
      <c r="A42" s="167" t="s">
        <v>396</v>
      </c>
      <c r="B42" s="160">
        <v>23400</v>
      </c>
      <c r="I42" s="40" t="s">
        <v>162</v>
      </c>
      <c r="J42" s="164">
        <v>1.7</v>
      </c>
    </row>
    <row r="43" spans="1:10">
      <c r="A43" s="167" t="s">
        <v>431</v>
      </c>
      <c r="B43" s="160">
        <v>25740</v>
      </c>
      <c r="I43" s="40" t="s">
        <v>163</v>
      </c>
      <c r="J43" s="164">
        <v>1.74</v>
      </c>
    </row>
    <row r="44" spans="1:10">
      <c r="A44" s="167" t="s">
        <v>397</v>
      </c>
      <c r="B44" s="160">
        <v>20700</v>
      </c>
      <c r="I44" s="40" t="s">
        <v>164</v>
      </c>
      <c r="J44" s="164">
        <v>1.78</v>
      </c>
    </row>
    <row r="45" spans="1:10">
      <c r="A45" s="167" t="s">
        <v>432</v>
      </c>
      <c r="B45" s="160">
        <v>22770</v>
      </c>
      <c r="I45" s="40" t="s">
        <v>165</v>
      </c>
      <c r="J45" s="164">
        <v>1.82</v>
      </c>
    </row>
    <row r="46" spans="1:10">
      <c r="A46" s="167" t="s">
        <v>398</v>
      </c>
      <c r="B46" s="160">
        <v>20700</v>
      </c>
      <c r="I46" s="40" t="s">
        <v>166</v>
      </c>
      <c r="J46" s="164">
        <v>1.86</v>
      </c>
    </row>
    <row r="47" spans="1:10">
      <c r="A47" s="167" t="s">
        <v>433</v>
      </c>
      <c r="B47" s="160">
        <v>22770</v>
      </c>
      <c r="I47" s="40" t="s">
        <v>167</v>
      </c>
      <c r="J47" s="164">
        <v>1.9</v>
      </c>
    </row>
    <row r="48" spans="1:10">
      <c r="A48" s="167" t="s">
        <v>399</v>
      </c>
      <c r="B48" s="160">
        <v>19350</v>
      </c>
      <c r="I48" s="40" t="s">
        <v>168</v>
      </c>
      <c r="J48" s="164">
        <v>1.94</v>
      </c>
    </row>
    <row r="49" spans="1:10">
      <c r="A49" s="167" t="s">
        <v>434</v>
      </c>
      <c r="B49" s="160">
        <v>21285</v>
      </c>
      <c r="I49" s="40" t="s">
        <v>169</v>
      </c>
      <c r="J49" s="164">
        <v>1.98</v>
      </c>
    </row>
    <row r="50" spans="1:10">
      <c r="A50" s="167" t="s">
        <v>400</v>
      </c>
      <c r="B50" s="160">
        <v>19350</v>
      </c>
      <c r="I50" s="40" t="s">
        <v>170</v>
      </c>
      <c r="J50" s="164">
        <v>2.02</v>
      </c>
    </row>
    <row r="51" spans="1:10">
      <c r="A51" s="167" t="s">
        <v>435</v>
      </c>
      <c r="B51" s="160">
        <v>21285</v>
      </c>
      <c r="I51" s="40" t="s">
        <v>171</v>
      </c>
      <c r="J51" s="164">
        <v>2.06</v>
      </c>
    </row>
    <row r="52" spans="1:10">
      <c r="A52" s="167" t="s">
        <v>401</v>
      </c>
      <c r="B52" s="160">
        <v>19350</v>
      </c>
      <c r="I52" s="40" t="s">
        <v>172</v>
      </c>
      <c r="J52" s="164">
        <v>2.1</v>
      </c>
    </row>
    <row r="53" spans="1:10">
      <c r="A53" s="167" t="s">
        <v>436</v>
      </c>
      <c r="B53" s="160">
        <v>21285</v>
      </c>
      <c r="I53" s="40" t="s">
        <v>173</v>
      </c>
      <c r="J53" s="164">
        <v>2.14</v>
      </c>
    </row>
    <row r="54" spans="1:10">
      <c r="A54" s="167" t="s">
        <v>402</v>
      </c>
      <c r="B54" s="160">
        <v>19350</v>
      </c>
      <c r="I54" s="40" t="s">
        <v>174</v>
      </c>
      <c r="J54" s="164">
        <v>2.1800000000000002</v>
      </c>
    </row>
    <row r="55" spans="1:10">
      <c r="A55" s="167" t="s">
        <v>437</v>
      </c>
      <c r="B55" s="160">
        <v>21285</v>
      </c>
      <c r="I55" s="40" t="s">
        <v>175</v>
      </c>
      <c r="J55" s="164">
        <v>2.2200000000000002</v>
      </c>
    </row>
    <row r="56" spans="1:10">
      <c r="A56" s="168" t="s">
        <v>403</v>
      </c>
      <c r="B56" s="160">
        <v>18000</v>
      </c>
      <c r="I56" s="40" t="s">
        <v>176</v>
      </c>
      <c r="J56" s="164">
        <v>2.2599999999999998</v>
      </c>
    </row>
    <row r="57" spans="1:10">
      <c r="A57" s="168" t="s">
        <v>438</v>
      </c>
      <c r="B57" s="160">
        <v>19800</v>
      </c>
      <c r="I57" s="40" t="s">
        <v>177</v>
      </c>
      <c r="J57" s="164">
        <v>2.2999999999999998</v>
      </c>
    </row>
    <row r="58" spans="1:10">
      <c r="A58" s="167" t="s">
        <v>404</v>
      </c>
      <c r="B58" s="160">
        <v>18000</v>
      </c>
      <c r="I58" s="40" t="s">
        <v>178</v>
      </c>
      <c r="J58" s="164">
        <v>2.35</v>
      </c>
    </row>
    <row r="59" spans="1:10" ht="18" customHeight="1">
      <c r="A59" s="167" t="s">
        <v>439</v>
      </c>
      <c r="B59" s="160">
        <v>19800</v>
      </c>
      <c r="I59" s="40" t="s">
        <v>179</v>
      </c>
      <c r="J59" s="164">
        <v>2.4</v>
      </c>
    </row>
    <row r="60" spans="1:10">
      <c r="A60" s="167" t="s">
        <v>405</v>
      </c>
      <c r="B60" s="160">
        <v>18000</v>
      </c>
      <c r="I60" s="40" t="s">
        <v>180</v>
      </c>
      <c r="J60" s="164">
        <v>2.4500000000000002</v>
      </c>
    </row>
    <row r="61" spans="1:10">
      <c r="A61" s="167" t="s">
        <v>440</v>
      </c>
      <c r="B61" s="160">
        <v>19800</v>
      </c>
      <c r="I61" s="40" t="s">
        <v>181</v>
      </c>
      <c r="J61" s="164">
        <v>2.5</v>
      </c>
    </row>
    <row r="62" spans="1:10">
      <c r="A62" s="168" t="s">
        <v>406</v>
      </c>
      <c r="B62" s="160">
        <v>18000</v>
      </c>
      <c r="I62" s="40" t="s">
        <v>182</v>
      </c>
      <c r="J62" s="164">
        <v>2.5499999999999998</v>
      </c>
    </row>
    <row r="63" spans="1:10">
      <c r="A63" s="168" t="s">
        <v>441</v>
      </c>
      <c r="B63" s="160">
        <v>19800</v>
      </c>
      <c r="I63" s="40" t="s">
        <v>183</v>
      </c>
      <c r="J63" s="164">
        <v>2.6</v>
      </c>
    </row>
    <row r="64" spans="1:10">
      <c r="A64" s="167" t="s">
        <v>407</v>
      </c>
      <c r="B64" s="160">
        <v>20000</v>
      </c>
      <c r="I64" s="40" t="s">
        <v>184</v>
      </c>
      <c r="J64" s="164">
        <v>2.65</v>
      </c>
    </row>
    <row r="65" spans="1:10">
      <c r="A65" s="167" t="s">
        <v>442</v>
      </c>
      <c r="B65" s="160">
        <v>22000</v>
      </c>
      <c r="I65" s="40" t="s">
        <v>185</v>
      </c>
      <c r="J65" s="164">
        <v>2.7</v>
      </c>
    </row>
    <row r="66" spans="1:10">
      <c r="A66" s="167" t="s">
        <v>408</v>
      </c>
      <c r="B66" s="160">
        <v>20000</v>
      </c>
      <c r="I66" s="40" t="s">
        <v>186</v>
      </c>
      <c r="J66" s="164">
        <v>2.75</v>
      </c>
    </row>
    <row r="67" spans="1:10">
      <c r="A67" s="167" t="s">
        <v>443</v>
      </c>
      <c r="B67" s="160">
        <v>22000</v>
      </c>
      <c r="I67" s="40" t="s">
        <v>187</v>
      </c>
      <c r="J67" s="164">
        <v>2.8</v>
      </c>
    </row>
    <row r="68" spans="1:10">
      <c r="A68" s="167" t="s">
        <v>409</v>
      </c>
      <c r="B68" s="160">
        <v>20000</v>
      </c>
      <c r="I68" s="40" t="s">
        <v>188</v>
      </c>
      <c r="J68" s="164">
        <v>2.85</v>
      </c>
    </row>
    <row r="69" spans="1:10">
      <c r="A69" s="167" t="s">
        <v>444</v>
      </c>
      <c r="B69" s="160">
        <v>22000</v>
      </c>
      <c r="I69" s="40" t="s">
        <v>189</v>
      </c>
      <c r="J69" s="164">
        <v>2.9</v>
      </c>
    </row>
    <row r="70" spans="1:10">
      <c r="A70" s="167" t="s">
        <v>410</v>
      </c>
      <c r="B70" s="160">
        <v>20000</v>
      </c>
      <c r="I70" s="40" t="s">
        <v>190</v>
      </c>
      <c r="J70" s="164">
        <v>2.95</v>
      </c>
    </row>
    <row r="71" spans="1:10">
      <c r="A71" s="167" t="s">
        <v>445</v>
      </c>
      <c r="B71" s="160">
        <v>22000</v>
      </c>
      <c r="I71" s="40" t="s">
        <v>191</v>
      </c>
      <c r="J71" s="164">
        <v>3</v>
      </c>
    </row>
    <row r="72" spans="1:10">
      <c r="A72" s="167" t="s">
        <v>411</v>
      </c>
      <c r="B72" s="160">
        <v>8500</v>
      </c>
      <c r="I72" s="40" t="s">
        <v>192</v>
      </c>
      <c r="J72" s="164">
        <v>3.05</v>
      </c>
    </row>
    <row r="73" spans="1:10">
      <c r="A73" s="167" t="s">
        <v>446</v>
      </c>
      <c r="B73" s="160">
        <v>9350</v>
      </c>
      <c r="I73" s="40" t="s">
        <v>193</v>
      </c>
      <c r="J73" s="164">
        <v>3.1</v>
      </c>
    </row>
    <row r="74" spans="1:10">
      <c r="A74" s="167" t="s">
        <v>412</v>
      </c>
      <c r="B74" s="160">
        <v>8500</v>
      </c>
      <c r="I74" s="40" t="s">
        <v>194</v>
      </c>
      <c r="J74" s="164">
        <v>3.15</v>
      </c>
    </row>
    <row r="75" spans="1:10">
      <c r="A75" s="167" t="s">
        <v>447</v>
      </c>
      <c r="B75" s="160">
        <v>9350</v>
      </c>
      <c r="I75" s="40" t="s">
        <v>195</v>
      </c>
      <c r="J75" s="164">
        <v>3.2</v>
      </c>
    </row>
    <row r="76" spans="1:10">
      <c r="A76" s="167" t="s">
        <v>413</v>
      </c>
      <c r="B76" s="160">
        <v>5000</v>
      </c>
      <c r="I76" s="40" t="s">
        <v>196</v>
      </c>
      <c r="J76" s="164">
        <v>3.25</v>
      </c>
    </row>
    <row r="77" spans="1:10">
      <c r="A77" s="167" t="s">
        <v>448</v>
      </c>
      <c r="B77" s="160">
        <v>5500</v>
      </c>
      <c r="I77" s="40" t="s">
        <v>197</v>
      </c>
      <c r="J77" s="164">
        <v>3.3</v>
      </c>
    </row>
    <row r="78" spans="1:10">
      <c r="A78" s="167" t="s">
        <v>414</v>
      </c>
      <c r="B78" s="160">
        <v>5000</v>
      </c>
      <c r="I78" s="40" t="s">
        <v>198</v>
      </c>
      <c r="J78" s="164">
        <v>3.35</v>
      </c>
    </row>
    <row r="79" spans="1:10">
      <c r="A79" s="167" t="s">
        <v>393</v>
      </c>
      <c r="B79" s="160">
        <v>5500</v>
      </c>
      <c r="I79" s="40" t="s">
        <v>199</v>
      </c>
      <c r="J79" s="164">
        <v>3.4</v>
      </c>
    </row>
    <row r="80" spans="1:10">
      <c r="A80" s="167" t="s">
        <v>415</v>
      </c>
      <c r="B80" s="160">
        <v>16000</v>
      </c>
      <c r="I80" s="40" t="s">
        <v>200</v>
      </c>
      <c r="J80" s="164">
        <v>3.45</v>
      </c>
    </row>
    <row r="81" spans="1:10">
      <c r="A81" s="167" t="s">
        <v>449</v>
      </c>
      <c r="B81" s="160">
        <v>17600</v>
      </c>
      <c r="I81" s="40" t="s">
        <v>201</v>
      </c>
      <c r="J81" s="164">
        <v>3.5</v>
      </c>
    </row>
    <row r="82" spans="1:10">
      <c r="A82" s="167" t="s">
        <v>416</v>
      </c>
      <c r="B82" s="160">
        <v>16000</v>
      </c>
      <c r="I82" s="40" t="s">
        <v>202</v>
      </c>
      <c r="J82" s="164">
        <v>3.55</v>
      </c>
    </row>
    <row r="83" spans="1:10">
      <c r="A83" s="167" t="s">
        <v>450</v>
      </c>
      <c r="B83" s="160">
        <v>17600</v>
      </c>
      <c r="I83" s="40" t="s">
        <v>203</v>
      </c>
      <c r="J83" s="164">
        <v>3.6</v>
      </c>
    </row>
    <row r="84" spans="1:10">
      <c r="A84" s="168" t="s">
        <v>417</v>
      </c>
      <c r="B84" s="160">
        <v>16000</v>
      </c>
      <c r="I84" s="40" t="s">
        <v>204</v>
      </c>
      <c r="J84" s="164">
        <v>3.65</v>
      </c>
    </row>
    <row r="85" spans="1:10">
      <c r="A85" s="168" t="s">
        <v>451</v>
      </c>
      <c r="B85" s="160">
        <v>17600</v>
      </c>
      <c r="I85" s="40" t="s">
        <v>205</v>
      </c>
      <c r="J85" s="164">
        <v>3.7</v>
      </c>
    </row>
    <row r="86" spans="1:10">
      <c r="A86" s="168" t="s">
        <v>418</v>
      </c>
      <c r="B86" s="160">
        <v>16000</v>
      </c>
      <c r="I86" s="40" t="s">
        <v>206</v>
      </c>
      <c r="J86" s="164">
        <v>3.75</v>
      </c>
    </row>
    <row r="87" spans="1:10">
      <c r="A87" s="168" t="s">
        <v>452</v>
      </c>
      <c r="B87" s="160">
        <v>17600</v>
      </c>
      <c r="I87" s="40" t="s">
        <v>207</v>
      </c>
      <c r="J87" s="164">
        <v>3.8</v>
      </c>
    </row>
    <row r="88" spans="1:10">
      <c r="A88" s="167" t="s">
        <v>419</v>
      </c>
      <c r="B88" s="160">
        <v>9500</v>
      </c>
      <c r="I88" s="40" t="s">
        <v>208</v>
      </c>
      <c r="J88" s="164">
        <v>3.85</v>
      </c>
    </row>
    <row r="89" spans="1:10">
      <c r="A89" s="167" t="s">
        <v>453</v>
      </c>
      <c r="B89" s="160">
        <v>10450</v>
      </c>
      <c r="I89" s="40" t="s">
        <v>209</v>
      </c>
      <c r="J89" s="164">
        <v>3.9</v>
      </c>
    </row>
    <row r="90" spans="1:10">
      <c r="A90" s="167" t="s">
        <v>420</v>
      </c>
      <c r="B90" s="160">
        <v>9500</v>
      </c>
      <c r="I90" s="40" t="s">
        <v>210</v>
      </c>
      <c r="J90" s="164">
        <v>3.95</v>
      </c>
    </row>
    <row r="91" spans="1:10">
      <c r="A91" s="167" t="s">
        <v>454</v>
      </c>
      <c r="B91" s="160">
        <v>10450</v>
      </c>
      <c r="I91" s="40" t="s">
        <v>211</v>
      </c>
      <c r="J91" s="164">
        <v>4</v>
      </c>
    </row>
    <row r="92" spans="1:10">
      <c r="A92" s="167" t="s">
        <v>421</v>
      </c>
      <c r="B92" s="160">
        <v>11000</v>
      </c>
      <c r="I92" s="40" t="s">
        <v>212</v>
      </c>
      <c r="J92" s="164">
        <v>4.05</v>
      </c>
    </row>
    <row r="93" spans="1:10">
      <c r="A93" s="167" t="s">
        <v>455</v>
      </c>
      <c r="B93" s="160">
        <v>12100</v>
      </c>
      <c r="I93" s="40" t="s">
        <v>213</v>
      </c>
      <c r="J93" s="164">
        <v>4.0999999999999996</v>
      </c>
    </row>
    <row r="94" spans="1:10">
      <c r="A94" s="167" t="s">
        <v>422</v>
      </c>
      <c r="B94" s="160">
        <v>11000</v>
      </c>
      <c r="I94" s="40" t="s">
        <v>214</v>
      </c>
      <c r="J94" s="164">
        <v>4.1500000000000004</v>
      </c>
    </row>
    <row r="95" spans="1:10">
      <c r="A95" s="167" t="s">
        <v>456</v>
      </c>
      <c r="B95" s="160">
        <v>12100</v>
      </c>
      <c r="I95" s="40" t="s">
        <v>215</v>
      </c>
      <c r="J95" s="164">
        <v>4.2</v>
      </c>
    </row>
    <row r="96" spans="1:10">
      <c r="A96" s="168" t="s">
        <v>423</v>
      </c>
      <c r="B96" s="160">
        <v>20000</v>
      </c>
      <c r="I96" s="40" t="s">
        <v>216</v>
      </c>
      <c r="J96" s="164">
        <v>4.25</v>
      </c>
    </row>
    <row r="97" spans="1:10">
      <c r="A97" s="168" t="s">
        <v>457</v>
      </c>
      <c r="B97" s="160">
        <v>22000</v>
      </c>
      <c r="I97" s="40" t="s">
        <v>217</v>
      </c>
      <c r="J97" s="164">
        <v>4.3</v>
      </c>
    </row>
    <row r="98" spans="1:10">
      <c r="A98" s="167" t="s">
        <v>424</v>
      </c>
      <c r="B98" s="160">
        <v>20000</v>
      </c>
      <c r="I98" s="40" t="s">
        <v>218</v>
      </c>
      <c r="J98" s="164">
        <v>4.3499999999999996</v>
      </c>
    </row>
    <row r="99" spans="1:10">
      <c r="A99" s="167" t="s">
        <v>458</v>
      </c>
      <c r="B99" s="160">
        <v>22000</v>
      </c>
      <c r="I99" s="40" t="s">
        <v>219</v>
      </c>
      <c r="J99" s="164">
        <v>4.4000000000000004</v>
      </c>
    </row>
    <row r="100" spans="1:10">
      <c r="A100" s="167" t="s">
        <v>425</v>
      </c>
      <c r="B100" s="160">
        <v>18000</v>
      </c>
      <c r="I100" s="40" t="s">
        <v>220</v>
      </c>
      <c r="J100" s="164">
        <v>4.45</v>
      </c>
    </row>
    <row r="101" spans="1:10">
      <c r="A101" s="167" t="s">
        <v>459</v>
      </c>
      <c r="B101" s="160">
        <v>19800</v>
      </c>
      <c r="I101" s="40" t="s">
        <v>221</v>
      </c>
      <c r="J101" s="164">
        <v>4.5</v>
      </c>
    </row>
    <row r="102" spans="1:10">
      <c r="A102" s="167" t="s">
        <v>426</v>
      </c>
      <c r="B102" s="160">
        <v>18000</v>
      </c>
      <c r="I102" s="40" t="s">
        <v>222</v>
      </c>
      <c r="J102" s="164">
        <v>4.55</v>
      </c>
    </row>
    <row r="103" spans="1:10">
      <c r="A103" s="167" t="s">
        <v>460</v>
      </c>
      <c r="B103" s="160">
        <v>19800</v>
      </c>
      <c r="I103" s="40" t="s">
        <v>223</v>
      </c>
      <c r="J103" s="164">
        <v>4.5999999999999996</v>
      </c>
    </row>
    <row r="104" spans="1:10">
      <c r="A104" s="167" t="s">
        <v>427</v>
      </c>
      <c r="B104" s="160">
        <v>5000</v>
      </c>
      <c r="I104" s="40" t="s">
        <v>224</v>
      </c>
      <c r="J104" s="164">
        <v>4.6500000000000004</v>
      </c>
    </row>
    <row r="105" spans="1:10">
      <c r="A105" s="167" t="s">
        <v>461</v>
      </c>
      <c r="B105" s="160">
        <v>5500</v>
      </c>
      <c r="I105" s="40" t="s">
        <v>225</v>
      </c>
      <c r="J105" s="164">
        <v>4.7</v>
      </c>
    </row>
    <row r="106" spans="1:10">
      <c r="A106" s="167" t="s">
        <v>428</v>
      </c>
      <c r="B106" s="160">
        <v>5000</v>
      </c>
      <c r="I106" s="40" t="s">
        <v>226</v>
      </c>
      <c r="J106" s="164">
        <v>4.75</v>
      </c>
    </row>
    <row r="107" spans="1:10">
      <c r="A107" s="167" t="s">
        <v>462</v>
      </c>
      <c r="B107" s="160">
        <v>5500</v>
      </c>
      <c r="I107" s="40" t="s">
        <v>227</v>
      </c>
      <c r="J107" s="164">
        <v>4.8</v>
      </c>
    </row>
    <row r="108" spans="1:10">
      <c r="A108" s="167" t="s">
        <v>429</v>
      </c>
      <c r="B108" s="160">
        <v>5000</v>
      </c>
      <c r="I108" s="40" t="s">
        <v>228</v>
      </c>
      <c r="J108" s="164">
        <v>4.8499999999999996</v>
      </c>
    </row>
    <row r="109" spans="1:10">
      <c r="A109" s="167" t="s">
        <v>463</v>
      </c>
      <c r="B109" s="160">
        <v>5500</v>
      </c>
      <c r="I109" s="40" t="s">
        <v>229</v>
      </c>
      <c r="J109" s="164">
        <v>4.9000000000000004</v>
      </c>
    </row>
    <row r="110" spans="1:10">
      <c r="A110" s="167" t="s">
        <v>430</v>
      </c>
      <c r="B110" s="160">
        <v>5000</v>
      </c>
      <c r="I110" s="40" t="s">
        <v>230</v>
      </c>
      <c r="J110" s="164">
        <v>4.95</v>
      </c>
    </row>
    <row r="111" spans="1:10">
      <c r="A111" s="167" t="s">
        <v>464</v>
      </c>
      <c r="B111" s="160">
        <v>5500</v>
      </c>
      <c r="I111" s="40" t="s">
        <v>231</v>
      </c>
      <c r="J111" s="164">
        <v>5</v>
      </c>
    </row>
    <row r="112" spans="1:10">
      <c r="A112" s="158" t="s">
        <v>362</v>
      </c>
      <c r="B112" s="169">
        <v>64000</v>
      </c>
      <c r="I112" s="40" t="s">
        <v>232</v>
      </c>
      <c r="J112" s="164">
        <v>5.05</v>
      </c>
    </row>
    <row r="113" spans="1:10">
      <c r="A113" s="158" t="s">
        <v>363</v>
      </c>
      <c r="B113" s="169">
        <v>64000</v>
      </c>
      <c r="I113" s="40" t="s">
        <v>233</v>
      </c>
      <c r="J113" s="164">
        <v>5.0999999999999996</v>
      </c>
    </row>
    <row r="114" spans="1:10">
      <c r="A114" s="158" t="s">
        <v>364</v>
      </c>
      <c r="B114" s="169">
        <v>64000</v>
      </c>
      <c r="I114" s="40" t="s">
        <v>234</v>
      </c>
      <c r="J114" s="164">
        <v>5.15</v>
      </c>
    </row>
    <row r="115" spans="1:10">
      <c r="A115" s="158" t="s">
        <v>365</v>
      </c>
      <c r="B115" s="169">
        <v>64000</v>
      </c>
      <c r="I115" s="40" t="s">
        <v>235</v>
      </c>
      <c r="J115" s="164">
        <v>5.2</v>
      </c>
    </row>
    <row r="116" spans="1:10">
      <c r="A116" s="158" t="s">
        <v>366</v>
      </c>
      <c r="B116" s="169">
        <v>18000</v>
      </c>
      <c r="I116" s="40" t="s">
        <v>236</v>
      </c>
      <c r="J116" s="164">
        <v>5.25</v>
      </c>
    </row>
    <row r="117" spans="1:10">
      <c r="A117" s="158" t="s">
        <v>367</v>
      </c>
      <c r="B117" s="169">
        <v>18000</v>
      </c>
      <c r="I117" s="40" t="s">
        <v>237</v>
      </c>
      <c r="J117" s="164">
        <v>5.3</v>
      </c>
    </row>
    <row r="118" spans="1:10">
      <c r="A118" s="158" t="s">
        <v>368</v>
      </c>
      <c r="B118" s="169">
        <v>18000</v>
      </c>
    </row>
    <row r="119" spans="1:10">
      <c r="A119" s="158" t="s">
        <v>369</v>
      </c>
      <c r="B119" s="169">
        <v>18000</v>
      </c>
    </row>
    <row r="120" spans="1:10">
      <c r="A120" s="158" t="s">
        <v>382</v>
      </c>
      <c r="B120" s="169">
        <v>64000</v>
      </c>
    </row>
    <row r="121" spans="1:10">
      <c r="A121" s="158" t="s">
        <v>383</v>
      </c>
      <c r="B121" s="169">
        <v>64000</v>
      </c>
    </row>
    <row r="122" spans="1:10">
      <c r="A122" s="158" t="s">
        <v>370</v>
      </c>
      <c r="B122" s="169">
        <v>18000</v>
      </c>
    </row>
    <row r="123" spans="1:10">
      <c r="A123" s="158" t="s">
        <v>371</v>
      </c>
      <c r="B123" s="169">
        <v>18000</v>
      </c>
    </row>
    <row r="124" spans="1:10">
      <c r="A124" s="158" t="s">
        <v>384</v>
      </c>
      <c r="B124" s="169">
        <v>64000</v>
      </c>
    </row>
    <row r="125" spans="1:10">
      <c r="A125" s="158" t="s">
        <v>372</v>
      </c>
      <c r="B125" s="169">
        <v>18000</v>
      </c>
    </row>
    <row r="126" spans="1:10">
      <c r="A126" s="158" t="s">
        <v>373</v>
      </c>
      <c r="B126" s="169">
        <v>18000</v>
      </c>
    </row>
    <row r="127" spans="1:10">
      <c r="A127" s="158" t="s">
        <v>385</v>
      </c>
      <c r="B127" s="169">
        <v>64000</v>
      </c>
    </row>
    <row r="128" spans="1:10">
      <c r="A128" s="158" t="s">
        <v>374</v>
      </c>
      <c r="B128" s="169">
        <v>18000</v>
      </c>
    </row>
    <row r="129" spans="1:2">
      <c r="A129" s="158" t="s">
        <v>375</v>
      </c>
      <c r="B129" s="169">
        <v>18000</v>
      </c>
    </row>
    <row r="130" spans="1:2">
      <c r="A130" s="158" t="s">
        <v>386</v>
      </c>
      <c r="B130" s="169">
        <v>68000</v>
      </c>
    </row>
    <row r="131" spans="1:2">
      <c r="A131" s="158" t="s">
        <v>376</v>
      </c>
      <c r="B131" s="169">
        <v>18000</v>
      </c>
    </row>
    <row r="132" spans="1:2">
      <c r="A132" s="158" t="s">
        <v>377</v>
      </c>
      <c r="B132" s="169">
        <v>18000</v>
      </c>
    </row>
    <row r="133" spans="1:2">
      <c r="A133" s="158" t="s">
        <v>387</v>
      </c>
      <c r="B133" s="169">
        <v>68000</v>
      </c>
    </row>
    <row r="134" spans="1:2">
      <c r="A134" s="158" t="s">
        <v>378</v>
      </c>
      <c r="B134" s="169">
        <v>48000</v>
      </c>
    </row>
    <row r="135" spans="1:2">
      <c r="A135" s="158" t="s">
        <v>388</v>
      </c>
      <c r="B135" s="169">
        <v>59500</v>
      </c>
    </row>
    <row r="136" spans="1:2">
      <c r="A136" s="158" t="s">
        <v>379</v>
      </c>
      <c r="B136" s="169">
        <v>36000</v>
      </c>
    </row>
    <row r="137" spans="1:2">
      <c r="A137" s="158" t="s">
        <v>389</v>
      </c>
      <c r="B137" s="169">
        <v>27000</v>
      </c>
    </row>
    <row r="138" spans="1:2">
      <c r="A138" s="158" t="s">
        <v>380</v>
      </c>
      <c r="B138" s="169">
        <v>36000</v>
      </c>
    </row>
    <row r="139" spans="1:2">
      <c r="A139" s="158" t="s">
        <v>390</v>
      </c>
      <c r="B139" s="169">
        <v>27000</v>
      </c>
    </row>
    <row r="140" spans="1:2">
      <c r="A140" s="158" t="s">
        <v>381</v>
      </c>
      <c r="B140" s="169">
        <v>36000</v>
      </c>
    </row>
    <row r="141" spans="1:2">
      <c r="A141" s="158" t="s">
        <v>391</v>
      </c>
      <c r="B141" s="169">
        <v>27000</v>
      </c>
    </row>
    <row r="142" spans="1:2">
      <c r="A142" s="41" t="s">
        <v>21</v>
      </c>
      <c r="B142" s="169">
        <v>90000</v>
      </c>
    </row>
    <row r="143" spans="1:2">
      <c r="A143" s="41" t="s">
        <v>22</v>
      </c>
      <c r="B143" s="169">
        <v>90000</v>
      </c>
    </row>
    <row r="144" spans="1:2">
      <c r="A144" s="41" t="s">
        <v>23</v>
      </c>
      <c r="B144" s="169">
        <v>50000</v>
      </c>
    </row>
    <row r="145" spans="1:2">
      <c r="A145" s="41" t="s">
        <v>25</v>
      </c>
      <c r="B145" s="169">
        <v>90000</v>
      </c>
    </row>
    <row r="146" spans="1:2">
      <c r="A146" s="41" t="s">
        <v>24</v>
      </c>
      <c r="B146" s="169">
        <v>50000</v>
      </c>
    </row>
    <row r="147" spans="1:2">
      <c r="A147" s="41" t="s">
        <v>26</v>
      </c>
      <c r="B147" s="169">
        <v>90000</v>
      </c>
    </row>
    <row r="148" spans="1:2">
      <c r="A148" s="41" t="s">
        <v>27</v>
      </c>
      <c r="B148" s="169">
        <v>190000</v>
      </c>
    </row>
    <row r="149" spans="1:2">
      <c r="A149" s="41" t="s">
        <v>28</v>
      </c>
      <c r="B149" s="169">
        <v>90000</v>
      </c>
    </row>
    <row r="150" spans="1:2">
      <c r="A150" s="41" t="s">
        <v>29</v>
      </c>
      <c r="B150" s="169">
        <v>190000</v>
      </c>
    </row>
    <row r="151" spans="1:2">
      <c r="A151" s="41" t="s">
        <v>30</v>
      </c>
      <c r="B151" s="169">
        <v>90000</v>
      </c>
    </row>
    <row r="152" spans="1:2">
      <c r="A152" s="41" t="s">
        <v>31</v>
      </c>
      <c r="B152" s="169">
        <v>90000</v>
      </c>
    </row>
    <row r="153" spans="1:2">
      <c r="A153" s="41" t="s">
        <v>32</v>
      </c>
      <c r="B153" s="169">
        <v>90000</v>
      </c>
    </row>
    <row r="154" spans="1:2">
      <c r="A154" s="50" t="s">
        <v>248</v>
      </c>
      <c r="B154" s="169">
        <v>190000</v>
      </c>
    </row>
    <row r="155" spans="1:2">
      <c r="A155" s="41" t="s">
        <v>35</v>
      </c>
      <c r="B155" s="169">
        <v>290000</v>
      </c>
    </row>
    <row r="156" spans="1:2">
      <c r="A156" s="41" t="s">
        <v>33</v>
      </c>
      <c r="B156" s="169">
        <v>290000</v>
      </c>
    </row>
    <row r="157" spans="1:2">
      <c r="A157" s="50" t="s">
        <v>249</v>
      </c>
      <c r="B157" s="169">
        <v>190000</v>
      </c>
    </row>
    <row r="158" spans="1:2">
      <c r="A158" s="41" t="s">
        <v>36</v>
      </c>
      <c r="B158" s="169">
        <v>290000</v>
      </c>
    </row>
    <row r="159" spans="1:2">
      <c r="A159" s="41" t="s">
        <v>34</v>
      </c>
      <c r="B159" s="169">
        <v>290000</v>
      </c>
    </row>
    <row r="160" spans="1:2">
      <c r="A160" s="41" t="s">
        <v>37</v>
      </c>
      <c r="B160" s="169">
        <v>390000</v>
      </c>
    </row>
    <row r="161" spans="1:2">
      <c r="A161" s="41" t="s">
        <v>38</v>
      </c>
      <c r="B161" s="169">
        <v>490000</v>
      </c>
    </row>
    <row r="162" spans="1:2">
      <c r="A162" s="41" t="s">
        <v>40</v>
      </c>
      <c r="B162" s="169">
        <v>490000</v>
      </c>
    </row>
    <row r="163" spans="1:2">
      <c r="A163" s="41" t="s">
        <v>39</v>
      </c>
      <c r="B163" s="169">
        <v>390000</v>
      </c>
    </row>
    <row r="164" spans="1:2">
      <c r="A164" s="41" t="s">
        <v>41</v>
      </c>
      <c r="B164" s="169">
        <v>390000</v>
      </c>
    </row>
    <row r="165" spans="1:2">
      <c r="A165" s="41" t="s">
        <v>42</v>
      </c>
      <c r="B165" s="169">
        <v>340000</v>
      </c>
    </row>
    <row r="166" spans="1:2">
      <c r="A166" s="41" t="s">
        <v>43</v>
      </c>
      <c r="B166" s="169">
        <v>240000</v>
      </c>
    </row>
    <row r="167" spans="1:2">
      <c r="A167" s="41" t="s">
        <v>44</v>
      </c>
      <c r="B167" s="169">
        <v>290000</v>
      </c>
    </row>
    <row r="168" spans="1:2">
      <c r="A168" s="41" t="s">
        <v>45</v>
      </c>
      <c r="B168" s="169">
        <v>290000</v>
      </c>
    </row>
    <row r="169" spans="1:2">
      <c r="A169" s="41" t="s">
        <v>46</v>
      </c>
      <c r="B169" s="169">
        <v>50000</v>
      </c>
    </row>
    <row r="170" spans="1:2">
      <c r="A170" s="41" t="s">
        <v>47</v>
      </c>
      <c r="B170" s="169">
        <v>90000</v>
      </c>
    </row>
    <row r="171" spans="1:2">
      <c r="A171" s="41" t="s">
        <v>48</v>
      </c>
      <c r="B171" s="169">
        <v>390000</v>
      </c>
    </row>
    <row r="172" spans="1:2">
      <c r="A172" s="41" t="s">
        <v>49</v>
      </c>
      <c r="B172" s="169">
        <v>290000</v>
      </c>
    </row>
    <row r="173" spans="1:2">
      <c r="A173" s="41" t="s">
        <v>50</v>
      </c>
      <c r="B173" s="169">
        <v>290000</v>
      </c>
    </row>
    <row r="174" spans="1:2">
      <c r="A174" s="41" t="s">
        <v>51</v>
      </c>
      <c r="B174" s="169">
        <v>50000</v>
      </c>
    </row>
    <row r="175" spans="1:2">
      <c r="A175" s="41" t="s">
        <v>52</v>
      </c>
      <c r="B175" s="169">
        <v>90000</v>
      </c>
    </row>
    <row r="176" spans="1:2">
      <c r="A176" s="41" t="s">
        <v>53</v>
      </c>
      <c r="B176" s="169">
        <v>50000</v>
      </c>
    </row>
    <row r="177" spans="1:2">
      <c r="A177" s="41" t="s">
        <v>54</v>
      </c>
      <c r="B177" s="169">
        <v>50000</v>
      </c>
    </row>
    <row r="178" spans="1:2">
      <c r="A178" s="41" t="s">
        <v>55</v>
      </c>
      <c r="B178" s="169">
        <v>70000</v>
      </c>
    </row>
    <row r="179" spans="1:2">
      <c r="A179" s="41" t="s">
        <v>56</v>
      </c>
      <c r="B179" s="169">
        <v>50000</v>
      </c>
    </row>
    <row r="180" spans="1:2">
      <c r="A180" s="41" t="s">
        <v>58</v>
      </c>
      <c r="B180" s="169">
        <v>90000</v>
      </c>
    </row>
    <row r="181" spans="1:2">
      <c r="A181" s="41" t="s">
        <v>57</v>
      </c>
      <c r="B181" s="169">
        <v>50000</v>
      </c>
    </row>
    <row r="182" spans="1:2">
      <c r="A182" s="41" t="s">
        <v>59</v>
      </c>
      <c r="B182" s="169">
        <v>190000</v>
      </c>
    </row>
    <row r="183" spans="1:2">
      <c r="A183" s="41" t="s">
        <v>60</v>
      </c>
      <c r="B183" s="169">
        <v>190000</v>
      </c>
    </row>
    <row r="184" spans="1:2">
      <c r="A184" s="41" t="s">
        <v>61</v>
      </c>
      <c r="B184" s="169">
        <v>190000</v>
      </c>
    </row>
    <row r="185" spans="1:2">
      <c r="A185" s="41" t="s">
        <v>62</v>
      </c>
      <c r="B185" s="169">
        <v>190000</v>
      </c>
    </row>
    <row r="186" spans="1:2">
      <c r="A186" s="41" t="s">
        <v>63</v>
      </c>
      <c r="B186" s="169">
        <v>190000</v>
      </c>
    </row>
    <row r="187" spans="1:2">
      <c r="A187" s="41" t="s">
        <v>66</v>
      </c>
      <c r="B187" s="169">
        <v>390000</v>
      </c>
    </row>
    <row r="188" spans="1:2">
      <c r="A188" s="41" t="s">
        <v>64</v>
      </c>
      <c r="B188" s="169">
        <v>290000</v>
      </c>
    </row>
    <row r="189" spans="1:2">
      <c r="A189" s="41" t="s">
        <v>67</v>
      </c>
      <c r="B189" s="169">
        <v>390000</v>
      </c>
    </row>
    <row r="190" spans="1:2">
      <c r="A190" s="41" t="s">
        <v>65</v>
      </c>
      <c r="B190" s="169">
        <v>290000</v>
      </c>
    </row>
    <row r="191" spans="1:2">
      <c r="A191" s="41" t="s">
        <v>68</v>
      </c>
      <c r="B191" s="169">
        <v>490000</v>
      </c>
    </row>
    <row r="192" spans="1:2">
      <c r="A192" s="41" t="s">
        <v>69</v>
      </c>
      <c r="B192" s="169">
        <v>490000</v>
      </c>
    </row>
    <row r="193" spans="1:2">
      <c r="A193" s="171" t="s">
        <v>497</v>
      </c>
      <c r="B193" s="169">
        <v>490000</v>
      </c>
    </row>
    <row r="194" spans="1:2">
      <c r="A194" s="41" t="s">
        <v>70</v>
      </c>
      <c r="B194" s="169">
        <v>490000</v>
      </c>
    </row>
    <row r="195" spans="1:2">
      <c r="A195" s="41" t="s">
        <v>73</v>
      </c>
      <c r="B195" s="169">
        <v>390000</v>
      </c>
    </row>
    <row r="196" spans="1:2">
      <c r="A196" s="156" t="s">
        <v>71</v>
      </c>
      <c r="B196" s="169">
        <v>490000</v>
      </c>
    </row>
    <row r="197" spans="1:2">
      <c r="A197" s="155" t="s">
        <v>347</v>
      </c>
      <c r="B197" s="169">
        <v>490000</v>
      </c>
    </row>
    <row r="198" spans="1:2">
      <c r="A198" s="156" t="s">
        <v>348</v>
      </c>
      <c r="B198" s="169">
        <v>390000</v>
      </c>
    </row>
    <row r="199" spans="1:2">
      <c r="A199" s="156" t="s">
        <v>349</v>
      </c>
      <c r="B199" s="169">
        <v>390000</v>
      </c>
    </row>
    <row r="200" spans="1:2">
      <c r="A200" s="156" t="s">
        <v>351</v>
      </c>
      <c r="B200" s="169">
        <v>390000</v>
      </c>
    </row>
    <row r="201" spans="1:2">
      <c r="A201" s="156" t="s">
        <v>350</v>
      </c>
      <c r="B201" s="169">
        <v>490000</v>
      </c>
    </row>
    <row r="202" spans="1:2">
      <c r="A202" s="41" t="s">
        <v>74</v>
      </c>
      <c r="B202" s="169">
        <v>290000</v>
      </c>
    </row>
    <row r="203" spans="1:2">
      <c r="A203" s="41" t="s">
        <v>72</v>
      </c>
      <c r="B203" s="169">
        <v>490000</v>
      </c>
    </row>
    <row r="204" spans="1:2">
      <c r="A204" s="155" t="s">
        <v>353</v>
      </c>
      <c r="B204" s="169">
        <v>490000</v>
      </c>
    </row>
    <row r="205" spans="1:2">
      <c r="A205" s="41" t="s">
        <v>75</v>
      </c>
      <c r="B205" s="169">
        <v>240000</v>
      </c>
    </row>
    <row r="206" spans="1:2">
      <c r="A206" s="41" t="s">
        <v>76</v>
      </c>
      <c r="B206" s="169">
        <v>50000</v>
      </c>
    </row>
    <row r="207" spans="1:2">
      <c r="A207" s="41" t="s">
        <v>77</v>
      </c>
      <c r="B207" s="169">
        <v>50000</v>
      </c>
    </row>
    <row r="208" spans="1:2">
      <c r="A208" s="41" t="s">
        <v>78</v>
      </c>
      <c r="B208" s="169">
        <v>50000</v>
      </c>
    </row>
    <row r="209" spans="1:2">
      <c r="A209" s="41" t="s">
        <v>80</v>
      </c>
      <c r="B209" s="169">
        <v>50000</v>
      </c>
    </row>
    <row r="210" spans="1:2">
      <c r="A210" s="156" t="s">
        <v>352</v>
      </c>
      <c r="B210" s="169">
        <v>50000</v>
      </c>
    </row>
    <row r="211" spans="1:2">
      <c r="A211" s="41" t="s">
        <v>79</v>
      </c>
      <c r="B211" s="169">
        <v>50000</v>
      </c>
    </row>
    <row r="212" spans="1:2">
      <c r="A212" s="156" t="s">
        <v>354</v>
      </c>
      <c r="B212" s="169">
        <v>50000</v>
      </c>
    </row>
    <row r="213" spans="1:2">
      <c r="A213" s="41" t="s">
        <v>81</v>
      </c>
      <c r="B213" s="169">
        <v>50000</v>
      </c>
    </row>
    <row r="214" spans="1:2">
      <c r="A214" s="41" t="s">
        <v>82</v>
      </c>
      <c r="B214" s="169">
        <v>50000</v>
      </c>
    </row>
    <row r="215" spans="1:2">
      <c r="A215" s="41" t="s">
        <v>84</v>
      </c>
      <c r="B215" s="169">
        <v>50000</v>
      </c>
    </row>
    <row r="216" spans="1:2">
      <c r="A216" s="41" t="s">
        <v>83</v>
      </c>
      <c r="B216" s="169">
        <v>50000</v>
      </c>
    </row>
    <row r="217" spans="1:2">
      <c r="A217" s="41" t="s">
        <v>86</v>
      </c>
      <c r="B217" s="169">
        <v>50000</v>
      </c>
    </row>
    <row r="218" spans="1:2">
      <c r="A218" s="41" t="s">
        <v>85</v>
      </c>
      <c r="B218" s="169">
        <v>50000</v>
      </c>
    </row>
    <row r="219" spans="1:2">
      <c r="A219" s="41" t="s">
        <v>87</v>
      </c>
      <c r="B219" s="169">
        <v>50000</v>
      </c>
    </row>
    <row r="220" spans="1:2">
      <c r="A220" s="41" t="s">
        <v>90</v>
      </c>
      <c r="B220" s="169">
        <v>50000</v>
      </c>
    </row>
    <row r="221" spans="1:2">
      <c r="A221" s="41" t="s">
        <v>88</v>
      </c>
      <c r="B221" s="169">
        <v>50000</v>
      </c>
    </row>
    <row r="222" spans="1:2">
      <c r="A222" s="41" t="s">
        <v>89</v>
      </c>
      <c r="B222" s="169">
        <v>50000</v>
      </c>
    </row>
    <row r="223" spans="1:2">
      <c r="A223" s="41" t="s">
        <v>91</v>
      </c>
      <c r="B223" s="169">
        <v>190000</v>
      </c>
    </row>
    <row r="224" spans="1:2">
      <c r="A224" s="41" t="s">
        <v>92</v>
      </c>
      <c r="B224" s="169">
        <v>190000</v>
      </c>
    </row>
    <row r="225" spans="1:2">
      <c r="A225" s="41" t="s">
        <v>95</v>
      </c>
      <c r="B225" s="169">
        <v>190000</v>
      </c>
    </row>
    <row r="226" spans="1:2">
      <c r="A226" s="41" t="s">
        <v>93</v>
      </c>
      <c r="B226" s="169">
        <v>190000</v>
      </c>
    </row>
    <row r="227" spans="1:2">
      <c r="A227" s="41" t="s">
        <v>101</v>
      </c>
      <c r="B227" s="169">
        <v>190000</v>
      </c>
    </row>
    <row r="228" spans="1:2">
      <c r="A228" s="41" t="s">
        <v>96</v>
      </c>
      <c r="B228" s="169">
        <v>190000</v>
      </c>
    </row>
    <row r="229" spans="1:2">
      <c r="A229" s="41" t="s">
        <v>94</v>
      </c>
      <c r="B229" s="169">
        <v>190000</v>
      </c>
    </row>
    <row r="230" spans="1:2">
      <c r="A230" s="41" t="s">
        <v>99</v>
      </c>
      <c r="B230" s="169">
        <v>190000</v>
      </c>
    </row>
    <row r="231" spans="1:2">
      <c r="A231" s="41" t="s">
        <v>100</v>
      </c>
      <c r="B231" s="169">
        <v>190000</v>
      </c>
    </row>
    <row r="232" spans="1:2">
      <c r="A232" s="41" t="s">
        <v>97</v>
      </c>
      <c r="B232" s="169">
        <v>290000</v>
      </c>
    </row>
    <row r="233" spans="1:2">
      <c r="A233" s="41" t="s">
        <v>98</v>
      </c>
      <c r="B233" s="169">
        <v>190000</v>
      </c>
    </row>
    <row r="234" spans="1:2">
      <c r="A234" s="41" t="s">
        <v>102</v>
      </c>
      <c r="B234" s="169">
        <v>190000</v>
      </c>
    </row>
    <row r="235" spans="1:2">
      <c r="A235" s="41" t="s">
        <v>103</v>
      </c>
      <c r="B235" s="169">
        <v>190000</v>
      </c>
    </row>
    <row r="236" spans="1:2">
      <c r="A236" s="41" t="s">
        <v>104</v>
      </c>
      <c r="B236" s="169">
        <v>90000</v>
      </c>
    </row>
    <row r="237" spans="1:2">
      <c r="A237" s="41" t="s">
        <v>105</v>
      </c>
      <c r="B237" s="169">
        <v>190000</v>
      </c>
    </row>
    <row r="238" spans="1:2">
      <c r="A238" s="41" t="s">
        <v>108</v>
      </c>
      <c r="B238" s="169">
        <v>190000</v>
      </c>
    </row>
    <row r="239" spans="1:2">
      <c r="A239" s="41" t="s">
        <v>106</v>
      </c>
      <c r="B239" s="169">
        <v>190000</v>
      </c>
    </row>
    <row r="240" spans="1:2">
      <c r="A240" s="41" t="s">
        <v>107</v>
      </c>
      <c r="B240" s="169">
        <v>190000</v>
      </c>
    </row>
    <row r="241" spans="1:2">
      <c r="A241" s="41" t="s">
        <v>109</v>
      </c>
      <c r="B241" s="169">
        <v>190000</v>
      </c>
    </row>
    <row r="242" spans="1:2">
      <c r="A242" s="41" t="s">
        <v>110</v>
      </c>
      <c r="B242" s="169">
        <v>190000</v>
      </c>
    </row>
    <row r="243" spans="1:2">
      <c r="A243" s="41" t="s">
        <v>111</v>
      </c>
      <c r="B243" s="169">
        <v>90000</v>
      </c>
    </row>
    <row r="244" spans="1:2">
      <c r="A244" s="41" t="s">
        <v>112</v>
      </c>
      <c r="B244" s="169">
        <v>90000</v>
      </c>
    </row>
    <row r="245" spans="1:2">
      <c r="A245" s="41" t="s">
        <v>113</v>
      </c>
      <c r="B245" s="169">
        <v>90000</v>
      </c>
    </row>
    <row r="246" spans="1:2">
      <c r="A246" s="41" t="s">
        <v>114</v>
      </c>
      <c r="B246" s="169">
        <v>90000</v>
      </c>
    </row>
    <row r="247" spans="1:2">
      <c r="A247" s="41" t="s">
        <v>115</v>
      </c>
      <c r="B247" s="169">
        <v>290000</v>
      </c>
    </row>
    <row r="248" spans="1:2">
      <c r="A248" s="41" t="s">
        <v>116</v>
      </c>
      <c r="B248" s="169">
        <v>290000</v>
      </c>
    </row>
    <row r="249" spans="1:2">
      <c r="A249" s="157" t="s">
        <v>358</v>
      </c>
      <c r="B249" s="169">
        <v>90000</v>
      </c>
    </row>
    <row r="250" spans="1:2">
      <c r="A250" s="157" t="s">
        <v>359</v>
      </c>
      <c r="B250" s="169">
        <v>190000</v>
      </c>
    </row>
    <row r="251" spans="1:2">
      <c r="A251" s="41" t="s">
        <v>117</v>
      </c>
      <c r="B251" s="169">
        <v>290000</v>
      </c>
    </row>
    <row r="252" spans="1:2">
      <c r="A252" s="41" t="s">
        <v>118</v>
      </c>
      <c r="B252" s="169">
        <v>190000</v>
      </c>
    </row>
    <row r="253" spans="1:2">
      <c r="A253" s="41" t="s">
        <v>119</v>
      </c>
      <c r="B253" s="169">
        <v>290000</v>
      </c>
    </row>
    <row r="254" spans="1:2">
      <c r="A254" s="156" t="s">
        <v>356</v>
      </c>
      <c r="B254" s="169">
        <v>190000</v>
      </c>
    </row>
    <row r="255" spans="1:2">
      <c r="A255" s="41" t="s">
        <v>120</v>
      </c>
      <c r="B255" s="169">
        <v>190000</v>
      </c>
    </row>
    <row r="256" spans="1:2">
      <c r="A256" s="156" t="s">
        <v>355</v>
      </c>
      <c r="B256" s="169">
        <v>190000</v>
      </c>
    </row>
    <row r="257" spans="1:2">
      <c r="A257" s="41" t="s">
        <v>121</v>
      </c>
      <c r="B257" s="169">
        <v>190000</v>
      </c>
    </row>
    <row r="258" spans="1:2">
      <c r="A258" s="41" t="s">
        <v>123</v>
      </c>
      <c r="B258" s="169">
        <v>190000</v>
      </c>
    </row>
    <row r="259" spans="1:2">
      <c r="A259" s="41" t="s">
        <v>122</v>
      </c>
      <c r="B259" s="169">
        <v>190000</v>
      </c>
    </row>
    <row r="260" spans="1:2">
      <c r="A260" s="41" t="s">
        <v>124</v>
      </c>
      <c r="B260" s="169">
        <v>290000</v>
      </c>
    </row>
    <row r="261" spans="1:2">
      <c r="A261" s="41" t="s">
        <v>125</v>
      </c>
      <c r="B261" s="169">
        <v>290000</v>
      </c>
    </row>
  </sheetData>
  <sortState xmlns:xlrd2="http://schemas.microsoft.com/office/spreadsheetml/2017/richdata2" ref="A2:B261">
    <sortCondition ref="A2:A26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FFFF00"/>
  </sheetPr>
  <dimension ref="A1:B90"/>
  <sheetViews>
    <sheetView zoomScale="130" zoomScaleNormal="130" workbookViewId="0">
      <selection sqref="A1:A1048576"/>
    </sheetView>
  </sheetViews>
  <sheetFormatPr baseColWidth="10" defaultColWidth="11.5703125" defaultRowHeight="15"/>
  <cols>
    <col min="1" max="1" width="39.140625" style="118" customWidth="1"/>
    <col min="2" max="2" width="19.140625" style="111" bestFit="1" customWidth="1"/>
    <col min="3" max="16384" width="11.5703125" style="111"/>
  </cols>
  <sheetData>
    <row r="1" spans="1:2">
      <c r="A1" s="112" t="s">
        <v>19</v>
      </c>
      <c r="B1" s="113" t="s">
        <v>20</v>
      </c>
    </row>
    <row r="2" spans="1:2">
      <c r="A2" s="116" t="s">
        <v>253</v>
      </c>
      <c r="B2" s="117">
        <v>75000</v>
      </c>
    </row>
    <row r="3" spans="1:2">
      <c r="A3" s="116" t="s">
        <v>254</v>
      </c>
      <c r="B3" s="117">
        <v>75000</v>
      </c>
    </row>
    <row r="4" spans="1:2">
      <c r="A4" s="116" t="s">
        <v>255</v>
      </c>
      <c r="B4" s="117">
        <v>75000</v>
      </c>
    </row>
    <row r="5" spans="1:2">
      <c r="A5" s="116" t="s">
        <v>256</v>
      </c>
      <c r="B5" s="117">
        <v>75000</v>
      </c>
    </row>
    <row r="6" spans="1:2">
      <c r="A6" s="116" t="s">
        <v>257</v>
      </c>
      <c r="B6" s="117">
        <v>75000</v>
      </c>
    </row>
    <row r="7" spans="1:2">
      <c r="A7" s="116" t="s">
        <v>258</v>
      </c>
      <c r="B7" s="117">
        <v>75000</v>
      </c>
    </row>
    <row r="8" spans="1:2">
      <c r="A8" s="116" t="s">
        <v>259</v>
      </c>
      <c r="B8" s="117">
        <v>75000</v>
      </c>
    </row>
    <row r="9" spans="1:2">
      <c r="A9" s="116" t="s">
        <v>260</v>
      </c>
      <c r="B9" s="117">
        <v>75000</v>
      </c>
    </row>
    <row r="10" spans="1:2">
      <c r="A10" s="116" t="s">
        <v>261</v>
      </c>
      <c r="B10" s="117">
        <v>150000</v>
      </c>
    </row>
    <row r="11" spans="1:2">
      <c r="A11" s="116" t="s">
        <v>262</v>
      </c>
      <c r="B11" s="117">
        <v>150000</v>
      </c>
    </row>
    <row r="12" spans="1:2">
      <c r="A12" s="116" t="s">
        <v>263</v>
      </c>
      <c r="B12" s="117">
        <v>150000</v>
      </c>
    </row>
    <row r="13" spans="1:2">
      <c r="A13" s="116" t="s">
        <v>264</v>
      </c>
      <c r="B13" s="117">
        <v>150000</v>
      </c>
    </row>
    <row r="14" spans="1:2">
      <c r="A14" s="116" t="s">
        <v>265</v>
      </c>
      <c r="B14" s="117">
        <v>150000</v>
      </c>
    </row>
    <row r="15" spans="1:2">
      <c r="A15" s="116" t="s">
        <v>266</v>
      </c>
      <c r="B15" s="117">
        <v>150000</v>
      </c>
    </row>
    <row r="16" spans="1:2">
      <c r="A16" s="116" t="s">
        <v>267</v>
      </c>
      <c r="B16" s="117">
        <v>150000</v>
      </c>
    </row>
    <row r="17" spans="1:2">
      <c r="A17" s="116" t="s">
        <v>268</v>
      </c>
      <c r="B17" s="117">
        <v>150000</v>
      </c>
    </row>
    <row r="18" spans="1:2">
      <c r="A18" s="116" t="s">
        <v>269</v>
      </c>
      <c r="B18" s="117">
        <v>150000</v>
      </c>
    </row>
    <row r="19" spans="1:2">
      <c r="A19" s="116" t="s">
        <v>270</v>
      </c>
      <c r="B19" s="117">
        <v>150000</v>
      </c>
    </row>
    <row r="20" spans="1:2">
      <c r="A20" s="116" t="s">
        <v>271</v>
      </c>
      <c r="B20" s="117">
        <v>150000</v>
      </c>
    </row>
    <row r="21" spans="1:2">
      <c r="A21" s="116" t="s">
        <v>272</v>
      </c>
      <c r="B21" s="117">
        <v>150000</v>
      </c>
    </row>
    <row r="22" spans="1:2">
      <c r="A22" s="116" t="s">
        <v>273</v>
      </c>
      <c r="B22" s="117">
        <v>150000</v>
      </c>
    </row>
    <row r="23" spans="1:2">
      <c r="A23" s="116" t="s">
        <v>274</v>
      </c>
      <c r="B23" s="117">
        <v>150000</v>
      </c>
    </row>
    <row r="24" spans="1:2">
      <c r="A24" s="116" t="s">
        <v>275</v>
      </c>
      <c r="B24" s="117">
        <v>150000</v>
      </c>
    </row>
    <row r="25" spans="1:2">
      <c r="A25" s="116" t="s">
        <v>276</v>
      </c>
      <c r="B25" s="117">
        <v>150000</v>
      </c>
    </row>
    <row r="26" spans="1:2">
      <c r="A26" s="116" t="s">
        <v>277</v>
      </c>
      <c r="B26" s="117">
        <v>75000</v>
      </c>
    </row>
    <row r="27" spans="1:2">
      <c r="A27" s="116" t="s">
        <v>278</v>
      </c>
      <c r="B27" s="117">
        <v>75000</v>
      </c>
    </row>
    <row r="28" spans="1:2">
      <c r="A28" s="116" t="s">
        <v>279</v>
      </c>
      <c r="B28" s="117">
        <v>75000</v>
      </c>
    </row>
    <row r="29" spans="1:2">
      <c r="A29" s="116" t="s">
        <v>280</v>
      </c>
      <c r="B29" s="117">
        <v>75000</v>
      </c>
    </row>
    <row r="30" spans="1:2">
      <c r="A30" s="116" t="s">
        <v>281</v>
      </c>
      <c r="B30" s="117">
        <v>75000</v>
      </c>
    </row>
    <row r="31" spans="1:2">
      <c r="A31" s="116" t="s">
        <v>282</v>
      </c>
      <c r="B31" s="117">
        <v>75000</v>
      </c>
    </row>
    <row r="32" spans="1:2">
      <c r="A32" s="116" t="s">
        <v>283</v>
      </c>
      <c r="B32" s="117">
        <v>75000</v>
      </c>
    </row>
    <row r="33" spans="1:2">
      <c r="A33" s="116" t="s">
        <v>284</v>
      </c>
      <c r="B33" s="117">
        <v>75000</v>
      </c>
    </row>
    <row r="34" spans="1:2">
      <c r="A34" s="116" t="s">
        <v>285</v>
      </c>
      <c r="B34" s="117">
        <v>75000</v>
      </c>
    </row>
    <row r="35" spans="1:2">
      <c r="A35" s="116" t="s">
        <v>286</v>
      </c>
      <c r="B35" s="117">
        <v>75000</v>
      </c>
    </row>
    <row r="36" spans="1:2">
      <c r="A36" s="116" t="s">
        <v>287</v>
      </c>
      <c r="B36" s="117">
        <v>75000</v>
      </c>
    </row>
    <row r="37" spans="1:2">
      <c r="A37" s="116" t="s">
        <v>288</v>
      </c>
      <c r="B37" s="117">
        <v>75000</v>
      </c>
    </row>
    <row r="38" spans="1:2">
      <c r="A38" s="116" t="s">
        <v>289</v>
      </c>
      <c r="B38" s="117">
        <v>75000</v>
      </c>
    </row>
    <row r="39" spans="1:2">
      <c r="A39" s="116" t="s">
        <v>290</v>
      </c>
      <c r="B39" s="117">
        <v>75000</v>
      </c>
    </row>
    <row r="40" spans="1:2">
      <c r="A40" s="116" t="s">
        <v>291</v>
      </c>
      <c r="B40" s="117">
        <v>75000</v>
      </c>
    </row>
    <row r="41" spans="1:2">
      <c r="A41" s="116" t="s">
        <v>292</v>
      </c>
      <c r="B41" s="117">
        <v>75000</v>
      </c>
    </row>
    <row r="42" spans="1:2">
      <c r="A42" s="116" t="s">
        <v>293</v>
      </c>
      <c r="B42" s="117">
        <v>75000</v>
      </c>
    </row>
    <row r="43" spans="1:2">
      <c r="A43" s="116" t="s">
        <v>294</v>
      </c>
      <c r="B43" s="117">
        <v>75000</v>
      </c>
    </row>
    <row r="44" spans="1:2">
      <c r="A44" s="116" t="s">
        <v>295</v>
      </c>
      <c r="B44" s="117">
        <v>75000</v>
      </c>
    </row>
    <row r="45" spans="1:2">
      <c r="A45" s="116" t="s">
        <v>296</v>
      </c>
      <c r="B45" s="117">
        <v>75000</v>
      </c>
    </row>
    <row r="46" spans="1:2">
      <c r="A46" s="116" t="s">
        <v>297</v>
      </c>
      <c r="B46" s="117">
        <v>75000</v>
      </c>
    </row>
    <row r="47" spans="1:2">
      <c r="A47" s="116" t="s">
        <v>298</v>
      </c>
      <c r="B47" s="117">
        <v>150000</v>
      </c>
    </row>
    <row r="48" spans="1:2">
      <c r="A48" s="116" t="s">
        <v>299</v>
      </c>
      <c r="B48" s="117">
        <v>150000</v>
      </c>
    </row>
    <row r="49" spans="1:2">
      <c r="A49" s="116" t="s">
        <v>300</v>
      </c>
      <c r="B49" s="117">
        <v>150000</v>
      </c>
    </row>
    <row r="50" spans="1:2">
      <c r="A50" s="116" t="s">
        <v>301</v>
      </c>
      <c r="B50" s="117">
        <v>150000</v>
      </c>
    </row>
    <row r="51" spans="1:2">
      <c r="A51" s="116" t="s">
        <v>302</v>
      </c>
      <c r="B51" s="117">
        <v>150000</v>
      </c>
    </row>
    <row r="52" spans="1:2">
      <c r="A52" s="116" t="s">
        <v>303</v>
      </c>
      <c r="B52" s="117">
        <v>150000</v>
      </c>
    </row>
    <row r="53" spans="1:2">
      <c r="A53" s="116" t="s">
        <v>304</v>
      </c>
      <c r="B53" s="117">
        <v>150000</v>
      </c>
    </row>
    <row r="54" spans="1:2">
      <c r="A54" s="116" t="s">
        <v>305</v>
      </c>
      <c r="B54" s="117">
        <v>150000</v>
      </c>
    </row>
    <row r="55" spans="1:2">
      <c r="A55" s="116" t="s">
        <v>306</v>
      </c>
      <c r="B55" s="117">
        <v>150000</v>
      </c>
    </row>
    <row r="56" spans="1:2">
      <c r="A56" s="116" t="s">
        <v>307</v>
      </c>
      <c r="B56" s="117">
        <v>150000</v>
      </c>
    </row>
    <row r="57" spans="1:2">
      <c r="A57" s="116" t="s">
        <v>308</v>
      </c>
      <c r="B57" s="117">
        <v>150000</v>
      </c>
    </row>
    <row r="58" spans="1:2">
      <c r="A58" s="116" t="s">
        <v>309</v>
      </c>
      <c r="B58" s="117">
        <v>150000</v>
      </c>
    </row>
    <row r="59" spans="1:2">
      <c r="A59" s="116" t="s">
        <v>310</v>
      </c>
      <c r="B59" s="117">
        <v>150000</v>
      </c>
    </row>
    <row r="60" spans="1:2">
      <c r="A60" s="116" t="s">
        <v>311</v>
      </c>
      <c r="B60" s="117">
        <v>150000</v>
      </c>
    </row>
    <row r="61" spans="1:2">
      <c r="A61" s="116" t="s">
        <v>312</v>
      </c>
      <c r="B61" s="117">
        <v>150000</v>
      </c>
    </row>
    <row r="62" spans="1:2">
      <c r="A62" s="116" t="s">
        <v>313</v>
      </c>
      <c r="B62" s="117">
        <v>150000</v>
      </c>
    </row>
    <row r="63" spans="1:2">
      <c r="A63" s="116" t="s">
        <v>314</v>
      </c>
      <c r="B63" s="117">
        <v>150000</v>
      </c>
    </row>
    <row r="64" spans="1:2">
      <c r="A64" s="116" t="s">
        <v>315</v>
      </c>
      <c r="B64" s="117">
        <v>150000</v>
      </c>
    </row>
    <row r="65" spans="1:2">
      <c r="A65" s="116" t="s">
        <v>316</v>
      </c>
      <c r="B65" s="117">
        <v>150000</v>
      </c>
    </row>
    <row r="66" spans="1:2">
      <c r="A66" s="116" t="s">
        <v>317</v>
      </c>
      <c r="B66" s="117">
        <v>150000</v>
      </c>
    </row>
    <row r="67" spans="1:2">
      <c r="A67" s="116" t="s">
        <v>318</v>
      </c>
      <c r="B67" s="117">
        <v>150000</v>
      </c>
    </row>
    <row r="68" spans="1:2">
      <c r="A68" s="116" t="s">
        <v>319</v>
      </c>
      <c r="B68" s="117">
        <v>150000</v>
      </c>
    </row>
    <row r="69" spans="1:2">
      <c r="A69" s="116" t="s">
        <v>320</v>
      </c>
      <c r="B69" s="117">
        <v>150000</v>
      </c>
    </row>
    <row r="70" spans="1:2">
      <c r="A70" s="116" t="s">
        <v>321</v>
      </c>
      <c r="B70" s="117">
        <v>75000</v>
      </c>
    </row>
    <row r="72" spans="1:2">
      <c r="A72" s="109" t="s">
        <v>17</v>
      </c>
      <c r="B72" s="110" t="s">
        <v>18</v>
      </c>
    </row>
    <row r="73" spans="1:2">
      <c r="A73" s="114" t="s">
        <v>339</v>
      </c>
      <c r="B73" s="115">
        <v>0.35</v>
      </c>
    </row>
    <row r="74" spans="1:2">
      <c r="A74" s="114" t="s">
        <v>322</v>
      </c>
      <c r="B74" s="115">
        <v>0.51</v>
      </c>
    </row>
    <row r="75" spans="1:2">
      <c r="A75" s="114" t="s">
        <v>323</v>
      </c>
      <c r="B75" s="115">
        <v>0.67</v>
      </c>
    </row>
    <row r="76" spans="1:2">
      <c r="A76" s="114" t="s">
        <v>324</v>
      </c>
      <c r="B76" s="115">
        <v>0.83</v>
      </c>
    </row>
    <row r="77" spans="1:2">
      <c r="A77" s="114" t="s">
        <v>325</v>
      </c>
      <c r="B77" s="115">
        <v>0.99</v>
      </c>
    </row>
    <row r="78" spans="1:2">
      <c r="A78" s="114" t="s">
        <v>326</v>
      </c>
      <c r="B78" s="115">
        <v>1</v>
      </c>
    </row>
    <row r="79" spans="1:2">
      <c r="A79" s="114" t="s">
        <v>327</v>
      </c>
      <c r="B79" s="115">
        <v>1.1599999999999999</v>
      </c>
    </row>
    <row r="80" spans="1:2">
      <c r="A80" s="114" t="s">
        <v>328</v>
      </c>
      <c r="B80" s="115">
        <v>1.32</v>
      </c>
    </row>
    <row r="81" spans="1:2">
      <c r="A81" s="114" t="s">
        <v>329</v>
      </c>
      <c r="B81" s="115">
        <v>1.48</v>
      </c>
    </row>
    <row r="82" spans="1:2">
      <c r="A82" s="114" t="s">
        <v>330</v>
      </c>
      <c r="B82" s="115">
        <v>1.64</v>
      </c>
    </row>
    <row r="83" spans="1:2">
      <c r="A83" s="114" t="s">
        <v>331</v>
      </c>
      <c r="B83" s="115">
        <v>1.8</v>
      </c>
    </row>
    <row r="84" spans="1:2">
      <c r="A84" s="114" t="s">
        <v>332</v>
      </c>
      <c r="B84" s="115">
        <v>1.96</v>
      </c>
    </row>
    <row r="85" spans="1:2">
      <c r="A85" s="114" t="s">
        <v>333</v>
      </c>
      <c r="B85" s="115">
        <v>2.12</v>
      </c>
    </row>
    <row r="86" spans="1:2">
      <c r="A86" s="114" t="s">
        <v>334</v>
      </c>
      <c r="B86" s="115">
        <v>2.2799999999999998</v>
      </c>
    </row>
    <row r="87" spans="1:2">
      <c r="A87" s="114" t="s">
        <v>335</v>
      </c>
      <c r="B87" s="115">
        <v>2.44</v>
      </c>
    </row>
    <row r="88" spans="1:2">
      <c r="A88" s="114" t="s">
        <v>336</v>
      </c>
      <c r="B88" s="115">
        <v>2.6</v>
      </c>
    </row>
    <row r="89" spans="1:2">
      <c r="A89" s="114" t="s">
        <v>337</v>
      </c>
      <c r="B89" s="115">
        <v>2.76</v>
      </c>
    </row>
    <row r="90" spans="1:2">
      <c r="A90" s="114" t="s">
        <v>338</v>
      </c>
      <c r="B90" s="115">
        <v>2.92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7030A0"/>
    <outlinePr summaryBelow="0" summaryRight="0"/>
    <pageSetUpPr fitToPage="1"/>
  </sheetPr>
  <dimension ref="A2:G57"/>
  <sheetViews>
    <sheetView view="pageBreakPreview" topLeftCell="A21" zoomScale="115" zoomScaleNormal="115" zoomScaleSheetLayoutView="115" workbookViewId="0">
      <selection activeCell="B23" sqref="B23"/>
    </sheetView>
  </sheetViews>
  <sheetFormatPr baseColWidth="10" defaultColWidth="5.85546875" defaultRowHeight="15" customHeight="1"/>
  <cols>
    <col min="1" max="1" width="5.85546875" style="108"/>
    <col min="2" max="2" width="53.85546875" style="108" customWidth="1"/>
    <col min="3" max="3" width="14.42578125" style="108" customWidth="1"/>
    <col min="4" max="5" width="18.7109375" style="108" customWidth="1"/>
    <col min="6" max="16384" width="5.85546875" style="108"/>
  </cols>
  <sheetData>
    <row r="2" spans="1:6" ht="14.25" customHeight="1">
      <c r="A2" s="30"/>
      <c r="B2" s="51"/>
      <c r="C2" s="31"/>
      <c r="D2" s="31"/>
      <c r="E2" s="32"/>
      <c r="F2" s="32"/>
    </row>
    <row r="3" spans="1:6" ht="25.5" customHeight="1">
      <c r="A3" s="17"/>
      <c r="B3" s="51"/>
      <c r="C3" s="18"/>
      <c r="D3" s="18"/>
      <c r="E3" s="19"/>
      <c r="F3" s="19"/>
    </row>
    <row r="4" spans="1:6" ht="15.75" customHeight="1">
      <c r="A4" s="20"/>
      <c r="B4" s="51"/>
      <c r="C4" s="17"/>
      <c r="D4" s="20"/>
      <c r="E4" s="197"/>
      <c r="F4" s="106"/>
    </row>
    <row r="5" spans="1:6" ht="18" customHeight="1">
      <c r="A5" s="20"/>
      <c r="B5" s="51"/>
      <c r="C5" s="17"/>
      <c r="D5" s="20"/>
      <c r="E5" s="198"/>
      <c r="F5" s="106"/>
    </row>
    <row r="6" spans="1:6" ht="18" customHeight="1">
      <c r="A6" s="20"/>
      <c r="B6" s="51"/>
      <c r="C6" s="17"/>
      <c r="D6" s="20"/>
      <c r="E6" s="198"/>
      <c r="F6" s="106"/>
    </row>
    <row r="7" spans="1:6" ht="18" customHeight="1">
      <c r="A7" s="20"/>
      <c r="B7" s="51"/>
      <c r="C7" s="22"/>
      <c r="D7" s="17"/>
      <c r="E7" s="23"/>
      <c r="F7" s="24"/>
    </row>
    <row r="8" spans="1:6" ht="18" customHeight="1">
      <c r="A8" s="20"/>
      <c r="B8" s="35"/>
      <c r="C8" s="22"/>
      <c r="D8" s="17"/>
      <c r="E8" s="23"/>
      <c r="F8" s="24"/>
    </row>
    <row r="9" spans="1:6" ht="18" customHeight="1" thickBot="1">
      <c r="A9" s="20"/>
      <c r="B9" s="21"/>
      <c r="C9" s="25"/>
      <c r="D9" s="17"/>
      <c r="E9" s="26"/>
      <c r="F9" s="27"/>
    </row>
    <row r="10" spans="1:6" ht="18" customHeight="1">
      <c r="A10" s="20"/>
      <c r="B10" s="200" t="s">
        <v>0</v>
      </c>
      <c r="C10" s="201"/>
      <c r="D10" s="202"/>
      <c r="E10" s="28"/>
      <c r="F10" s="24"/>
    </row>
    <row r="11" spans="1:6" ht="18" customHeight="1" thickBot="1">
      <c r="A11" s="20"/>
      <c r="B11" s="203"/>
      <c r="C11" s="204"/>
      <c r="D11" s="205"/>
      <c r="E11" s="34"/>
      <c r="F11" s="29"/>
    </row>
    <row r="12" spans="1:6" ht="18" customHeight="1">
      <c r="A12" s="1"/>
      <c r="B12" s="2"/>
      <c r="C12" s="199"/>
      <c r="D12" s="199"/>
      <c r="E12" s="34"/>
      <c r="F12" s="4"/>
    </row>
    <row r="13" spans="1:6" ht="15.75" customHeight="1">
      <c r="A13" s="1"/>
      <c r="B13" s="121" t="s">
        <v>342</v>
      </c>
      <c r="C13" s="6"/>
      <c r="D13" s="6"/>
      <c r="E13" s="119">
        <f ca="1">TODAY()</f>
        <v>44256</v>
      </c>
      <c r="F13" s="5"/>
    </row>
    <row r="14" spans="1:6" ht="14.45" customHeight="1">
      <c r="A14" s="1"/>
      <c r="B14" s="121" t="s">
        <v>346</v>
      </c>
      <c r="C14" s="6"/>
      <c r="D14" s="6"/>
      <c r="E14" s="6"/>
      <c r="F14" s="3"/>
    </row>
    <row r="15" spans="1:6" ht="18" customHeight="1">
      <c r="A15" s="1"/>
      <c r="B15" s="121" t="s">
        <v>1</v>
      </c>
      <c r="C15" s="6"/>
      <c r="D15" s="6"/>
      <c r="E15" s="6"/>
      <c r="F15" s="107"/>
    </row>
    <row r="16" spans="1:6" ht="18" customHeight="1">
      <c r="A16" s="1"/>
      <c r="B16" s="121" t="s">
        <v>340</v>
      </c>
      <c r="C16" s="6"/>
      <c r="D16" s="6"/>
      <c r="E16" s="6"/>
      <c r="F16" s="107"/>
    </row>
    <row r="17" spans="1:6" ht="18" customHeight="1">
      <c r="A17" s="1"/>
      <c r="B17" s="121" t="s">
        <v>341</v>
      </c>
      <c r="C17" s="6"/>
      <c r="D17" s="6"/>
      <c r="E17" s="6"/>
      <c r="F17" s="107"/>
    </row>
    <row r="18" spans="1:6" ht="18" customHeight="1">
      <c r="A18" s="1"/>
      <c r="B18" s="121" t="s">
        <v>2</v>
      </c>
      <c r="C18" s="6"/>
      <c r="D18" s="6"/>
      <c r="E18" s="6"/>
      <c r="F18" s="107"/>
    </row>
    <row r="19" spans="1:6" ht="18" customHeight="1">
      <c r="A19" s="1"/>
      <c r="B19" s="121" t="s">
        <v>3</v>
      </c>
      <c r="C19" s="46"/>
      <c r="D19" s="47">
        <f>IF(B20="","",VLOOKUP(B20,'LISTE LA3'!A73:B90,2,FALSE))</f>
        <v>1</v>
      </c>
      <c r="E19" s="6"/>
      <c r="F19" s="107"/>
    </row>
    <row r="20" spans="1:6" s="179" customFormat="1" ht="18" customHeight="1">
      <c r="A20" s="1"/>
      <c r="B20" s="183" t="s">
        <v>326</v>
      </c>
      <c r="C20" s="46"/>
      <c r="D20" s="47"/>
      <c r="E20" s="6"/>
      <c r="F20" s="178"/>
    </row>
    <row r="21" spans="1:6" ht="18" customHeight="1" thickBot="1">
      <c r="A21" s="1"/>
      <c r="B21" s="178"/>
      <c r="C21" s="107"/>
      <c r="D21" s="107"/>
      <c r="E21" s="107"/>
      <c r="F21" s="107"/>
    </row>
    <row r="22" spans="1:6" ht="23.45" customHeight="1" thickTop="1" thickBot="1">
      <c r="A22" s="1"/>
      <c r="B22" s="180" t="s">
        <v>4</v>
      </c>
      <c r="C22" s="123" t="s">
        <v>5</v>
      </c>
      <c r="D22" s="123" t="s">
        <v>6</v>
      </c>
      <c r="E22" s="124" t="s">
        <v>7</v>
      </c>
      <c r="F22" s="7"/>
    </row>
    <row r="23" spans="1:6" ht="18" customHeight="1" thickTop="1">
      <c r="A23" s="1"/>
      <c r="B23" s="177" t="s">
        <v>498</v>
      </c>
      <c r="C23" s="142"/>
      <c r="D23" s="143" t="e">
        <f>IF(B23="","",VLOOKUP(B23,'LISTE LA3'!$A$2:$B$70,2,FALSE)*$D$19)</f>
        <v>#N/A</v>
      </c>
      <c r="E23" s="144" t="e">
        <f t="shared" ref="E23:E37" si="0">IF(B23="","",C23*D23)</f>
        <v>#N/A</v>
      </c>
      <c r="F23" s="8"/>
    </row>
    <row r="24" spans="1:6" ht="18" customHeight="1">
      <c r="A24" s="1"/>
      <c r="B24" s="177"/>
      <c r="C24" s="145"/>
      <c r="D24" s="143" t="str">
        <f>IF(B24="","",VLOOKUP(B24,'LISTE LA3'!$A$2:$B$70,2,FALSE)*$D$19)</f>
        <v/>
      </c>
      <c r="E24" s="144" t="str">
        <f t="shared" si="0"/>
        <v/>
      </c>
      <c r="F24" s="8"/>
    </row>
    <row r="25" spans="1:6" ht="18" customHeight="1">
      <c r="A25" s="1"/>
      <c r="B25" s="177"/>
      <c r="C25" s="145"/>
      <c r="D25" s="143" t="str">
        <f>IF(B25="","",VLOOKUP(B25,'LISTE LA3'!$A$2:$B$70,2,FALSE)*$D$19)</f>
        <v/>
      </c>
      <c r="E25" s="144" t="str">
        <f t="shared" si="0"/>
        <v/>
      </c>
      <c r="F25" s="8"/>
    </row>
    <row r="26" spans="1:6" ht="18" customHeight="1">
      <c r="A26" s="1"/>
      <c r="B26" s="177"/>
      <c r="C26" s="145"/>
      <c r="D26" s="143" t="str">
        <f>IF(B26="","",VLOOKUP(B26,'LISTE LA3'!$A$2:$B$70,2,FALSE)*$D$19)</f>
        <v/>
      </c>
      <c r="E26" s="144" t="str">
        <f t="shared" si="0"/>
        <v/>
      </c>
      <c r="F26" s="8"/>
    </row>
    <row r="27" spans="1:6" ht="18" customHeight="1">
      <c r="A27" s="1"/>
      <c r="B27" s="177"/>
      <c r="C27" s="145"/>
      <c r="D27" s="143" t="str">
        <f>IF(B27="","",VLOOKUP(B27,'LISTE LA3'!$A$2:$B$70,2,FALSE)*$D$19)</f>
        <v/>
      </c>
      <c r="E27" s="144" t="str">
        <f t="shared" si="0"/>
        <v/>
      </c>
      <c r="F27" s="8"/>
    </row>
    <row r="28" spans="1:6" ht="18" customHeight="1">
      <c r="A28" s="1"/>
      <c r="B28" s="177"/>
      <c r="C28" s="145"/>
      <c r="D28" s="143" t="str">
        <f>IF(B28="","",VLOOKUP(B28,'LISTE LA3'!$A$2:$B$70,2,FALSE)*$D$19)</f>
        <v/>
      </c>
      <c r="E28" s="144" t="str">
        <f t="shared" si="0"/>
        <v/>
      </c>
      <c r="F28" s="8"/>
    </row>
    <row r="29" spans="1:6" ht="18" customHeight="1">
      <c r="A29" s="1"/>
      <c r="B29" s="177"/>
      <c r="C29" s="145"/>
      <c r="D29" s="143" t="str">
        <f>IF(B29="","",VLOOKUP(B29,'LISTE LA3'!$A$2:$B$70,2,FALSE)*$D$19)</f>
        <v/>
      </c>
      <c r="E29" s="144" t="str">
        <f t="shared" si="0"/>
        <v/>
      </c>
      <c r="F29" s="8"/>
    </row>
    <row r="30" spans="1:6" ht="18" customHeight="1">
      <c r="A30" s="1"/>
      <c r="B30" s="177"/>
      <c r="C30" s="145"/>
      <c r="D30" s="143" t="str">
        <f>IF(B30="","",VLOOKUP(B30,'LISTE LA3'!$A$2:$B$70,2,FALSE)*$D$19)</f>
        <v/>
      </c>
      <c r="E30" s="144" t="str">
        <f t="shared" si="0"/>
        <v/>
      </c>
      <c r="F30" s="8"/>
    </row>
    <row r="31" spans="1:6" ht="18" customHeight="1">
      <c r="A31" s="1"/>
      <c r="B31" s="177"/>
      <c r="C31" s="145"/>
      <c r="D31" s="143" t="str">
        <f>IF(B31="","",VLOOKUP(B31,'LISTE LA3'!$A$2:$B$70,2,FALSE)*$D$19)</f>
        <v/>
      </c>
      <c r="E31" s="144" t="str">
        <f t="shared" si="0"/>
        <v/>
      </c>
      <c r="F31" s="8"/>
    </row>
    <row r="32" spans="1:6" ht="18" customHeight="1">
      <c r="A32" s="1"/>
      <c r="B32" s="177"/>
      <c r="C32" s="145"/>
      <c r="D32" s="143" t="str">
        <f>IF(B32="","",VLOOKUP(B32,'LISTE LA3'!$A$2:$B$70,2,FALSE)*$D$19)</f>
        <v/>
      </c>
      <c r="E32" s="144" t="str">
        <f t="shared" si="0"/>
        <v/>
      </c>
      <c r="F32" s="8"/>
    </row>
    <row r="33" spans="1:7" ht="18" customHeight="1">
      <c r="A33" s="1"/>
      <c r="B33" s="177"/>
      <c r="C33" s="145"/>
      <c r="D33" s="143" t="str">
        <f>IF(B33="","",VLOOKUP(B33,'LISTE LA3'!$A$2:$B$70,2,FALSE)*$D$19)</f>
        <v/>
      </c>
      <c r="E33" s="144" t="str">
        <f t="shared" si="0"/>
        <v/>
      </c>
      <c r="F33" s="8"/>
    </row>
    <row r="34" spans="1:7" ht="18" customHeight="1">
      <c r="A34" s="1"/>
      <c r="B34" s="177"/>
      <c r="C34" s="145"/>
      <c r="D34" s="143" t="str">
        <f>IF(B34="","",VLOOKUP(B34,'LISTE LA3'!$A$2:$B$70,2,FALSE)*$D$19)</f>
        <v/>
      </c>
      <c r="E34" s="144" t="str">
        <f t="shared" si="0"/>
        <v/>
      </c>
      <c r="F34" s="8"/>
    </row>
    <row r="35" spans="1:7" ht="18" customHeight="1">
      <c r="A35" s="1"/>
      <c r="B35" s="177"/>
      <c r="C35" s="145"/>
      <c r="D35" s="143" t="str">
        <f>IF(B35="","",VLOOKUP(B35,'LISTE LA3'!$A$2:$B$70,2,FALSE)*$D$19)</f>
        <v/>
      </c>
      <c r="E35" s="144" t="str">
        <f t="shared" si="0"/>
        <v/>
      </c>
      <c r="F35" s="8"/>
    </row>
    <row r="36" spans="1:7" ht="18" customHeight="1">
      <c r="A36" s="1"/>
      <c r="B36" s="177"/>
      <c r="C36" s="145"/>
      <c r="D36" s="143" t="str">
        <f>IF(B36="","",VLOOKUP(B36,'LISTE LA3'!$A$2:$B$70,2,FALSE)*$D$19)</f>
        <v/>
      </c>
      <c r="E36" s="144" t="str">
        <f t="shared" si="0"/>
        <v/>
      </c>
      <c r="F36" s="8"/>
    </row>
    <row r="37" spans="1:7" ht="18" customHeight="1" thickBot="1">
      <c r="A37" s="1"/>
      <c r="B37" s="177"/>
      <c r="C37" s="142"/>
      <c r="D37" s="143" t="str">
        <f>IF(B37="","",VLOOKUP(B37,'LISTE LA3'!$A$2:$B$70,2,FALSE)*$D$19)</f>
        <v/>
      </c>
      <c r="E37" s="144" t="str">
        <f t="shared" si="0"/>
        <v/>
      </c>
      <c r="F37" s="8"/>
    </row>
    <row r="38" spans="1:7" ht="22.7" customHeight="1" thickTop="1" thickBot="1">
      <c r="A38" s="1"/>
      <c r="B38" s="187" t="s">
        <v>357</v>
      </c>
      <c r="C38" s="57">
        <f>SUM(C23:C37)</f>
        <v>0</v>
      </c>
      <c r="D38" s="58" t="s">
        <v>8</v>
      </c>
      <c r="E38" s="59" t="e">
        <f>SUM(E23:E37)</f>
        <v>#N/A</v>
      </c>
      <c r="F38" s="9"/>
    </row>
    <row r="39" spans="1:7" ht="19.5" customHeight="1" thickTop="1">
      <c r="A39" s="1"/>
      <c r="B39" s="188"/>
      <c r="C39" s="146" t="s">
        <v>9</v>
      </c>
      <c r="D39" s="147">
        <v>0</v>
      </c>
      <c r="E39" s="56" t="e">
        <f>E38*D39</f>
        <v>#N/A</v>
      </c>
      <c r="F39" s="9"/>
    </row>
    <row r="40" spans="1:7" ht="19.5" customHeight="1">
      <c r="A40" s="1"/>
      <c r="B40" s="189"/>
      <c r="C40" s="184" t="s">
        <v>10</v>
      </c>
      <c r="D40" s="148"/>
      <c r="E40" s="52" t="e">
        <f>E38+E39</f>
        <v>#N/A</v>
      </c>
      <c r="F40" s="9"/>
    </row>
    <row r="41" spans="1:7" ht="19.5" customHeight="1">
      <c r="A41" s="1"/>
      <c r="B41" s="189"/>
      <c r="C41" s="185" t="s">
        <v>245</v>
      </c>
      <c r="D41" s="149">
        <v>0</v>
      </c>
      <c r="E41" s="53" t="e">
        <f>E40*D41</f>
        <v>#N/A</v>
      </c>
      <c r="F41" s="9"/>
    </row>
    <row r="42" spans="1:7" ht="19.5" customHeight="1">
      <c r="A42" s="1"/>
      <c r="B42" s="189"/>
      <c r="C42" s="184" t="s">
        <v>11</v>
      </c>
      <c r="D42" s="148"/>
      <c r="E42" s="52" t="e">
        <f>E40-E41</f>
        <v>#N/A</v>
      </c>
      <c r="F42" s="9"/>
    </row>
    <row r="43" spans="1:7" ht="19.5" customHeight="1">
      <c r="A43" s="1"/>
      <c r="B43" s="189"/>
      <c r="C43" s="185" t="s">
        <v>246</v>
      </c>
      <c r="D43" s="149">
        <v>0</v>
      </c>
      <c r="E43" s="53" t="e">
        <f>E42*D43</f>
        <v>#N/A</v>
      </c>
      <c r="F43" s="9"/>
    </row>
    <row r="44" spans="1:7" ht="19.5" customHeight="1">
      <c r="A44" s="1"/>
      <c r="B44" s="189"/>
      <c r="C44" s="184" t="s">
        <v>247</v>
      </c>
      <c r="D44" s="148"/>
      <c r="E44" s="52" t="e">
        <f>E42-E43</f>
        <v>#N/A</v>
      </c>
      <c r="F44" s="9"/>
    </row>
    <row r="45" spans="1:7" ht="19.5" customHeight="1">
      <c r="A45" s="1"/>
      <c r="B45" s="189"/>
      <c r="C45" s="186" t="s">
        <v>12</v>
      </c>
      <c r="D45" s="150">
        <v>0.18</v>
      </c>
      <c r="E45" s="54" t="e">
        <f>E44*D45</f>
        <v>#N/A</v>
      </c>
      <c r="F45" s="10"/>
    </row>
    <row r="46" spans="1:7" ht="19.5" customHeight="1">
      <c r="A46" s="1"/>
      <c r="B46" s="189"/>
      <c r="C46" s="186" t="s">
        <v>13</v>
      </c>
      <c r="D46" s="151"/>
      <c r="E46" s="54" t="e">
        <f>E44+E45</f>
        <v>#N/A</v>
      </c>
      <c r="F46" s="9"/>
    </row>
    <row r="47" spans="1:7" ht="19.5" customHeight="1" thickBot="1">
      <c r="A47" s="1"/>
      <c r="B47" s="190"/>
      <c r="C47" s="152" t="s">
        <v>14</v>
      </c>
      <c r="D47" s="153">
        <v>0.03</v>
      </c>
      <c r="E47" s="55" t="e">
        <f>E44*D47</f>
        <v>#N/A</v>
      </c>
      <c r="F47" s="11"/>
    </row>
    <row r="48" spans="1:7" ht="33.75" customHeight="1" thickTop="1" thickBot="1">
      <c r="A48" s="1"/>
      <c r="B48" s="191" t="s">
        <v>15</v>
      </c>
      <c r="C48" s="192"/>
      <c r="D48" s="193" t="e">
        <f>E46+E47</f>
        <v>#N/A</v>
      </c>
      <c r="E48" s="194"/>
      <c r="F48" s="12"/>
      <c r="G48" s="36"/>
    </row>
    <row r="49" spans="1:7" ht="26.45" customHeight="1" thickTop="1">
      <c r="A49" s="1"/>
      <c r="B49" s="13"/>
      <c r="F49" s="13"/>
      <c r="G49" s="36"/>
    </row>
    <row r="50" spans="1:7" ht="15.75" customHeight="1">
      <c r="A50" s="1"/>
      <c r="B50" s="14"/>
      <c r="F50" s="14"/>
      <c r="G50" s="36"/>
    </row>
    <row r="51" spans="1:7" ht="21" customHeight="1">
      <c r="A51" s="15"/>
      <c r="B51" s="16"/>
      <c r="F51" s="16"/>
      <c r="G51" s="36"/>
    </row>
    <row r="52" spans="1:7" ht="15.75" customHeight="1">
      <c r="A52" s="1"/>
      <c r="B52" s="1"/>
      <c r="C52" s="1"/>
      <c r="D52" s="1"/>
      <c r="E52" s="1"/>
      <c r="F52" s="1"/>
      <c r="G52" s="36"/>
    </row>
    <row r="53" spans="1:7" ht="15.75" customHeight="1">
      <c r="A53" s="33"/>
      <c r="B53" s="33"/>
      <c r="C53" s="33"/>
      <c r="D53" s="33"/>
      <c r="E53" s="33"/>
      <c r="F53" s="33"/>
    </row>
    <row r="57" spans="1:7" ht="31.35" customHeight="1">
      <c r="B57" s="195"/>
      <c r="C57" s="196"/>
      <c r="D57" s="196"/>
      <c r="E57" s="196"/>
    </row>
  </sheetData>
  <dataConsolidate/>
  <mergeCells count="7">
    <mergeCell ref="B39:B47"/>
    <mergeCell ref="B48:C48"/>
    <mergeCell ref="D48:E48"/>
    <mergeCell ref="B57:E57"/>
    <mergeCell ref="E4:E6"/>
    <mergeCell ref="C12:D12"/>
    <mergeCell ref="B10:D11"/>
  </mergeCells>
  <printOptions horizontalCentered="1" verticalCentered="1"/>
  <pageMargins left="0.2" right="0" top="0.46" bottom="0" header="0" footer="0"/>
  <pageSetup scale="73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400-000000000000}">
          <x14:formula1>
            <xm:f>'LISTE CLASSIQUE'!$E$2:$E$4</xm:f>
          </x14:formula1>
          <xm:sqref>D39</xm:sqref>
        </x14:dataValidation>
        <x14:dataValidation type="list" allowBlank="1" showInputMessage="1" showErrorMessage="1" xr:uid="{00000000-0002-0000-0400-000001000000}">
          <x14:formula1>
            <xm:f>'LISTE CLASSIQUE'!$F$2:$F$11</xm:f>
          </x14:formula1>
          <xm:sqref>D41</xm:sqref>
        </x14:dataValidation>
        <x14:dataValidation type="list" allowBlank="1" showInputMessage="1" showErrorMessage="1" xr:uid="{00000000-0002-0000-0400-000002000000}">
          <x14:formula1>
            <xm:f>'LISTE CLASSIQUE'!$G$2:$G$4</xm:f>
          </x14:formula1>
          <xm:sqref>D43</xm:sqref>
        </x14:dataValidation>
        <x14:dataValidation type="list" allowBlank="1" showInputMessage="1" showErrorMessage="1" xr:uid="{00000000-0002-0000-0400-000003000000}">
          <x14:formula1>
            <xm:f>'LISTE CLASSIQUE'!$D$2:$D$3</xm:f>
          </x14:formula1>
          <xm:sqref>D45</xm:sqref>
        </x14:dataValidation>
        <x14:dataValidation type="list" allowBlank="1" showInputMessage="1" showErrorMessage="1" xr:uid="{00000000-0002-0000-0400-000004000000}">
          <x14:formula1>
            <xm:f>'LISTE CLASSIQUE'!$C$2:$C$3</xm:f>
          </x14:formula1>
          <xm:sqref>D47</xm:sqref>
        </x14:dataValidation>
        <x14:dataValidation type="list" allowBlank="1" showInputMessage="1" showErrorMessage="1" xr:uid="{00000000-0002-0000-0400-000005000000}">
          <x14:formula1>
            <xm:f>'LISTE LA3'!$A$2:$A$70</xm:f>
          </x14:formula1>
          <xm:sqref>B24:B37</xm:sqref>
        </x14:dataValidation>
        <x14:dataValidation type="list" allowBlank="1" showInputMessage="1" showErrorMessage="1" xr:uid="{18126DEF-0884-4ECF-976B-BF901A2FB22C}">
          <x14:formula1>
            <xm:f>'LISTE LA3'!$A$73:$A$90</xm:f>
          </x14:formula1>
          <xm:sqref>B20</xm:sqref>
        </x14:dataValidation>
        <x14:dataValidation type="list" allowBlank="1" showInputMessage="1" xr:uid="{BED14496-7C4E-444C-A957-6E1EA005B3CA}">
          <x14:formula1>
            <xm:f>'LISTE LA3'!$A$2:$A$70</xm:f>
          </x14:formula1>
          <xm:sqref>B23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B87F-32C4-499D-A87E-A88CF2E1A205}">
  <sheetPr codeName="Feuil4">
    <tabColor theme="9" tint="-0.499984740745262"/>
    <outlinePr summaryBelow="0" summaryRight="0"/>
    <pageSetUpPr fitToPage="1"/>
  </sheetPr>
  <dimension ref="A1:G57"/>
  <sheetViews>
    <sheetView tabSelected="1" view="pageBreakPreview" zoomScaleNormal="115" zoomScaleSheetLayoutView="100" workbookViewId="0">
      <selection activeCell="B23" sqref="B23"/>
    </sheetView>
  </sheetViews>
  <sheetFormatPr baseColWidth="10" defaultColWidth="17.42578125" defaultRowHeight="15" customHeight="1"/>
  <cols>
    <col min="1" max="1" width="4.7109375" style="175" customWidth="1"/>
    <col min="2" max="2" width="70.7109375" style="175" customWidth="1"/>
    <col min="3" max="3" width="14.5703125" style="175" customWidth="1"/>
    <col min="4" max="4" width="20.140625" style="175" customWidth="1"/>
    <col min="5" max="5" width="18.42578125" style="175" customWidth="1"/>
    <col min="6" max="6" width="4" style="175" customWidth="1"/>
    <col min="7" max="16384" width="17.42578125" style="175"/>
  </cols>
  <sheetData>
    <row r="1" spans="1:6" ht="15" customHeight="1">
      <c r="B1" s="92"/>
    </row>
    <row r="2" spans="1:6" ht="14.25" customHeight="1">
      <c r="A2" s="60"/>
      <c r="B2" s="61"/>
      <c r="C2" s="62"/>
      <c r="D2" s="62"/>
      <c r="E2" s="63"/>
      <c r="F2" s="63"/>
    </row>
    <row r="3" spans="1:6" ht="25.5" customHeight="1">
      <c r="A3" s="64"/>
      <c r="B3" s="61"/>
      <c r="C3" s="65"/>
      <c r="D3" s="65"/>
      <c r="E3" s="66"/>
      <c r="F3" s="66"/>
    </row>
    <row r="4" spans="1:6" ht="15.75" customHeight="1">
      <c r="A4" s="67"/>
      <c r="B4" s="61"/>
      <c r="C4" s="64"/>
      <c r="D4" s="67"/>
      <c r="E4" s="206"/>
      <c r="F4" s="173"/>
    </row>
    <row r="5" spans="1:6" ht="18" customHeight="1">
      <c r="A5" s="67"/>
      <c r="B5" s="61"/>
      <c r="C5" s="64"/>
      <c r="D5" s="67"/>
      <c r="E5" s="207"/>
      <c r="F5" s="173"/>
    </row>
    <row r="6" spans="1:6" ht="18" customHeight="1">
      <c r="A6" s="67"/>
      <c r="B6" s="61"/>
      <c r="C6" s="64"/>
      <c r="D6" s="67"/>
      <c r="E6" s="207"/>
      <c r="F6" s="173"/>
    </row>
    <row r="7" spans="1:6" ht="18" customHeight="1">
      <c r="A7" s="67"/>
      <c r="B7" s="61"/>
      <c r="C7" s="68"/>
      <c r="D7" s="64"/>
      <c r="E7" s="69"/>
      <c r="F7" s="70"/>
    </row>
    <row r="8" spans="1:6" ht="0.6" customHeight="1">
      <c r="A8" s="67"/>
      <c r="B8" s="71"/>
      <c r="C8" s="68"/>
      <c r="D8" s="64"/>
      <c r="E8" s="69"/>
      <c r="F8" s="70"/>
    </row>
    <row r="9" spans="1:6" ht="18" customHeight="1" thickBot="1">
      <c r="A9" s="67"/>
      <c r="B9" s="154"/>
      <c r="C9" s="72"/>
      <c r="D9" s="64"/>
      <c r="E9" s="73"/>
      <c r="F9" s="74"/>
    </row>
    <row r="10" spans="1:6" ht="18" customHeight="1">
      <c r="A10" s="67"/>
      <c r="B10" s="200" t="s">
        <v>0</v>
      </c>
      <c r="C10" s="201"/>
      <c r="D10" s="202"/>
      <c r="E10" s="75"/>
      <c r="F10" s="70"/>
    </row>
    <row r="11" spans="1:6" ht="18" customHeight="1" thickBot="1">
      <c r="A11" s="67"/>
      <c r="B11" s="203"/>
      <c r="C11" s="204"/>
      <c r="D11" s="205"/>
      <c r="E11" s="76"/>
      <c r="F11" s="77"/>
    </row>
    <row r="12" spans="1:6" ht="18" customHeight="1">
      <c r="A12" s="78"/>
      <c r="B12" s="79"/>
      <c r="C12" s="208"/>
      <c r="D12" s="208"/>
      <c r="E12" s="76"/>
      <c r="F12" s="80"/>
    </row>
    <row r="13" spans="1:6" ht="15.75" customHeight="1">
      <c r="A13" s="78"/>
      <c r="B13" s="122" t="s">
        <v>342</v>
      </c>
      <c r="C13" s="81"/>
      <c r="D13" s="81"/>
      <c r="E13" s="120">
        <f ca="1">TODAY()</f>
        <v>44256</v>
      </c>
      <c r="F13" s="82"/>
    </row>
    <row r="14" spans="1:6" ht="14.45" customHeight="1">
      <c r="A14" s="78"/>
      <c r="B14" s="122" t="s">
        <v>343</v>
      </c>
      <c r="C14" s="81"/>
      <c r="D14" s="81"/>
      <c r="E14" s="81"/>
      <c r="F14" s="83"/>
    </row>
    <row r="15" spans="1:6" ht="18" customHeight="1">
      <c r="A15" s="78"/>
      <c r="B15" s="122" t="s">
        <v>1</v>
      </c>
      <c r="C15" s="81"/>
      <c r="D15" s="81"/>
      <c r="E15" s="81"/>
      <c r="F15" s="174"/>
    </row>
    <row r="16" spans="1:6" ht="18" customHeight="1">
      <c r="A16" s="78"/>
      <c r="B16" s="122" t="s">
        <v>344</v>
      </c>
      <c r="C16" s="81"/>
      <c r="D16" s="81"/>
      <c r="E16" s="81"/>
      <c r="F16" s="174"/>
    </row>
    <row r="17" spans="1:6" ht="18" customHeight="1">
      <c r="A17" s="78"/>
      <c r="B17" s="122" t="s">
        <v>345</v>
      </c>
      <c r="C17" s="81"/>
      <c r="D17" s="81"/>
      <c r="E17" s="81"/>
      <c r="F17" s="174"/>
    </row>
    <row r="18" spans="1:6" ht="18" customHeight="1">
      <c r="A18" s="78"/>
      <c r="B18" s="122" t="s">
        <v>2</v>
      </c>
      <c r="C18" s="81"/>
      <c r="D18" s="81"/>
      <c r="E18" s="81"/>
      <c r="F18" s="174"/>
    </row>
    <row r="19" spans="1:6" ht="18" customHeight="1">
      <c r="A19" s="78"/>
      <c r="B19" s="122" t="s">
        <v>3</v>
      </c>
      <c r="C19" s="81" t="e">
        <f ca="1">OFFSET('LISTE CLASSIQUE'!$A$1,MATCH($B23&amp;"*",'LISTE CLASSIQUE'!$A$2:$A$261,0)-1,,SUMPRODUCT(ISNUMBER(SEARCH($B23&amp;"*",LEFT('LISTE CLASSIQUE'!$A$2:$A$261,LEN($B23))))*1))</f>
        <v>#VALUE!</v>
      </c>
      <c r="D19" s="81">
        <f>SUMPRODUCT(ISNUMBER(SEARCH($B23&amp;"*",LEFT('LISTE CLASSIQUE'!$A$2:$A$261,LEN($B23))))*1)</f>
        <v>30</v>
      </c>
      <c r="E19" s="81"/>
      <c r="F19" s="174"/>
    </row>
    <row r="20" spans="1:6" ht="18" customHeight="1">
      <c r="A20" s="78"/>
      <c r="B20" s="182" t="s">
        <v>147</v>
      </c>
      <c r="C20" s="84" t="s">
        <v>16</v>
      </c>
      <c r="D20" s="98">
        <f>IF(B20="","",VLOOKUP(B20,'LISTE CLASSIQUE'!$I$2:$J$117,2,FALSE))</f>
        <v>1</v>
      </c>
      <c r="E20" s="81"/>
      <c r="F20" s="174"/>
    </row>
    <row r="21" spans="1:6" ht="18" customHeight="1" thickBot="1">
      <c r="A21" s="78"/>
      <c r="B21" s="174"/>
      <c r="C21" s="174"/>
      <c r="D21" s="174"/>
      <c r="E21" s="174"/>
      <c r="F21" s="174"/>
    </row>
    <row r="22" spans="1:6" ht="18" customHeight="1" thickTop="1" thickBot="1">
      <c r="A22" s="78"/>
      <c r="B22" s="176" t="s">
        <v>4</v>
      </c>
      <c r="C22" s="125" t="s">
        <v>5</v>
      </c>
      <c r="D22" s="125" t="s">
        <v>6</v>
      </c>
      <c r="E22" s="126" t="s">
        <v>7</v>
      </c>
      <c r="F22" s="85"/>
    </row>
    <row r="23" spans="1:6" ht="18" customHeight="1" thickTop="1">
      <c r="A23" s="78"/>
      <c r="B23" s="172" t="s">
        <v>499</v>
      </c>
      <c r="C23" s="127"/>
      <c r="D23" s="128" t="e">
        <f>IF(B23="","",VLOOKUP(B23,'LISTE CLASSIQUE'!$A$2:$B$261,2,FALSE)*$D$20)</f>
        <v>#N/A</v>
      </c>
      <c r="E23" s="129" t="e">
        <f t="shared" ref="E23:E37" si="0">IF(B23="","",C23*D23)</f>
        <v>#N/A</v>
      </c>
      <c r="F23" s="86"/>
    </row>
    <row r="24" spans="1:6" ht="18" customHeight="1">
      <c r="A24" s="78"/>
      <c r="B24" s="172"/>
      <c r="C24" s="130"/>
      <c r="D24" s="128" t="str">
        <f>IF(B24="","",VLOOKUP(B24,'LISTE CLASSIQUE'!$A$2:$B$261,2,FALSE)*$D$20)</f>
        <v/>
      </c>
      <c r="E24" s="129" t="str">
        <f t="shared" si="0"/>
        <v/>
      </c>
      <c r="F24" s="86"/>
    </row>
    <row r="25" spans="1:6" ht="18" customHeight="1">
      <c r="A25" s="78"/>
      <c r="B25" s="172"/>
      <c r="C25" s="130"/>
      <c r="D25" s="128" t="str">
        <f>IF(B25="","",VLOOKUP(B25,'LISTE CLASSIQUE'!$A$2:$B$261,2,FALSE)*$D$20)</f>
        <v/>
      </c>
      <c r="E25" s="129" t="str">
        <f t="shared" si="0"/>
        <v/>
      </c>
      <c r="F25" s="86"/>
    </row>
    <row r="26" spans="1:6" ht="18" customHeight="1">
      <c r="A26" s="78"/>
      <c r="B26" s="172"/>
      <c r="C26" s="130"/>
      <c r="D26" s="128" t="str">
        <f>IF(B26="","",VLOOKUP(B26,'LISTE CLASSIQUE'!$A$2:$B$261,2,FALSE)*$D$20)</f>
        <v/>
      </c>
      <c r="E26" s="129" t="str">
        <f t="shared" si="0"/>
        <v/>
      </c>
      <c r="F26" s="86"/>
    </row>
    <row r="27" spans="1:6" ht="18" customHeight="1">
      <c r="A27" s="78"/>
      <c r="B27" s="172"/>
      <c r="C27" s="130"/>
      <c r="D27" s="128" t="str">
        <f>IF(B27="","",VLOOKUP(B27,'LISTE CLASSIQUE'!$A$2:$B$261,2,FALSE)*$D$20)</f>
        <v/>
      </c>
      <c r="E27" s="129" t="str">
        <f t="shared" si="0"/>
        <v/>
      </c>
      <c r="F27" s="86"/>
    </row>
    <row r="28" spans="1:6" ht="18" customHeight="1">
      <c r="A28" s="78"/>
      <c r="B28" s="172"/>
      <c r="C28" s="130"/>
      <c r="D28" s="128" t="str">
        <f>IF(B28="","",VLOOKUP(B28,'LISTE CLASSIQUE'!$A$2:$B$261,2,FALSE)*$D$20)</f>
        <v/>
      </c>
      <c r="E28" s="129" t="str">
        <f t="shared" si="0"/>
        <v/>
      </c>
      <c r="F28" s="86"/>
    </row>
    <row r="29" spans="1:6" ht="18" customHeight="1">
      <c r="A29" s="78"/>
      <c r="B29" s="172"/>
      <c r="C29" s="130"/>
      <c r="D29" s="128" t="str">
        <f>IF(B29="","",VLOOKUP(B29,'LISTE CLASSIQUE'!$A$2:$B$261,2,FALSE)*$D$20)</f>
        <v/>
      </c>
      <c r="E29" s="129" t="str">
        <f t="shared" si="0"/>
        <v/>
      </c>
      <c r="F29" s="86"/>
    </row>
    <row r="30" spans="1:6" ht="18" customHeight="1">
      <c r="A30" s="78"/>
      <c r="B30" s="172"/>
      <c r="C30" s="130"/>
      <c r="D30" s="128" t="str">
        <f>IF(B30="","",VLOOKUP(B30,'LISTE CLASSIQUE'!$A$2:$B$261,2,FALSE)*$D$20)</f>
        <v/>
      </c>
      <c r="E30" s="129" t="str">
        <f t="shared" si="0"/>
        <v/>
      </c>
      <c r="F30" s="86"/>
    </row>
    <row r="31" spans="1:6" ht="18" customHeight="1">
      <c r="A31" s="78"/>
      <c r="B31" s="172"/>
      <c r="C31" s="130"/>
      <c r="D31" s="128" t="str">
        <f>IF(B31="","",VLOOKUP(B31,'LISTE CLASSIQUE'!$A$2:$B$261,2,FALSE)*$D$20)</f>
        <v/>
      </c>
      <c r="E31" s="129" t="str">
        <f t="shared" si="0"/>
        <v/>
      </c>
      <c r="F31" s="86"/>
    </row>
    <row r="32" spans="1:6" ht="18" customHeight="1">
      <c r="A32" s="78"/>
      <c r="B32" s="172"/>
      <c r="C32" s="130"/>
      <c r="D32" s="128" t="str">
        <f>IF(B32="","",VLOOKUP(B32,'LISTE CLASSIQUE'!$A$2:$B$261,2,FALSE)*$D$20)</f>
        <v/>
      </c>
      <c r="E32" s="129" t="str">
        <f t="shared" si="0"/>
        <v/>
      </c>
      <c r="F32" s="86"/>
    </row>
    <row r="33" spans="1:7" ht="18" customHeight="1">
      <c r="A33" s="78"/>
      <c r="B33" s="172"/>
      <c r="C33" s="130"/>
      <c r="D33" s="128" t="str">
        <f>IF(B33="","",VLOOKUP(B33,'LISTE CLASSIQUE'!$A$2:$B$261,2,FALSE)*$D$20)</f>
        <v/>
      </c>
      <c r="E33" s="129" t="str">
        <f t="shared" si="0"/>
        <v/>
      </c>
      <c r="F33" s="86"/>
    </row>
    <row r="34" spans="1:7" ht="18" customHeight="1">
      <c r="A34" s="78"/>
      <c r="B34" s="172"/>
      <c r="C34" s="130"/>
      <c r="D34" s="128" t="str">
        <f>IF(B34="","",VLOOKUP(B34,'LISTE CLASSIQUE'!$A$2:$B$261,2,FALSE)*$D$20)</f>
        <v/>
      </c>
      <c r="E34" s="129" t="str">
        <f t="shared" si="0"/>
        <v/>
      </c>
      <c r="F34" s="86"/>
    </row>
    <row r="35" spans="1:7" ht="18" customHeight="1">
      <c r="A35" s="78"/>
      <c r="B35" s="172"/>
      <c r="C35" s="130"/>
      <c r="D35" s="128" t="str">
        <f>IF(B35="","",VLOOKUP(B35,'LISTE CLASSIQUE'!$A$2:$B$261,2,FALSE)*$D$20)</f>
        <v/>
      </c>
      <c r="E35" s="129" t="str">
        <f t="shared" si="0"/>
        <v/>
      </c>
      <c r="F35" s="86"/>
    </row>
    <row r="36" spans="1:7" ht="18" customHeight="1">
      <c r="A36" s="78"/>
      <c r="B36" s="172"/>
      <c r="C36" s="130"/>
      <c r="D36" s="128" t="str">
        <f>IF(B36="","",VLOOKUP(B36,'LISTE CLASSIQUE'!$A$2:$B$261,2,FALSE)*$D$20)</f>
        <v/>
      </c>
      <c r="E36" s="129" t="str">
        <f t="shared" si="0"/>
        <v/>
      </c>
      <c r="F36" s="86"/>
    </row>
    <row r="37" spans="1:7" ht="18" customHeight="1" thickBot="1">
      <c r="A37" s="78"/>
      <c r="B37" s="172"/>
      <c r="C37" s="127"/>
      <c r="D37" s="128" t="str">
        <f>IF(B37="","",VLOOKUP(B37,'LISTE CLASSIQUE'!$A$2:$B$261,2,FALSE)*$D$20)</f>
        <v/>
      </c>
      <c r="E37" s="129" t="str">
        <f t="shared" si="0"/>
        <v/>
      </c>
      <c r="F37" s="86"/>
    </row>
    <row r="38" spans="1:7" ht="22.7" customHeight="1" thickTop="1" thickBot="1">
      <c r="A38" s="78"/>
      <c r="B38" s="181" t="s">
        <v>357</v>
      </c>
      <c r="C38" s="99">
        <f>SUM(C23:C37)</f>
        <v>0</v>
      </c>
      <c r="D38" s="87" t="s">
        <v>8</v>
      </c>
      <c r="E38" s="100" t="e">
        <f>SUM(E23:E37)</f>
        <v>#N/A</v>
      </c>
      <c r="F38" s="88"/>
    </row>
    <row r="39" spans="1:7" ht="19.5" customHeight="1" thickTop="1">
      <c r="A39" s="78"/>
      <c r="B39" s="211"/>
      <c r="C39" s="131" t="s">
        <v>9</v>
      </c>
      <c r="D39" s="132">
        <v>0</v>
      </c>
      <c r="E39" s="101" t="e">
        <f>E38*D39</f>
        <v>#N/A</v>
      </c>
      <c r="F39" s="88"/>
    </row>
    <row r="40" spans="1:7" ht="19.5" customHeight="1">
      <c r="A40" s="78"/>
      <c r="B40" s="212"/>
      <c r="C40" s="133" t="s">
        <v>10</v>
      </c>
      <c r="D40" s="134"/>
      <c r="E40" s="102" t="e">
        <f>E38+E39</f>
        <v>#N/A</v>
      </c>
      <c r="F40" s="88"/>
    </row>
    <row r="41" spans="1:7" ht="19.5" customHeight="1">
      <c r="A41" s="78"/>
      <c r="B41" s="212"/>
      <c r="C41" s="135" t="s">
        <v>245</v>
      </c>
      <c r="D41" s="136">
        <v>0</v>
      </c>
      <c r="E41" s="103" t="e">
        <f>E40*D41</f>
        <v>#N/A</v>
      </c>
      <c r="F41" s="88"/>
    </row>
    <row r="42" spans="1:7" ht="19.5" customHeight="1">
      <c r="A42" s="78"/>
      <c r="B42" s="212"/>
      <c r="C42" s="133" t="s">
        <v>11</v>
      </c>
      <c r="D42" s="134"/>
      <c r="E42" s="102" t="e">
        <f>E40-E41</f>
        <v>#N/A</v>
      </c>
      <c r="F42" s="88"/>
    </row>
    <row r="43" spans="1:7" ht="19.5" customHeight="1">
      <c r="A43" s="78"/>
      <c r="B43" s="212"/>
      <c r="C43" s="135" t="s">
        <v>246</v>
      </c>
      <c r="D43" s="136">
        <v>0</v>
      </c>
      <c r="E43" s="103" t="e">
        <f>E42*D43</f>
        <v>#N/A</v>
      </c>
      <c r="F43" s="88"/>
    </row>
    <row r="44" spans="1:7" ht="19.5" customHeight="1">
      <c r="A44" s="78"/>
      <c r="B44" s="212"/>
      <c r="C44" s="133" t="s">
        <v>247</v>
      </c>
      <c r="D44" s="134"/>
      <c r="E44" s="102" t="e">
        <f>E42-E43</f>
        <v>#N/A</v>
      </c>
      <c r="F44" s="88"/>
    </row>
    <row r="45" spans="1:7" ht="19.5" customHeight="1">
      <c r="A45" s="78"/>
      <c r="B45" s="212"/>
      <c r="C45" s="137" t="s">
        <v>12</v>
      </c>
      <c r="D45" s="138">
        <v>0.18</v>
      </c>
      <c r="E45" s="104" t="e">
        <f>E44*D45</f>
        <v>#N/A</v>
      </c>
      <c r="F45" s="89"/>
    </row>
    <row r="46" spans="1:7" ht="19.5" customHeight="1">
      <c r="A46" s="78"/>
      <c r="B46" s="212"/>
      <c r="C46" s="137" t="s">
        <v>13</v>
      </c>
      <c r="D46" s="139"/>
      <c r="E46" s="104" t="e">
        <f>E44+E45</f>
        <v>#N/A</v>
      </c>
      <c r="F46" s="88"/>
    </row>
    <row r="47" spans="1:7" ht="19.5" customHeight="1" thickBot="1">
      <c r="A47" s="78"/>
      <c r="B47" s="213"/>
      <c r="C47" s="140" t="s">
        <v>14</v>
      </c>
      <c r="D47" s="141">
        <v>0.03</v>
      </c>
      <c r="E47" s="105" t="e">
        <f>E44*D47</f>
        <v>#N/A</v>
      </c>
      <c r="F47" s="90"/>
    </row>
    <row r="48" spans="1:7" ht="33.75" customHeight="1" thickTop="1" thickBot="1">
      <c r="A48" s="78"/>
      <c r="B48" s="214" t="s">
        <v>15</v>
      </c>
      <c r="C48" s="215"/>
      <c r="D48" s="216" t="e">
        <f>E46+E47</f>
        <v>#N/A</v>
      </c>
      <c r="E48" s="217"/>
      <c r="F48" s="91"/>
      <c r="G48" s="92"/>
    </row>
    <row r="49" spans="1:7" ht="26.45" customHeight="1" thickTop="1">
      <c r="A49" s="78"/>
      <c r="B49" s="93"/>
      <c r="F49" s="93"/>
      <c r="G49" s="92"/>
    </row>
    <row r="50" spans="1:7" ht="15.75" customHeight="1">
      <c r="A50" s="78"/>
      <c r="B50" s="94"/>
      <c r="F50" s="94"/>
      <c r="G50" s="92"/>
    </row>
    <row r="51" spans="1:7" ht="21" customHeight="1">
      <c r="A51" s="95"/>
      <c r="B51" s="96"/>
      <c r="F51" s="96"/>
      <c r="G51" s="92"/>
    </row>
    <row r="52" spans="1:7" ht="15.75" customHeight="1">
      <c r="A52" s="78"/>
      <c r="B52" s="78"/>
      <c r="C52" s="78"/>
      <c r="D52" s="78"/>
      <c r="E52" s="78"/>
      <c r="F52" s="78"/>
      <c r="G52" s="92"/>
    </row>
    <row r="53" spans="1:7" ht="15.75" customHeight="1">
      <c r="A53" s="97"/>
      <c r="B53" s="97"/>
      <c r="C53" s="97"/>
      <c r="D53" s="97"/>
      <c r="E53" s="97"/>
      <c r="F53" s="97"/>
    </row>
    <row r="57" spans="1:7" ht="31.35" customHeight="1">
      <c r="B57" s="209"/>
      <c r="C57" s="210"/>
      <c r="D57" s="210"/>
      <c r="E57" s="210"/>
    </row>
  </sheetData>
  <dataConsolidate/>
  <mergeCells count="7">
    <mergeCell ref="E4:E6"/>
    <mergeCell ref="C12:D12"/>
    <mergeCell ref="B57:E57"/>
    <mergeCell ref="B39:B47"/>
    <mergeCell ref="B10:D11"/>
    <mergeCell ref="B48:C48"/>
    <mergeCell ref="D48:E48"/>
  </mergeCells>
  <printOptions horizontalCentered="1" verticalCentered="1"/>
  <pageMargins left="0.2" right="0" top="0.46" bottom="0" header="0" footer="0"/>
  <pageSetup scale="74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FFABFD4D-A9F4-469C-8A09-4FEA5F21AE3C}">
          <x14:formula1>
            <xm:f>'LISTE CLASSIQUE'!$A$2:$A$261</xm:f>
          </x14:formula1>
          <xm:sqref>B24:B37</xm:sqref>
        </x14:dataValidation>
        <x14:dataValidation type="list" allowBlank="1" showInputMessage="1" showErrorMessage="1" xr:uid="{370D60BE-0654-4339-A082-E80CCDF30C8E}">
          <x14:formula1>
            <xm:f>'LISTE CLASSIQUE'!$C$2:$C$3</xm:f>
          </x14:formula1>
          <xm:sqref>D47</xm:sqref>
        </x14:dataValidation>
        <x14:dataValidation type="list" allowBlank="1" showInputMessage="1" showErrorMessage="1" xr:uid="{698D44AA-F229-452A-946C-A9B099F75C6B}">
          <x14:formula1>
            <xm:f>'LISTE CLASSIQUE'!$D$2:$D$3</xm:f>
          </x14:formula1>
          <xm:sqref>D45</xm:sqref>
        </x14:dataValidation>
        <x14:dataValidation type="list" allowBlank="1" showInputMessage="1" showErrorMessage="1" xr:uid="{49350017-84FB-4468-994B-040491B20E6A}">
          <x14:formula1>
            <xm:f>'LISTE CLASSIQUE'!$G$2:$G$4</xm:f>
          </x14:formula1>
          <xm:sqref>D43</xm:sqref>
        </x14:dataValidation>
        <x14:dataValidation type="list" allowBlank="1" showInputMessage="1" showErrorMessage="1" xr:uid="{F7B8D4CF-D437-454F-812C-A38853E82DF1}">
          <x14:formula1>
            <xm:f>'LISTE CLASSIQUE'!$F$2:$F$11</xm:f>
          </x14:formula1>
          <xm:sqref>D41</xm:sqref>
        </x14:dataValidation>
        <x14:dataValidation type="list" allowBlank="1" showInputMessage="1" showErrorMessage="1" xr:uid="{1204B458-DE5B-4779-9C6B-BB2638E967AB}">
          <x14:formula1>
            <xm:f>'LISTE CLASSIQUE'!$E$2:$E$4</xm:f>
          </x14:formula1>
          <xm:sqref>D39</xm:sqref>
        </x14:dataValidation>
        <x14:dataValidation type="list" allowBlank="1" showInputMessage="1" showErrorMessage="1" xr:uid="{0F1E2DFF-BBCE-4457-B41A-6C60EB42BAD3}">
          <x14:formula1>
            <xm:f>'LISTE CLASSIQUE'!$I$2:$I$117</xm:f>
          </x14:formula1>
          <xm:sqref>B20</xm:sqref>
        </x14:dataValidation>
        <x14:dataValidation type="list" allowBlank="1" xr:uid="{D57DC213-AAF2-4F36-B9DA-022FDB5746FE}">
          <x14:formula1>
            <xm:f>OFFSET('LISTE CLASSIQUE'!$A$1,MATCH($B23&amp;"*",'LISTE CLASSIQUE'!$A$2:$A$261,0)-1,,SUMPRODUCT(ISNUMBER(SEARCH($B23&amp;"*",LEFT('LISTE CLASSIQUE'!$A$2:$A$261,LEN($B23))))*1))</xm:f>
          </x14:formula1>
          <xm:sqref>B23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CLASSIQUE</vt:lpstr>
      <vt:lpstr>LISTE LA3</vt:lpstr>
      <vt:lpstr>CLASSIQUE LA3</vt:lpstr>
      <vt:lpstr>CLASSIQUE TV RADIO (2)</vt:lpstr>
      <vt:lpstr>'CLASSIQUE LA3'!Zone_d_impression</vt:lpstr>
      <vt:lpstr>'CLASSIQUE TV RADIO (2)'!Zone_d_impression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Martial KONAN</dc:creator>
  <cp:keywords/>
  <dc:description/>
  <cp:lastModifiedBy>Antony DE ALMEIDA</cp:lastModifiedBy>
  <cp:revision/>
  <cp:lastPrinted>2021-02-24T18:29:50Z</cp:lastPrinted>
  <dcterms:created xsi:type="dcterms:W3CDTF">2021-01-05T18:13:11Z</dcterms:created>
  <dcterms:modified xsi:type="dcterms:W3CDTF">2021-03-01T10:33:30Z</dcterms:modified>
  <cp:category/>
  <cp:contentStatus/>
</cp:coreProperties>
</file>