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13_ncr:1_{BEE16C82-80C2-43B2-B1E2-DBED9B951FC2}" xr6:coauthVersionLast="46" xr6:coauthVersionMax="46" xr10:uidLastSave="{00000000-0000-0000-0000-000000000000}"/>
  <bookViews>
    <workbookView xWindow="-120" yWindow="-120" windowWidth="29040" windowHeight="16440" activeTab="1" xr2:uid="{71A8ECE2-FE53-45D8-9621-90B88637BDD1}"/>
  </bookViews>
  <sheets>
    <sheet name="COMMANDES2021" sheetId="6" r:id="rId1"/>
    <sheet name="CA + ALERTE" sheetId="4" r:id="rId2"/>
  </sheets>
  <definedNames>
    <definedName name="liste">#REF!</definedName>
    <definedName name="liste_magasin">#REF!</definedName>
    <definedName name="mag">'CA + ALERTE'!#REF!</definedName>
    <definedName name="magasins">#REF!</definedName>
    <definedName name="mags">#REF!</definedName>
    <definedName name="maligne">#REF!</definedName>
    <definedName name="maliste">#REF!</definedName>
    <definedName name="maliste1">#REF!</definedName>
    <definedName name="semaine1">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4" l="1"/>
  <c r="C5" i="4"/>
  <c r="C6" i="4"/>
  <c r="Q22" i="6"/>
  <c r="Q82" i="6"/>
  <c r="Q62" i="6"/>
  <c r="Q42" i="6"/>
  <c r="G82" i="6"/>
  <c r="G62" i="6"/>
  <c r="G22" i="6"/>
  <c r="G42" i="6"/>
  <c r="N82" i="6"/>
  <c r="M82" i="6"/>
  <c r="N62" i="6"/>
  <c r="M62" i="6"/>
  <c r="N42" i="6"/>
  <c r="M42" i="6"/>
  <c r="D4" i="4"/>
  <c r="M22" i="6"/>
  <c r="N22" i="6"/>
  <c r="L62" i="6"/>
  <c r="F87" i="6"/>
</calcChain>
</file>

<file path=xl/sharedStrings.xml><?xml version="1.0" encoding="utf-8"?>
<sst xmlns="http://schemas.openxmlformats.org/spreadsheetml/2006/main" count="366" uniqueCount="132">
  <si>
    <t>X</t>
  </si>
  <si>
    <t>!</t>
  </si>
  <si>
    <t>COMMERCIAL</t>
  </si>
  <si>
    <t>CLIENT</t>
  </si>
  <si>
    <t>NOM DU CLIENT</t>
  </si>
  <si>
    <t>DATE DE CONFIRMATION</t>
  </si>
  <si>
    <t>MONTANT</t>
  </si>
  <si>
    <t>STATUT COMMANDE</t>
  </si>
  <si>
    <t>DATE DE LIVRAISON</t>
  </si>
  <si>
    <t>COMMENTAIRES</t>
  </si>
  <si>
    <t>x</t>
  </si>
  <si>
    <t>TOTAL SEMAINE 4</t>
  </si>
  <si>
    <t>SEMAINE 10</t>
  </si>
  <si>
    <t>SEMAINE 11</t>
  </si>
  <si>
    <t>SEMAINE 12</t>
  </si>
  <si>
    <t>SEMAINE 13</t>
  </si>
  <si>
    <t>SEMAINE 14</t>
  </si>
  <si>
    <t>SEMAINE 15</t>
  </si>
  <si>
    <t>SEMAINE 16</t>
  </si>
  <si>
    <t>SEMAINE 17</t>
  </si>
  <si>
    <t>SEMAINE 18</t>
  </si>
  <si>
    <t>SEMAINE 19</t>
  </si>
  <si>
    <t>SEMAINE 20</t>
  </si>
  <si>
    <t>SEMAINE 21</t>
  </si>
  <si>
    <t>SEMAINE 22</t>
  </si>
  <si>
    <t>SEMAINE 23</t>
  </si>
  <si>
    <t>SEMAINE 24</t>
  </si>
  <si>
    <t>SEMAINE 25</t>
  </si>
  <si>
    <t>SEMAINE 26</t>
  </si>
  <si>
    <t>SEMAINE 27</t>
  </si>
  <si>
    <t>SEMAINE 28</t>
  </si>
  <si>
    <t>CA SEMAINE</t>
  </si>
  <si>
    <t>% ALERTE</t>
  </si>
  <si>
    <t>SEMAINE 29</t>
  </si>
  <si>
    <t>SEMAINE 30</t>
  </si>
  <si>
    <t>SEMAINE 31</t>
  </si>
  <si>
    <t>SEMAINE 32</t>
  </si>
  <si>
    <t>SEMAINE 33</t>
  </si>
  <si>
    <t>SEMAINE 34</t>
  </si>
  <si>
    <t>SEMAINE 35</t>
  </si>
  <si>
    <t>SEMAINE 36</t>
  </si>
  <si>
    <t>SEMAINE 37</t>
  </si>
  <si>
    <t>SEMAINE 38</t>
  </si>
  <si>
    <t>SEMAINE 39</t>
  </si>
  <si>
    <t>SEMAINE 40</t>
  </si>
  <si>
    <t>SEMAINE 41</t>
  </si>
  <si>
    <t>SEMAINE 42</t>
  </si>
  <si>
    <t>SEMAINE 43</t>
  </si>
  <si>
    <t>SEMAINE 44</t>
  </si>
  <si>
    <t>SEMAINE 45</t>
  </si>
  <si>
    <t>SEMAINE 46</t>
  </si>
  <si>
    <t>SEMAINE 47</t>
  </si>
  <si>
    <t>SEMAINE 48</t>
  </si>
  <si>
    <t>SEMAINE 49</t>
  </si>
  <si>
    <t>SEMAINE 50</t>
  </si>
  <si>
    <t>SEMAINE 51</t>
  </si>
  <si>
    <t>SEMAINE 52</t>
  </si>
  <si>
    <t>SEMAINE 01</t>
  </si>
  <si>
    <t>SEMAINE 02</t>
  </si>
  <si>
    <t>SEMAINE 03</t>
  </si>
  <si>
    <t>SEMAINE 04</t>
  </si>
  <si>
    <t>SEMAINE 05</t>
  </si>
  <si>
    <t>SEMAINE 06</t>
  </si>
  <si>
    <t>SEMAINE 07</t>
  </si>
  <si>
    <t>SEMAINE 08</t>
  </si>
  <si>
    <t>SEMAINE 09</t>
  </si>
  <si>
    <t>MAGASIN 1</t>
  </si>
  <si>
    <t>MAGASIN 2</t>
  </si>
  <si>
    <t>ENSEIGNE 1</t>
  </si>
  <si>
    <t>MAGASIN3</t>
  </si>
  <si>
    <t>MAGASIN4</t>
  </si>
  <si>
    <t>BOUTIQUE 4</t>
  </si>
  <si>
    <t>MAGASIN 4</t>
  </si>
  <si>
    <t>CLIENT1</t>
  </si>
  <si>
    <t>CLIENT2</t>
  </si>
  <si>
    <t>CLIENT3</t>
  </si>
  <si>
    <t>CLIENT4</t>
  </si>
  <si>
    <t>CLIENT5</t>
  </si>
  <si>
    <t>CLIENT6</t>
  </si>
  <si>
    <t>CLIENT7</t>
  </si>
  <si>
    <t>CLIENT8</t>
  </si>
  <si>
    <t>CLIENT9</t>
  </si>
  <si>
    <t>CLIENT10</t>
  </si>
  <si>
    <t>CLIENT11</t>
  </si>
  <si>
    <t>CLIENT12</t>
  </si>
  <si>
    <t>CLIENT13</t>
  </si>
  <si>
    <t>CLIENT14</t>
  </si>
  <si>
    <t>CLIENT15</t>
  </si>
  <si>
    <t>CLIENT16</t>
  </si>
  <si>
    <t>CLIENT17</t>
  </si>
  <si>
    <t>COM1</t>
  </si>
  <si>
    <t>COM2</t>
  </si>
  <si>
    <t>COM3</t>
  </si>
  <si>
    <t>COM4</t>
  </si>
  <si>
    <t>COM5</t>
  </si>
  <si>
    <t>COM6</t>
  </si>
  <si>
    <t>COM7</t>
  </si>
  <si>
    <t>COM8</t>
  </si>
  <si>
    <t>COM9</t>
  </si>
  <si>
    <t>COM10</t>
  </si>
  <si>
    <t>COM11</t>
  </si>
  <si>
    <t>COM12</t>
  </si>
  <si>
    <t>COM13</t>
  </si>
  <si>
    <t>COM14</t>
  </si>
  <si>
    <t>COM15</t>
  </si>
  <si>
    <t>COM16</t>
  </si>
  <si>
    <t>COM17</t>
  </si>
  <si>
    <t>PLAQUE       (liv à Dépôt1) PA CDE</t>
  </si>
  <si>
    <t>N° DE PLS CDE 100% Dépot1</t>
  </si>
  <si>
    <t>DATE PREV DEPART dépot1</t>
  </si>
  <si>
    <t>DATE DEPART PLAQUES dépot1</t>
  </si>
  <si>
    <t>100% dépot1</t>
  </si>
  <si>
    <t xml:space="preserve"> PARTIEL dépot1</t>
  </si>
  <si>
    <t>ESTI. Depot1</t>
  </si>
  <si>
    <t>LIMITE</t>
  </si>
  <si>
    <t>CA DEPOT 1</t>
  </si>
  <si>
    <t>LISTE DES MAGASINS PRIORITAIRES</t>
  </si>
  <si>
    <t>MAGASIN 3</t>
  </si>
  <si>
    <t>MAGASIN 5</t>
  </si>
  <si>
    <t>MAGASIN 6</t>
  </si>
  <si>
    <t>MAGASIN 7</t>
  </si>
  <si>
    <t>MAGASIN 8</t>
  </si>
  <si>
    <t>MAGASIN 9</t>
  </si>
  <si>
    <t>MAGASIN 10</t>
  </si>
  <si>
    <t>Correspond au CA de tout les dépôts pour la semaine</t>
  </si>
  <si>
    <t>ESTI dépot1</t>
  </si>
  <si>
    <t>Correspond au CA uniquement du dépôt 1 (en rouge dans l'onglet "commandes2021" )</t>
  </si>
  <si>
    <t>Ce que fixe comme CA, le directeur, par semaine, uniquement pour le dépôt 1</t>
  </si>
  <si>
    <t>Représente le seuil d'alerte avant d'atteindre la limite, sur les clients non prioritaires (exemple si la limite du directeur est de 25000 € pour la semaine 1, le seuil d'alerte s'affichera et m'indiquera que la limite va bientôt être atteind. Les clients non prioritaires seront alors colorés en orange, à partir de 17500 € (30% avant la limite) de commande pour le dépôt 1 de la semaine 1</t>
  </si>
  <si>
    <t>TOTAL SEMAINE 01</t>
  </si>
  <si>
    <t>TOTAL SEMAINE 02</t>
  </si>
  <si>
    <t>TOTAL SEMAINE 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</si>
</sst>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1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0"/>
      <name val="Montserrat"/>
    </font>
    <font>
      <sz val="8"/>
      <name val="Calibri"/>
      <family val="2"/>
      <scheme val="minor"/>
    </font>
    <font>
      <sz val="9"/>
      <color theme="1"/>
      <name val="Montserrat"/>
    </font>
    <font>
      <b/>
      <sz val="9"/>
      <color theme="1"/>
      <name val="Montserrat"/>
    </font>
    <font>
      <sz val="9"/>
      <color theme="0"/>
      <name val="Montserrat"/>
    </font>
    <font>
      <sz val="8"/>
      <color theme="1"/>
      <name val="Montserrat"/>
    </font>
    <font>
      <sz val="8"/>
      <color theme="0"/>
      <name val="Montserrat"/>
    </font>
    <font>
      <b/>
      <sz val="8"/>
      <color theme="0"/>
      <name val="Montserrat"/>
    </font>
    <font>
      <sz val="9"/>
      <color theme="1" tint="4.9989318521683403E-2"/>
      <name val="Montserrat"/>
    </font>
    <font>
      <b/>
      <sz val="9"/>
      <color rgb="FFC00000"/>
      <name val="Montserrat"/>
    </font>
    <font>
      <b/>
      <sz val="8"/>
      <color theme="1"/>
      <name val="Montserrat"/>
    </font>
  </fonts>
  <fills count="8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8001"/>
        <bgColor indexed="64"/>
      </patternFill>
    </fill>
    <fill>
      <patternFill patternType="solid">
        <fgColor rgb="FFC000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theme="2" tint="-0.749961851863155"/>
      </bottom>
      <diagonal/>
    </border>
    <border>
      <left/>
      <right/>
      <top style="thin">
        <color theme="2" tint="-0.749961851863155"/>
      </top>
      <bottom style="thin">
        <color theme="2" tint="-0.749961851863155"/>
      </bottom>
      <diagonal/>
    </border>
    <border>
      <left/>
      <right/>
      <top style="thin">
        <color theme="2" tint="-0.749961851863155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2">
    <xf numFmtId="0" fontId="0" fillId="0" borderId="0" xfId="0"/>
    <xf numFmtId="0" fontId="5" fillId="0" borderId="0" xfId="0" applyFont="1" applyAlignment="1">
      <alignment horizontal="center" vertical="center"/>
    </xf>
    <xf numFmtId="44" fontId="4" fillId="0" borderId="0" xfId="1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indent="1"/>
    </xf>
    <xf numFmtId="0" fontId="6" fillId="2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14" fontId="4" fillId="0" borderId="0" xfId="0" applyNumberFormat="1" applyFont="1" applyAlignment="1">
      <alignment horizontal="center" vertical="center"/>
    </xf>
    <xf numFmtId="164" fontId="4" fillId="0" borderId="0" xfId="0" applyNumberFormat="1" applyFont="1" applyAlignment="1">
      <alignment vertical="center"/>
    </xf>
    <xf numFmtId="164" fontId="6" fillId="2" borderId="0" xfId="1" applyNumberFormat="1" applyFont="1" applyFill="1" applyAlignment="1">
      <alignment vertical="center"/>
    </xf>
    <xf numFmtId="14" fontId="6" fillId="2" borderId="0" xfId="0" applyNumberFormat="1" applyFont="1" applyFill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44" fontId="8" fillId="3" borderId="1" xfId="1" applyFont="1" applyFill="1" applyBorder="1" applyAlignment="1">
      <alignment horizontal="center" vertical="center"/>
    </xf>
    <xf numFmtId="44" fontId="4" fillId="0" borderId="1" xfId="1" applyFont="1" applyBorder="1" applyAlignment="1">
      <alignment vertical="center"/>
    </xf>
    <xf numFmtId="9" fontId="8" fillId="3" borderId="1" xfId="2" applyFont="1" applyFill="1" applyBorder="1" applyAlignment="1">
      <alignment horizontal="center" vertical="center"/>
    </xf>
    <xf numFmtId="9" fontId="11" fillId="0" borderId="0" xfId="2" applyFont="1" applyAlignment="1">
      <alignment horizontal="center" vertical="center"/>
    </xf>
    <xf numFmtId="9" fontId="11" fillId="0" borderId="1" xfId="2" applyFont="1" applyBorder="1" applyAlignment="1">
      <alignment horizontal="center" vertical="center"/>
    </xf>
    <xf numFmtId="44" fontId="5" fillId="0" borderId="1" xfId="0" applyNumberFormat="1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9" fillId="3" borderId="4" xfId="0" applyFont="1" applyFill="1" applyBorder="1" applyAlignment="1">
      <alignment vertical="center"/>
    </xf>
    <xf numFmtId="0" fontId="9" fillId="3" borderId="1" xfId="0" applyFont="1" applyFill="1" applyBorder="1" applyAlignment="1">
      <alignment vertical="center"/>
    </xf>
    <xf numFmtId="0" fontId="4" fillId="4" borderId="0" xfId="0" applyFont="1" applyFill="1" applyBorder="1" applyAlignment="1">
      <alignment vertical="center"/>
    </xf>
    <xf numFmtId="0" fontId="6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left" vertical="center" indent="1"/>
    </xf>
    <xf numFmtId="44" fontId="6" fillId="2" borderId="0" xfId="1" applyFont="1" applyFill="1" applyAlignment="1">
      <alignment vertical="center"/>
    </xf>
    <xf numFmtId="44" fontId="6" fillId="2" borderId="0" xfId="1" applyFont="1" applyFill="1" applyAlignment="1">
      <alignment horizontal="center" vertical="center"/>
    </xf>
    <xf numFmtId="44" fontId="10" fillId="2" borderId="0" xfId="1" applyFont="1" applyFill="1" applyAlignment="1">
      <alignment vertical="center"/>
    </xf>
    <xf numFmtId="44" fontId="10" fillId="2" borderId="0" xfId="1" applyFont="1" applyFill="1" applyAlignment="1">
      <alignment horizontal="center" vertical="center"/>
    </xf>
    <xf numFmtId="0" fontId="9" fillId="2" borderId="0" xfId="0" applyFont="1" applyFill="1" applyAlignment="1">
      <alignment horizontal="center" vertical="center" wrapText="1"/>
    </xf>
    <xf numFmtId="14" fontId="9" fillId="2" borderId="0" xfId="0" applyNumberFormat="1" applyFont="1" applyFill="1" applyAlignment="1">
      <alignment horizontal="center" vertical="center" wrapText="1"/>
    </xf>
    <xf numFmtId="164" fontId="9" fillId="2" borderId="0" xfId="0" applyNumberFormat="1" applyFont="1" applyFill="1" applyAlignment="1">
      <alignment horizontal="center" vertical="center" wrapText="1"/>
    </xf>
    <xf numFmtId="0" fontId="4" fillId="4" borderId="5" xfId="0" applyFont="1" applyFill="1" applyBorder="1" applyAlignment="1">
      <alignment vertical="center"/>
    </xf>
    <xf numFmtId="0" fontId="4" fillId="4" borderId="5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left" vertical="center" indent="1"/>
    </xf>
    <xf numFmtId="14" fontId="4" fillId="4" borderId="5" xfId="0" applyNumberFormat="1" applyFont="1" applyFill="1" applyBorder="1" applyAlignment="1">
      <alignment horizontal="center" vertical="center"/>
    </xf>
    <xf numFmtId="164" fontId="4" fillId="4" borderId="5" xfId="0" applyNumberFormat="1" applyFont="1" applyFill="1" applyBorder="1" applyAlignment="1">
      <alignment vertical="center"/>
    </xf>
    <xf numFmtId="0" fontId="5" fillId="4" borderId="5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vertical="center"/>
    </xf>
    <xf numFmtId="0" fontId="6" fillId="4" borderId="6" xfId="0" applyFont="1" applyFill="1" applyBorder="1" applyAlignment="1">
      <alignment horizontal="left" vertical="center" indent="1"/>
    </xf>
    <xf numFmtId="0" fontId="2" fillId="4" borderId="6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vertical="center"/>
    </xf>
    <xf numFmtId="14" fontId="6" fillId="4" borderId="6" xfId="0" applyNumberFormat="1" applyFont="1" applyFill="1" applyBorder="1" applyAlignment="1">
      <alignment horizontal="center" vertical="center"/>
    </xf>
    <xf numFmtId="164" fontId="2" fillId="4" borderId="6" xfId="0" applyNumberFormat="1" applyFont="1" applyFill="1" applyBorder="1" applyAlignment="1">
      <alignment vertical="center"/>
    </xf>
    <xf numFmtId="164" fontId="6" fillId="4" borderId="6" xfId="0" applyNumberFormat="1" applyFont="1" applyFill="1" applyBorder="1" applyAlignment="1">
      <alignment vertical="center"/>
    </xf>
    <xf numFmtId="164" fontId="10" fillId="4" borderId="6" xfId="0" applyNumberFormat="1" applyFont="1" applyFill="1" applyBorder="1" applyAlignment="1">
      <alignment vertical="center"/>
    </xf>
    <xf numFmtId="0" fontId="10" fillId="6" borderId="6" xfId="0" applyFont="1" applyFill="1" applyBorder="1" applyAlignment="1">
      <alignment vertical="center"/>
    </xf>
    <xf numFmtId="0" fontId="6" fillId="6" borderId="6" xfId="0" applyFont="1" applyFill="1" applyBorder="1" applyAlignment="1">
      <alignment vertical="center"/>
    </xf>
    <xf numFmtId="0" fontId="4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left" vertical="center" indent="1"/>
    </xf>
    <xf numFmtId="14" fontId="4" fillId="4" borderId="7" xfId="0" applyNumberFormat="1" applyFont="1" applyFill="1" applyBorder="1" applyAlignment="1">
      <alignment horizontal="center" vertical="center"/>
    </xf>
    <xf numFmtId="164" fontId="4" fillId="4" borderId="7" xfId="0" applyNumberFormat="1" applyFont="1" applyFill="1" applyBorder="1" applyAlignment="1">
      <alignment vertical="center"/>
    </xf>
    <xf numFmtId="0" fontId="5" fillId="4" borderId="7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vertical="center"/>
    </xf>
    <xf numFmtId="0" fontId="6" fillId="2" borderId="0" xfId="0" applyFont="1" applyFill="1" applyBorder="1" applyAlignment="1">
      <alignment vertical="center"/>
    </xf>
    <xf numFmtId="0" fontId="10" fillId="5" borderId="6" xfId="0" applyFont="1" applyFill="1" applyBorder="1" applyAlignment="1">
      <alignment vertical="center"/>
    </xf>
    <xf numFmtId="0" fontId="6" fillId="5" borderId="6" xfId="0" applyFont="1" applyFill="1" applyBorder="1" applyAlignment="1">
      <alignment vertical="center"/>
    </xf>
    <xf numFmtId="164" fontId="6" fillId="2" borderId="6" xfId="0" applyNumberFormat="1" applyFont="1" applyFill="1" applyBorder="1" applyAlignment="1">
      <alignment vertical="center"/>
    </xf>
    <xf numFmtId="0" fontId="2" fillId="2" borderId="0" xfId="0" applyFont="1" applyFill="1" applyBorder="1" applyAlignment="1">
      <alignment horizontal="center" vertical="center"/>
    </xf>
    <xf numFmtId="9" fontId="9" fillId="2" borderId="0" xfId="0" applyNumberFormat="1" applyFont="1" applyFill="1" applyAlignment="1">
      <alignment horizontal="center" vertical="center" wrapText="1"/>
    </xf>
    <xf numFmtId="44" fontId="9" fillId="2" borderId="0" xfId="1" applyFont="1" applyFill="1" applyAlignment="1">
      <alignment horizontal="center" vertical="center"/>
    </xf>
    <xf numFmtId="0" fontId="2" fillId="7" borderId="0" xfId="0" applyFont="1" applyFill="1" applyAlignment="1">
      <alignment vertical="center"/>
    </xf>
    <xf numFmtId="44" fontId="2" fillId="7" borderId="0" xfId="0" applyNumberFormat="1" applyFont="1" applyFill="1" applyAlignment="1">
      <alignment vertical="center"/>
    </xf>
    <xf numFmtId="0" fontId="4" fillId="0" borderId="1" xfId="0" applyFont="1" applyBorder="1" applyAlignment="1">
      <alignment vertical="center"/>
    </xf>
    <xf numFmtId="0" fontId="12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0" fontId="4" fillId="0" borderId="0" xfId="0" applyFont="1" applyAlignment="1">
      <alignment vertical="center" wrapText="1"/>
    </xf>
    <xf numFmtId="0" fontId="4" fillId="4" borderId="7" xfId="0" applyNumberFormat="1" applyFont="1" applyFill="1" applyBorder="1" applyAlignment="1">
      <alignment horizontal="center" vertical="center"/>
    </xf>
  </cellXfs>
  <cellStyles count="3">
    <cellStyle name="Monétaire" xfId="1" builtinId="4"/>
    <cellStyle name="Normal" xfId="0" builtinId="0"/>
    <cellStyle name="Pourcentage" xfId="2" builtinId="5"/>
  </cellStyles>
  <dxfs count="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8001"/>
      <color rgb="FFE36803"/>
      <color rgb="FFBD5703"/>
      <color rgb="FFA85400"/>
      <color rgb="FFDA6D00"/>
      <color rgb="FFFF9966"/>
      <color rgb="FFFF9933"/>
      <color rgb="FFC55353"/>
      <color rgb="FFFF6600"/>
      <color rgb="FFFFB26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887B44-04A0-4583-A90D-854108D02DB4}">
  <dimension ref="B1:T96"/>
  <sheetViews>
    <sheetView showGridLines="0" topLeftCell="A21" zoomScaleNormal="100" workbookViewId="0">
      <selection activeCell="E21" sqref="E21"/>
    </sheetView>
  </sheetViews>
  <sheetFormatPr baseColWidth="10" defaultRowHeight="23.25" customHeight="1"/>
  <cols>
    <col min="1" max="1" width="1.5703125" style="8" customWidth="1"/>
    <col min="2" max="2" width="14.5703125" style="8" customWidth="1"/>
    <col min="3" max="3" width="9.5703125" style="5" customWidth="1"/>
    <col min="4" max="4" width="1" style="8" customWidth="1"/>
    <col min="5" max="5" width="47.140625" style="6" customWidth="1"/>
    <col min="6" max="6" width="17.42578125" style="10" customWidth="1"/>
    <col min="7" max="7" width="14.85546875" style="11" customWidth="1"/>
    <col min="8" max="8" width="2.42578125" style="11" customWidth="1"/>
    <col min="9" max="9" width="17.140625" style="11" customWidth="1"/>
    <col min="10" max="10" width="1.28515625" style="11" customWidth="1"/>
    <col min="11" max="11" width="0.7109375" style="8" customWidth="1"/>
    <col min="12" max="12" width="13.7109375" style="10" customWidth="1"/>
    <col min="13" max="13" width="11.85546875" style="1" customWidth="1"/>
    <col min="14" max="14" width="10.5703125" style="1" customWidth="1"/>
    <col min="15" max="15" width="2.85546875" style="8" customWidth="1"/>
    <col min="16" max="16" width="11.28515625" style="8" customWidth="1"/>
    <col min="17" max="17" width="14.28515625" style="8" customWidth="1"/>
    <col min="18" max="19" width="14.5703125" style="8" customWidth="1"/>
    <col min="20" max="20" width="50.85546875" style="8" customWidth="1"/>
    <col min="21" max="21" width="15.140625" style="8" customWidth="1"/>
    <col min="22" max="22" width="18" style="8" customWidth="1"/>
    <col min="23" max="23" width="34.28515625" style="8" customWidth="1"/>
    <col min="24" max="16384" width="11.42578125" style="8"/>
  </cols>
  <sheetData>
    <row r="1" spans="2:20" ht="5.25" customHeight="1"/>
    <row r="2" spans="2:20" s="3" customFormat="1" ht="45.75" customHeight="1">
      <c r="B2" s="32" t="s">
        <v>2</v>
      </c>
      <c r="C2" s="32" t="s">
        <v>3</v>
      </c>
      <c r="D2" s="32"/>
      <c r="E2" s="32" t="s">
        <v>4</v>
      </c>
      <c r="F2" s="33" t="s">
        <v>5</v>
      </c>
      <c r="G2" s="34" t="s">
        <v>6</v>
      </c>
      <c r="H2" s="34"/>
      <c r="I2" s="34" t="s">
        <v>7</v>
      </c>
      <c r="J2" s="34"/>
      <c r="K2" s="32"/>
      <c r="L2" s="33" t="s">
        <v>8</v>
      </c>
      <c r="M2" s="63" t="s">
        <v>111</v>
      </c>
      <c r="N2" s="32" t="s">
        <v>112</v>
      </c>
      <c r="O2" s="32" t="s">
        <v>1</v>
      </c>
      <c r="P2" s="32" t="s">
        <v>107</v>
      </c>
      <c r="Q2" s="32" t="s">
        <v>108</v>
      </c>
      <c r="R2" s="32" t="s">
        <v>109</v>
      </c>
      <c r="S2" s="32" t="s">
        <v>110</v>
      </c>
      <c r="T2" s="32" t="s">
        <v>9</v>
      </c>
    </row>
    <row r="3" spans="2:20" ht="23.25" customHeight="1">
      <c r="B3" s="35"/>
      <c r="C3" s="36"/>
      <c r="D3" s="35"/>
      <c r="E3" s="37"/>
      <c r="F3" s="38"/>
      <c r="G3" s="39"/>
      <c r="H3" s="39"/>
      <c r="I3" s="39"/>
      <c r="J3" s="39"/>
      <c r="K3" s="35"/>
      <c r="L3" s="38"/>
      <c r="M3" s="40"/>
      <c r="N3" s="40"/>
      <c r="O3" s="25"/>
      <c r="P3" s="35"/>
      <c r="Q3" s="35"/>
      <c r="R3" s="35"/>
      <c r="S3" s="35"/>
      <c r="T3" s="35"/>
    </row>
    <row r="4" spans="2:20" ht="23.25" customHeight="1">
      <c r="B4" s="42" t="s">
        <v>90</v>
      </c>
      <c r="C4" s="43" t="s">
        <v>73</v>
      </c>
      <c r="D4" s="44"/>
      <c r="E4" s="42" t="s">
        <v>66</v>
      </c>
      <c r="F4" s="45">
        <v>44228</v>
      </c>
      <c r="G4" s="46">
        <v>720</v>
      </c>
      <c r="H4" s="46"/>
      <c r="I4" s="61"/>
      <c r="J4" s="47"/>
      <c r="K4" s="60"/>
      <c r="L4" s="45">
        <v>44197</v>
      </c>
      <c r="M4" s="43" t="s">
        <v>0</v>
      </c>
      <c r="N4" s="43"/>
      <c r="O4" s="57"/>
      <c r="P4" s="41"/>
      <c r="Q4" s="41"/>
      <c r="R4" s="41"/>
      <c r="S4" s="41"/>
      <c r="T4" s="41"/>
    </row>
    <row r="5" spans="2:20" ht="23.25" customHeight="1">
      <c r="B5" s="42" t="s">
        <v>91</v>
      </c>
      <c r="C5" s="43" t="s">
        <v>74</v>
      </c>
      <c r="D5" s="44"/>
      <c r="E5" s="42" t="s">
        <v>67</v>
      </c>
      <c r="F5" s="45">
        <v>44229</v>
      </c>
      <c r="G5" s="46">
        <v>0</v>
      </c>
      <c r="H5" s="46"/>
      <c r="I5" s="61"/>
      <c r="J5" s="48"/>
      <c r="K5" s="59"/>
      <c r="L5" s="45">
        <v>44197</v>
      </c>
      <c r="M5" s="43" t="s">
        <v>0</v>
      </c>
      <c r="N5" s="43"/>
      <c r="O5" s="57"/>
      <c r="P5" s="41"/>
      <c r="Q5" s="41"/>
      <c r="R5" s="41"/>
      <c r="S5" s="41"/>
      <c r="T5" s="41"/>
    </row>
    <row r="6" spans="2:20" ht="23.25" customHeight="1">
      <c r="B6" s="42" t="s">
        <v>92</v>
      </c>
      <c r="C6" s="43" t="s">
        <v>75</v>
      </c>
      <c r="D6" s="44"/>
      <c r="E6" s="42" t="s">
        <v>68</v>
      </c>
      <c r="F6" s="45">
        <v>44229</v>
      </c>
      <c r="G6" s="46">
        <v>500</v>
      </c>
      <c r="H6" s="46"/>
      <c r="I6" s="61"/>
      <c r="J6" s="48"/>
      <c r="K6" s="59"/>
      <c r="L6" s="45">
        <v>44197</v>
      </c>
      <c r="M6" s="43" t="s">
        <v>0</v>
      </c>
      <c r="N6" s="43"/>
      <c r="O6" s="58"/>
      <c r="P6" s="41"/>
      <c r="Q6" s="41"/>
      <c r="R6" s="41"/>
      <c r="S6" s="41"/>
      <c r="T6" s="41"/>
    </row>
    <row r="7" spans="2:20" ht="23.25" customHeight="1">
      <c r="B7" s="42" t="s">
        <v>93</v>
      </c>
      <c r="C7" s="43" t="s">
        <v>76</v>
      </c>
      <c r="D7" s="44"/>
      <c r="E7" s="42" t="s">
        <v>69</v>
      </c>
      <c r="F7" s="45">
        <v>44229</v>
      </c>
      <c r="G7" s="46">
        <v>500</v>
      </c>
      <c r="H7" s="46"/>
      <c r="I7" s="61"/>
      <c r="J7" s="48"/>
      <c r="K7" s="59"/>
      <c r="L7" s="45">
        <v>44197</v>
      </c>
      <c r="M7" s="43" t="s">
        <v>0</v>
      </c>
      <c r="N7" s="43"/>
      <c r="O7" s="57"/>
      <c r="P7" s="41"/>
      <c r="Q7" s="41"/>
      <c r="R7" s="41"/>
      <c r="S7" s="41"/>
      <c r="T7" s="41"/>
    </row>
    <row r="8" spans="2:20" ht="23.25" customHeight="1">
      <c r="B8" s="42" t="s">
        <v>94</v>
      </c>
      <c r="C8" s="43" t="s">
        <v>77</v>
      </c>
      <c r="D8" s="44"/>
      <c r="E8" s="42" t="s">
        <v>70</v>
      </c>
      <c r="F8" s="45">
        <v>44230</v>
      </c>
      <c r="G8" s="46">
        <v>600</v>
      </c>
      <c r="H8" s="46"/>
      <c r="I8" s="61"/>
      <c r="J8" s="47"/>
      <c r="K8" s="60"/>
      <c r="L8" s="45">
        <v>44199</v>
      </c>
      <c r="M8" s="43" t="s">
        <v>0</v>
      </c>
      <c r="N8" s="43"/>
      <c r="O8" s="57"/>
      <c r="P8" s="41"/>
      <c r="Q8" s="41"/>
      <c r="R8" s="41"/>
      <c r="S8" s="41"/>
      <c r="T8" s="41"/>
    </row>
    <row r="9" spans="2:20" ht="23.25" customHeight="1">
      <c r="B9" s="42" t="s">
        <v>95</v>
      </c>
      <c r="C9" s="43" t="s">
        <v>78</v>
      </c>
      <c r="D9" s="44"/>
      <c r="E9" s="42" t="s">
        <v>71</v>
      </c>
      <c r="F9" s="45">
        <v>44230</v>
      </c>
      <c r="G9" s="46">
        <v>400</v>
      </c>
      <c r="H9" s="46"/>
      <c r="I9" s="61"/>
      <c r="J9" s="47"/>
      <c r="K9" s="60"/>
      <c r="L9" s="45">
        <v>44198</v>
      </c>
      <c r="M9" s="43" t="s">
        <v>0</v>
      </c>
      <c r="N9" s="43"/>
      <c r="O9" s="57"/>
      <c r="P9" s="41"/>
      <c r="Q9" s="41"/>
      <c r="R9" s="41"/>
      <c r="S9" s="41"/>
      <c r="T9" s="41"/>
    </row>
    <row r="10" spans="2:20" ht="23.25" customHeight="1">
      <c r="B10" s="42" t="s">
        <v>96</v>
      </c>
      <c r="C10" s="43" t="s">
        <v>79</v>
      </c>
      <c r="D10" s="44"/>
      <c r="E10" s="42" t="s">
        <v>72</v>
      </c>
      <c r="F10" s="45">
        <v>44230</v>
      </c>
      <c r="G10" s="46">
        <v>850</v>
      </c>
      <c r="H10" s="46"/>
      <c r="I10" s="61"/>
      <c r="J10" s="47"/>
      <c r="K10" s="60"/>
      <c r="L10" s="45">
        <v>44197</v>
      </c>
      <c r="M10" s="43" t="s">
        <v>0</v>
      </c>
      <c r="N10" s="43"/>
      <c r="O10" s="57"/>
      <c r="P10" s="41"/>
      <c r="Q10" s="41"/>
      <c r="R10" s="41"/>
      <c r="S10" s="41"/>
      <c r="T10" s="41"/>
    </row>
    <row r="11" spans="2:20" ht="23.25" customHeight="1">
      <c r="B11" s="42" t="s">
        <v>97</v>
      </c>
      <c r="C11" s="43" t="s">
        <v>80</v>
      </c>
      <c r="D11" s="44"/>
      <c r="E11" s="42" t="s">
        <v>66</v>
      </c>
      <c r="F11" s="45">
        <v>44255</v>
      </c>
      <c r="G11" s="46">
        <v>11630</v>
      </c>
      <c r="H11" s="46"/>
      <c r="I11" s="61"/>
      <c r="J11" s="47"/>
      <c r="K11" s="60"/>
      <c r="L11" s="45">
        <v>44197</v>
      </c>
      <c r="M11" s="43" t="s">
        <v>10</v>
      </c>
      <c r="N11" s="43"/>
      <c r="O11" s="57"/>
      <c r="P11" s="41"/>
      <c r="Q11" s="41"/>
      <c r="R11" s="41"/>
      <c r="S11" s="41"/>
      <c r="T11" s="41"/>
    </row>
    <row r="12" spans="2:20" ht="23.25" customHeight="1">
      <c r="B12" s="42" t="s">
        <v>98</v>
      </c>
      <c r="C12" s="43" t="s">
        <v>81</v>
      </c>
      <c r="D12" s="44"/>
      <c r="E12" s="42" t="s">
        <v>67</v>
      </c>
      <c r="F12" s="45">
        <v>44231</v>
      </c>
      <c r="G12" s="46">
        <v>646</v>
      </c>
      <c r="H12" s="46"/>
      <c r="I12" s="61"/>
      <c r="J12" s="47"/>
      <c r="K12" s="60"/>
      <c r="L12" s="45">
        <v>44197</v>
      </c>
      <c r="M12" s="43"/>
      <c r="N12" s="43" t="s">
        <v>10</v>
      </c>
      <c r="O12" s="57"/>
      <c r="P12" s="41"/>
      <c r="Q12" s="41"/>
      <c r="R12" s="41"/>
      <c r="S12" s="41"/>
      <c r="T12" s="41"/>
    </row>
    <row r="13" spans="2:20" ht="23.25" customHeight="1">
      <c r="B13" s="42" t="s">
        <v>99</v>
      </c>
      <c r="C13" s="43" t="s">
        <v>82</v>
      </c>
      <c r="D13" s="44"/>
      <c r="E13" s="42" t="s">
        <v>68</v>
      </c>
      <c r="F13" s="45">
        <v>44229</v>
      </c>
      <c r="G13" s="46">
        <v>150</v>
      </c>
      <c r="H13" s="46"/>
      <c r="I13" s="61"/>
      <c r="J13" s="48"/>
      <c r="K13" s="59"/>
      <c r="L13" s="45">
        <v>44197</v>
      </c>
      <c r="M13" s="43" t="s">
        <v>0</v>
      </c>
      <c r="N13" s="43"/>
      <c r="O13" s="62"/>
      <c r="P13" s="41"/>
      <c r="Q13" s="41"/>
      <c r="R13" s="41"/>
      <c r="S13" s="41"/>
      <c r="T13" s="41"/>
    </row>
    <row r="14" spans="2:20" ht="23.25" customHeight="1">
      <c r="B14" s="42" t="s">
        <v>100</v>
      </c>
      <c r="C14" s="43" t="s">
        <v>83</v>
      </c>
      <c r="D14" s="44"/>
      <c r="E14" s="42" t="s">
        <v>69</v>
      </c>
      <c r="F14" s="45">
        <v>44229</v>
      </c>
      <c r="G14" s="46">
        <v>500</v>
      </c>
      <c r="H14" s="46"/>
      <c r="I14" s="61"/>
      <c r="J14" s="47"/>
      <c r="K14" s="50"/>
      <c r="L14" s="45">
        <v>44197</v>
      </c>
      <c r="M14" s="43" t="s">
        <v>0</v>
      </c>
      <c r="N14" s="43"/>
      <c r="O14" s="58"/>
      <c r="P14" s="41"/>
      <c r="Q14" s="41"/>
      <c r="R14" s="41"/>
      <c r="S14" s="41"/>
      <c r="T14" s="41"/>
    </row>
    <row r="15" spans="2:20" ht="23.25" customHeight="1">
      <c r="B15" s="42" t="s">
        <v>101</v>
      </c>
      <c r="C15" s="43" t="s">
        <v>84</v>
      </c>
      <c r="D15" s="44"/>
      <c r="E15" s="42" t="s">
        <v>70</v>
      </c>
      <c r="F15" s="45">
        <v>44229</v>
      </c>
      <c r="G15" s="46">
        <v>500</v>
      </c>
      <c r="H15" s="46"/>
      <c r="I15" s="61"/>
      <c r="J15" s="48"/>
      <c r="K15" s="49"/>
      <c r="L15" s="45">
        <v>44197</v>
      </c>
      <c r="M15" s="43" t="s">
        <v>0</v>
      </c>
      <c r="N15" s="43"/>
      <c r="O15" s="57"/>
      <c r="P15" s="41"/>
      <c r="Q15" s="41"/>
      <c r="R15" s="41"/>
      <c r="S15" s="41"/>
      <c r="T15" s="41"/>
    </row>
    <row r="16" spans="2:20" ht="23.25" customHeight="1">
      <c r="B16" s="42" t="s">
        <v>102</v>
      </c>
      <c r="C16" s="43" t="s">
        <v>85</v>
      </c>
      <c r="D16" s="44"/>
      <c r="E16" s="42" t="s">
        <v>71</v>
      </c>
      <c r="F16" s="45">
        <v>44230</v>
      </c>
      <c r="G16" s="46">
        <v>600</v>
      </c>
      <c r="H16" s="46"/>
      <c r="I16" s="61"/>
      <c r="J16" s="47"/>
      <c r="K16" s="50"/>
      <c r="L16" s="45">
        <v>44197</v>
      </c>
      <c r="M16" s="43" t="s">
        <v>0</v>
      </c>
      <c r="N16" s="43"/>
      <c r="O16" s="57"/>
      <c r="P16" s="41"/>
      <c r="Q16" s="41"/>
      <c r="R16" s="41"/>
      <c r="S16" s="41"/>
      <c r="T16" s="41"/>
    </row>
    <row r="17" spans="2:20" ht="23.25" customHeight="1">
      <c r="B17" s="42" t="s">
        <v>103</v>
      </c>
      <c r="C17" s="43" t="s">
        <v>86</v>
      </c>
      <c r="D17" s="44"/>
      <c r="E17" s="42" t="s">
        <v>72</v>
      </c>
      <c r="F17" s="45">
        <v>44230</v>
      </c>
      <c r="G17" s="46">
        <v>400</v>
      </c>
      <c r="H17" s="46"/>
      <c r="I17" s="61"/>
      <c r="J17" s="47"/>
      <c r="K17" s="50"/>
      <c r="L17" s="45">
        <v>44197</v>
      </c>
      <c r="M17" s="43" t="s">
        <v>0</v>
      </c>
      <c r="N17" s="43"/>
      <c r="O17" s="57"/>
      <c r="P17" s="41"/>
      <c r="Q17" s="41"/>
      <c r="R17" s="41"/>
      <c r="S17" s="41"/>
      <c r="T17" s="41"/>
    </row>
    <row r="18" spans="2:20" ht="23.25" customHeight="1">
      <c r="B18" s="42" t="s">
        <v>104</v>
      </c>
      <c r="C18" s="43" t="s">
        <v>87</v>
      </c>
      <c r="D18" s="44"/>
      <c r="E18" s="42" t="s">
        <v>70</v>
      </c>
      <c r="F18" s="45">
        <v>44255</v>
      </c>
      <c r="G18" s="46">
        <v>11630</v>
      </c>
      <c r="H18" s="46"/>
      <c r="I18" s="61"/>
      <c r="J18" s="47"/>
      <c r="K18" s="50"/>
      <c r="L18" s="45">
        <v>44197</v>
      </c>
      <c r="M18" s="43" t="s">
        <v>10</v>
      </c>
      <c r="N18" s="43"/>
      <c r="O18" s="57"/>
      <c r="P18" s="41"/>
      <c r="Q18" s="41"/>
      <c r="R18" s="41"/>
      <c r="S18" s="41"/>
      <c r="T18" s="41"/>
    </row>
    <row r="19" spans="2:20" ht="23.25" customHeight="1">
      <c r="B19" s="42" t="s">
        <v>105</v>
      </c>
      <c r="C19" s="43" t="s">
        <v>88</v>
      </c>
      <c r="D19" s="44"/>
      <c r="E19" s="42" t="s">
        <v>71</v>
      </c>
      <c r="F19" s="45">
        <v>44231</v>
      </c>
      <c r="G19" s="46">
        <v>646</v>
      </c>
      <c r="H19" s="46"/>
      <c r="I19" s="61"/>
      <c r="J19" s="47"/>
      <c r="K19" s="50"/>
      <c r="L19" s="45">
        <v>44197</v>
      </c>
      <c r="M19" s="43"/>
      <c r="N19" s="43" t="s">
        <v>10</v>
      </c>
      <c r="O19" s="57"/>
      <c r="P19" s="41"/>
      <c r="Q19" s="41"/>
      <c r="R19" s="41"/>
      <c r="S19" s="41"/>
      <c r="T19" s="41"/>
    </row>
    <row r="20" spans="2:20" ht="23.25" customHeight="1">
      <c r="B20" s="42" t="s">
        <v>106</v>
      </c>
      <c r="C20" s="43" t="s">
        <v>89</v>
      </c>
      <c r="D20" s="44"/>
      <c r="E20" s="42" t="s">
        <v>72</v>
      </c>
      <c r="F20" s="45">
        <v>44231</v>
      </c>
      <c r="G20" s="46">
        <v>250</v>
      </c>
      <c r="H20" s="46"/>
      <c r="I20" s="61"/>
      <c r="J20" s="47"/>
      <c r="K20" s="50"/>
      <c r="L20" s="45">
        <v>44197</v>
      </c>
      <c r="M20" s="43"/>
      <c r="N20" s="43"/>
      <c r="O20" s="57"/>
      <c r="P20" s="41"/>
      <c r="Q20" s="41"/>
      <c r="R20" s="41"/>
      <c r="S20" s="41"/>
      <c r="T20" s="41"/>
    </row>
    <row r="21" spans="2:20" ht="23.25" customHeight="1">
      <c r="B21" s="51"/>
      <c r="C21" s="52"/>
      <c r="D21" s="51"/>
      <c r="E21" s="53"/>
      <c r="F21" s="71"/>
      <c r="G21" s="55"/>
      <c r="H21" s="55"/>
      <c r="I21" s="55"/>
      <c r="J21" s="55"/>
      <c r="K21" s="51"/>
      <c r="L21" s="54"/>
      <c r="M21" s="56"/>
      <c r="N21" s="56"/>
      <c r="O21" s="25"/>
      <c r="P21" s="51"/>
      <c r="Q21" s="51"/>
      <c r="R21" s="51"/>
      <c r="S21" s="51"/>
      <c r="T21" s="51"/>
    </row>
    <row r="22" spans="2:20" ht="23.25" customHeight="1">
      <c r="B22" s="7"/>
      <c r="C22" s="26"/>
      <c r="D22" s="7"/>
      <c r="E22" s="27"/>
      <c r="F22" s="13" t="s">
        <v>129</v>
      </c>
      <c r="G22" s="12">
        <f>SUM(G3:G21)</f>
        <v>30522</v>
      </c>
      <c r="H22" s="12"/>
      <c r="I22" s="28"/>
      <c r="J22" s="30"/>
      <c r="K22" s="30"/>
      <c r="L22" s="31"/>
      <c r="M22" s="64">
        <f>SUMIF(M3:M21,"X",G3:G21)</f>
        <v>28980</v>
      </c>
      <c r="N22" s="64">
        <f>SUMIF(N3:N21,"X",G3:G21)</f>
        <v>1292</v>
      </c>
      <c r="O22" s="7"/>
      <c r="P22" s="65" t="s">
        <v>115</v>
      </c>
      <c r="Q22" s="66">
        <f>M22+N22</f>
        <v>30272</v>
      </c>
      <c r="R22" s="7"/>
      <c r="S22" s="7"/>
      <c r="T22" s="7"/>
    </row>
    <row r="23" spans="2:20" ht="23.25" customHeight="1">
      <c r="B23" s="35"/>
      <c r="C23" s="36"/>
      <c r="D23" s="35"/>
      <c r="E23" s="37"/>
      <c r="F23" s="38"/>
      <c r="G23" s="39"/>
      <c r="H23" s="39"/>
      <c r="I23" s="39"/>
      <c r="J23" s="39"/>
      <c r="K23" s="35"/>
      <c r="L23" s="38"/>
      <c r="M23" s="40"/>
      <c r="N23" s="40"/>
      <c r="O23" s="25"/>
      <c r="P23" s="35"/>
      <c r="Q23" s="35"/>
      <c r="R23" s="35"/>
      <c r="S23" s="35"/>
      <c r="T23" s="35"/>
    </row>
    <row r="24" spans="2:20" ht="23.25" customHeight="1">
      <c r="B24" s="42" t="s">
        <v>90</v>
      </c>
      <c r="C24" s="43" t="s">
        <v>73</v>
      </c>
      <c r="D24" s="44"/>
      <c r="E24" s="42" t="s">
        <v>66</v>
      </c>
      <c r="F24" s="45">
        <v>44228</v>
      </c>
      <c r="G24" s="46">
        <v>720</v>
      </c>
      <c r="H24" s="46"/>
      <c r="I24" s="61"/>
      <c r="J24" s="47"/>
      <c r="K24" s="60"/>
      <c r="L24" s="45">
        <v>44200</v>
      </c>
      <c r="M24" s="43" t="s">
        <v>0</v>
      </c>
      <c r="N24" s="43"/>
      <c r="O24" s="57"/>
      <c r="P24" s="41"/>
      <c r="Q24" s="41"/>
      <c r="R24" s="41"/>
      <c r="S24" s="41"/>
      <c r="T24" s="41"/>
    </row>
    <row r="25" spans="2:20" ht="23.25" customHeight="1">
      <c r="B25" s="42" t="s">
        <v>91</v>
      </c>
      <c r="C25" s="43" t="s">
        <v>74</v>
      </c>
      <c r="D25" s="44"/>
      <c r="E25" s="42" t="s">
        <v>67</v>
      </c>
      <c r="F25" s="45">
        <v>44229</v>
      </c>
      <c r="G25" s="46">
        <v>0</v>
      </c>
      <c r="H25" s="46"/>
      <c r="I25" s="61"/>
      <c r="J25" s="48"/>
      <c r="K25" s="59"/>
      <c r="L25" s="45">
        <v>44201</v>
      </c>
      <c r="M25" s="43" t="s">
        <v>0</v>
      </c>
      <c r="N25" s="43"/>
      <c r="O25" s="57"/>
      <c r="P25" s="41"/>
      <c r="Q25" s="41"/>
      <c r="R25" s="41"/>
      <c r="S25" s="41"/>
      <c r="T25" s="41"/>
    </row>
    <row r="26" spans="2:20" ht="23.25" customHeight="1">
      <c r="B26" s="42" t="s">
        <v>92</v>
      </c>
      <c r="C26" s="43" t="s">
        <v>75</v>
      </c>
      <c r="D26" s="44"/>
      <c r="E26" s="42" t="s">
        <v>68</v>
      </c>
      <c r="F26" s="45">
        <v>44229</v>
      </c>
      <c r="G26" s="46">
        <v>500</v>
      </c>
      <c r="H26" s="46"/>
      <c r="I26" s="61"/>
      <c r="J26" s="48"/>
      <c r="K26" s="59"/>
      <c r="L26" s="45">
        <v>44202</v>
      </c>
      <c r="M26" s="43" t="s">
        <v>0</v>
      </c>
      <c r="N26" s="43"/>
      <c r="O26" s="58"/>
      <c r="P26" s="41"/>
      <c r="Q26" s="41"/>
      <c r="R26" s="41"/>
      <c r="S26" s="41"/>
      <c r="T26" s="41"/>
    </row>
    <row r="27" spans="2:20" ht="23.25" customHeight="1">
      <c r="B27" s="42" t="s">
        <v>93</v>
      </c>
      <c r="C27" s="43" t="s">
        <v>76</v>
      </c>
      <c r="D27" s="44"/>
      <c r="E27" s="42" t="s">
        <v>69</v>
      </c>
      <c r="F27" s="45">
        <v>44229</v>
      </c>
      <c r="G27" s="46">
        <v>500</v>
      </c>
      <c r="H27" s="46"/>
      <c r="I27" s="61"/>
      <c r="J27" s="48"/>
      <c r="K27" s="59"/>
      <c r="L27" s="45">
        <v>44203</v>
      </c>
      <c r="M27" s="43" t="s">
        <v>0</v>
      </c>
      <c r="N27" s="43"/>
      <c r="O27" s="57"/>
      <c r="P27" s="41"/>
      <c r="Q27" s="41"/>
      <c r="R27" s="41"/>
      <c r="S27" s="41"/>
      <c r="T27" s="41"/>
    </row>
    <row r="28" spans="2:20" ht="23.25" customHeight="1">
      <c r="B28" s="42" t="s">
        <v>94</v>
      </c>
      <c r="C28" s="43" t="s">
        <v>77</v>
      </c>
      <c r="D28" s="44"/>
      <c r="E28" s="42" t="s">
        <v>70</v>
      </c>
      <c r="F28" s="45">
        <v>44230</v>
      </c>
      <c r="G28" s="46">
        <v>600</v>
      </c>
      <c r="H28" s="46"/>
      <c r="I28" s="61"/>
      <c r="J28" s="47"/>
      <c r="K28" s="60"/>
      <c r="L28" s="45">
        <v>44200</v>
      </c>
      <c r="M28" s="43" t="s">
        <v>0</v>
      </c>
      <c r="N28" s="43"/>
      <c r="O28" s="57"/>
      <c r="P28" s="41"/>
      <c r="Q28" s="41"/>
      <c r="R28" s="41"/>
      <c r="S28" s="41"/>
      <c r="T28" s="41"/>
    </row>
    <row r="29" spans="2:20" ht="23.25" customHeight="1">
      <c r="B29" s="42" t="s">
        <v>95</v>
      </c>
      <c r="C29" s="43" t="s">
        <v>78</v>
      </c>
      <c r="D29" s="44"/>
      <c r="E29" s="42" t="s">
        <v>71</v>
      </c>
      <c r="F29" s="45">
        <v>44230</v>
      </c>
      <c r="G29" s="46">
        <v>400</v>
      </c>
      <c r="H29" s="46"/>
      <c r="I29" s="61"/>
      <c r="J29" s="47"/>
      <c r="K29" s="60"/>
      <c r="L29" s="45">
        <v>44201</v>
      </c>
      <c r="M29" s="43" t="s">
        <v>0</v>
      </c>
      <c r="N29" s="43"/>
      <c r="O29" s="57"/>
      <c r="P29" s="41"/>
      <c r="Q29" s="41"/>
      <c r="R29" s="41"/>
      <c r="S29" s="41"/>
      <c r="T29" s="41"/>
    </row>
    <row r="30" spans="2:20" ht="23.25" customHeight="1">
      <c r="B30" s="42" t="s">
        <v>96</v>
      </c>
      <c r="C30" s="43" t="s">
        <v>79</v>
      </c>
      <c r="D30" s="44"/>
      <c r="E30" s="42" t="s">
        <v>72</v>
      </c>
      <c r="F30" s="45">
        <v>44230</v>
      </c>
      <c r="G30" s="46">
        <v>850</v>
      </c>
      <c r="H30" s="46"/>
      <c r="I30" s="61"/>
      <c r="J30" s="47"/>
      <c r="K30" s="60"/>
      <c r="L30" s="45">
        <v>44202</v>
      </c>
      <c r="M30" s="43" t="s">
        <v>0</v>
      </c>
      <c r="N30" s="43"/>
      <c r="O30" s="57"/>
      <c r="P30" s="41"/>
      <c r="Q30" s="41"/>
      <c r="R30" s="41"/>
      <c r="S30" s="41"/>
      <c r="T30" s="41"/>
    </row>
    <row r="31" spans="2:20" ht="23.25" customHeight="1">
      <c r="B31" s="42" t="s">
        <v>97</v>
      </c>
      <c r="C31" s="43" t="s">
        <v>80</v>
      </c>
      <c r="D31" s="44"/>
      <c r="E31" s="42" t="s">
        <v>66</v>
      </c>
      <c r="F31" s="45">
        <v>44255</v>
      </c>
      <c r="G31" s="46">
        <v>1163</v>
      </c>
      <c r="H31" s="46"/>
      <c r="I31" s="61"/>
      <c r="J31" s="47"/>
      <c r="K31" s="60"/>
      <c r="L31" s="45">
        <v>44203</v>
      </c>
      <c r="M31" s="43" t="s">
        <v>10</v>
      </c>
      <c r="N31" s="43"/>
      <c r="O31" s="57"/>
      <c r="P31" s="41"/>
      <c r="Q31" s="41"/>
      <c r="R31" s="41"/>
      <c r="S31" s="41"/>
      <c r="T31" s="41"/>
    </row>
    <row r="32" spans="2:20" ht="23.25" customHeight="1">
      <c r="B32" s="42" t="s">
        <v>98</v>
      </c>
      <c r="C32" s="43" t="s">
        <v>81</v>
      </c>
      <c r="D32" s="44"/>
      <c r="E32" s="42" t="s">
        <v>67</v>
      </c>
      <c r="F32" s="45">
        <v>44231</v>
      </c>
      <c r="G32" s="46">
        <v>646</v>
      </c>
      <c r="H32" s="46"/>
      <c r="I32" s="61"/>
      <c r="J32" s="47"/>
      <c r="K32" s="60"/>
      <c r="L32" s="45">
        <v>44200</v>
      </c>
      <c r="M32" s="43"/>
      <c r="N32" s="43" t="s">
        <v>10</v>
      </c>
      <c r="O32" s="57"/>
      <c r="P32" s="41"/>
      <c r="Q32" s="41"/>
      <c r="R32" s="41"/>
      <c r="S32" s="41"/>
      <c r="T32" s="41"/>
    </row>
    <row r="33" spans="2:20" ht="23.25" customHeight="1">
      <c r="B33" s="42" t="s">
        <v>99</v>
      </c>
      <c r="C33" s="43" t="s">
        <v>82</v>
      </c>
      <c r="D33" s="44"/>
      <c r="E33" s="42" t="s">
        <v>68</v>
      </c>
      <c r="F33" s="45">
        <v>44229</v>
      </c>
      <c r="G33" s="46">
        <v>0</v>
      </c>
      <c r="H33" s="46"/>
      <c r="I33" s="61"/>
      <c r="J33" s="48"/>
      <c r="K33" s="59"/>
      <c r="L33" s="45">
        <v>44201</v>
      </c>
      <c r="M33" s="43" t="s">
        <v>0</v>
      </c>
      <c r="N33" s="43"/>
      <c r="O33" s="62"/>
      <c r="P33" s="41"/>
      <c r="Q33" s="41"/>
      <c r="R33" s="41"/>
      <c r="S33" s="41"/>
      <c r="T33" s="41"/>
    </row>
    <row r="34" spans="2:20" ht="23.25" customHeight="1">
      <c r="B34" s="42" t="s">
        <v>100</v>
      </c>
      <c r="C34" s="43" t="s">
        <v>83</v>
      </c>
      <c r="D34" s="44"/>
      <c r="E34" s="42" t="s">
        <v>69</v>
      </c>
      <c r="F34" s="45">
        <v>44229</v>
      </c>
      <c r="G34" s="46">
        <v>500</v>
      </c>
      <c r="H34" s="46"/>
      <c r="I34" s="61"/>
      <c r="J34" s="47"/>
      <c r="K34" s="50"/>
      <c r="L34" s="45">
        <v>44202</v>
      </c>
      <c r="M34" s="43" t="s">
        <v>0</v>
      </c>
      <c r="N34" s="43"/>
      <c r="O34" s="58"/>
      <c r="P34" s="41"/>
      <c r="Q34" s="41"/>
      <c r="R34" s="41"/>
      <c r="S34" s="41"/>
      <c r="T34" s="41"/>
    </row>
    <row r="35" spans="2:20" ht="23.25" customHeight="1">
      <c r="B35" s="42" t="s">
        <v>101</v>
      </c>
      <c r="C35" s="43" t="s">
        <v>84</v>
      </c>
      <c r="D35" s="44"/>
      <c r="E35" s="42" t="s">
        <v>70</v>
      </c>
      <c r="F35" s="45">
        <v>44229</v>
      </c>
      <c r="G35" s="46">
        <v>500</v>
      </c>
      <c r="H35" s="46"/>
      <c r="I35" s="61"/>
      <c r="J35" s="48"/>
      <c r="K35" s="49"/>
      <c r="L35" s="45">
        <v>44203</v>
      </c>
      <c r="M35" s="43" t="s">
        <v>0</v>
      </c>
      <c r="N35" s="43"/>
      <c r="O35" s="57"/>
      <c r="P35" s="41"/>
      <c r="Q35" s="41"/>
      <c r="R35" s="41"/>
      <c r="S35" s="41"/>
      <c r="T35" s="41"/>
    </row>
    <row r="36" spans="2:20" ht="23.25" customHeight="1">
      <c r="B36" s="42" t="s">
        <v>102</v>
      </c>
      <c r="C36" s="43" t="s">
        <v>85</v>
      </c>
      <c r="D36" s="44"/>
      <c r="E36" s="42" t="s">
        <v>71</v>
      </c>
      <c r="F36" s="45">
        <v>44230</v>
      </c>
      <c r="G36" s="46">
        <v>600</v>
      </c>
      <c r="H36" s="46"/>
      <c r="I36" s="61"/>
      <c r="J36" s="47"/>
      <c r="K36" s="50"/>
      <c r="L36" s="45">
        <v>44200</v>
      </c>
      <c r="M36" s="43" t="s">
        <v>0</v>
      </c>
      <c r="N36" s="43"/>
      <c r="O36" s="57"/>
      <c r="P36" s="41"/>
      <c r="Q36" s="41"/>
      <c r="R36" s="41"/>
      <c r="S36" s="41"/>
      <c r="T36" s="41"/>
    </row>
    <row r="37" spans="2:20" ht="23.25" customHeight="1">
      <c r="B37" s="42" t="s">
        <v>103</v>
      </c>
      <c r="C37" s="43" t="s">
        <v>86</v>
      </c>
      <c r="D37" s="44"/>
      <c r="E37" s="42" t="s">
        <v>72</v>
      </c>
      <c r="F37" s="45">
        <v>44230</v>
      </c>
      <c r="G37" s="46">
        <v>400</v>
      </c>
      <c r="H37" s="46"/>
      <c r="I37" s="61"/>
      <c r="J37" s="47"/>
      <c r="K37" s="50"/>
      <c r="L37" s="45">
        <v>44201</v>
      </c>
      <c r="M37" s="43" t="s">
        <v>0</v>
      </c>
      <c r="N37" s="43"/>
      <c r="O37" s="57"/>
      <c r="P37" s="41"/>
      <c r="Q37" s="41"/>
      <c r="R37" s="41"/>
      <c r="S37" s="41"/>
      <c r="T37" s="41"/>
    </row>
    <row r="38" spans="2:20" ht="23.25" customHeight="1">
      <c r="B38" s="42" t="s">
        <v>104</v>
      </c>
      <c r="C38" s="43" t="s">
        <v>87</v>
      </c>
      <c r="D38" s="44"/>
      <c r="E38" s="42" t="s">
        <v>70</v>
      </c>
      <c r="F38" s="45">
        <v>44255</v>
      </c>
      <c r="G38" s="46">
        <v>11630</v>
      </c>
      <c r="H38" s="46"/>
      <c r="I38" s="61"/>
      <c r="J38" s="47"/>
      <c r="K38" s="50"/>
      <c r="L38" s="45">
        <v>44202</v>
      </c>
      <c r="M38" s="43" t="s">
        <v>10</v>
      </c>
      <c r="N38" s="43"/>
      <c r="O38" s="57"/>
      <c r="P38" s="41"/>
      <c r="Q38" s="41"/>
      <c r="R38" s="41"/>
      <c r="S38" s="41"/>
      <c r="T38" s="41"/>
    </row>
    <row r="39" spans="2:20" ht="23.25" customHeight="1">
      <c r="B39" s="42" t="s">
        <v>105</v>
      </c>
      <c r="C39" s="43" t="s">
        <v>88</v>
      </c>
      <c r="D39" s="44"/>
      <c r="E39" s="42" t="s">
        <v>71</v>
      </c>
      <c r="F39" s="45">
        <v>44231</v>
      </c>
      <c r="G39" s="46">
        <v>646</v>
      </c>
      <c r="H39" s="46"/>
      <c r="I39" s="61"/>
      <c r="J39" s="47"/>
      <c r="K39" s="50"/>
      <c r="L39" s="45">
        <v>44203</v>
      </c>
      <c r="M39" s="43"/>
      <c r="N39" s="43" t="s">
        <v>10</v>
      </c>
      <c r="O39" s="57"/>
      <c r="P39" s="41"/>
      <c r="Q39" s="41"/>
      <c r="R39" s="41"/>
      <c r="S39" s="41"/>
      <c r="T39" s="41"/>
    </row>
    <row r="40" spans="2:20" ht="23.25" customHeight="1">
      <c r="B40" s="42" t="s">
        <v>106</v>
      </c>
      <c r="C40" s="43" t="s">
        <v>89</v>
      </c>
      <c r="D40" s="44"/>
      <c r="E40" s="42" t="s">
        <v>72</v>
      </c>
      <c r="F40" s="45">
        <v>44231</v>
      </c>
      <c r="G40" s="46">
        <v>250</v>
      </c>
      <c r="H40" s="46"/>
      <c r="I40" s="61"/>
      <c r="J40" s="47"/>
      <c r="K40" s="50"/>
      <c r="L40" s="45">
        <v>44203</v>
      </c>
      <c r="M40" s="43"/>
      <c r="N40" s="43"/>
      <c r="O40" s="57"/>
      <c r="P40" s="41"/>
      <c r="Q40" s="41"/>
      <c r="R40" s="41"/>
      <c r="S40" s="41"/>
      <c r="T40" s="41"/>
    </row>
    <row r="41" spans="2:20" ht="23.25" customHeight="1">
      <c r="B41" s="51"/>
      <c r="C41" s="52"/>
      <c r="D41" s="51"/>
      <c r="E41" s="53"/>
      <c r="F41" s="54"/>
      <c r="G41" s="55"/>
      <c r="H41" s="55"/>
      <c r="I41" s="55"/>
      <c r="J41" s="55"/>
      <c r="K41" s="51"/>
      <c r="L41" s="54"/>
      <c r="M41" s="56"/>
      <c r="N41" s="56"/>
      <c r="O41" s="25"/>
      <c r="P41" s="51"/>
      <c r="Q41" s="51"/>
      <c r="R41" s="51"/>
      <c r="S41" s="51"/>
      <c r="T41" s="51"/>
    </row>
    <row r="42" spans="2:20" ht="23.25" customHeight="1">
      <c r="B42" s="7"/>
      <c r="C42" s="26"/>
      <c r="D42" s="7"/>
      <c r="E42" s="27"/>
      <c r="F42" s="13" t="s">
        <v>130</v>
      </c>
      <c r="G42" s="12">
        <f>SUM(G23:G41)</f>
        <v>19905</v>
      </c>
      <c r="H42" s="28"/>
      <c r="I42" s="28"/>
      <c r="J42" s="28"/>
      <c r="K42" s="7"/>
      <c r="L42" s="29"/>
      <c r="M42" s="64">
        <f>SUMIF(M23:M41,"X",G23:G41)</f>
        <v>18363</v>
      </c>
      <c r="N42" s="64">
        <f>SUMIF(N23:N41,"X",G23:G41)</f>
        <v>1292</v>
      </c>
      <c r="O42" s="7"/>
      <c r="P42" s="65" t="s">
        <v>115</v>
      </c>
      <c r="Q42" s="66">
        <f>M42+N42</f>
        <v>19655</v>
      </c>
      <c r="R42" s="7"/>
      <c r="S42" s="7"/>
      <c r="T42" s="7"/>
    </row>
    <row r="43" spans="2:20" ht="23.25" customHeight="1">
      <c r="B43" s="35"/>
      <c r="C43" s="36"/>
      <c r="D43" s="35"/>
      <c r="E43" s="37"/>
      <c r="F43" s="38"/>
      <c r="G43" s="39"/>
      <c r="H43" s="39"/>
      <c r="I43" s="39"/>
      <c r="J43" s="39"/>
      <c r="K43" s="35"/>
      <c r="L43" s="38"/>
      <c r="M43" s="40"/>
      <c r="N43" s="40"/>
      <c r="O43" s="25"/>
      <c r="P43" s="35"/>
      <c r="Q43" s="35"/>
      <c r="R43" s="35"/>
      <c r="S43" s="35"/>
      <c r="T43" s="35"/>
    </row>
    <row r="44" spans="2:20" ht="23.25" customHeight="1">
      <c r="B44" s="42" t="s">
        <v>90</v>
      </c>
      <c r="C44" s="43" t="s">
        <v>73</v>
      </c>
      <c r="D44" s="44"/>
      <c r="E44" s="42" t="s">
        <v>66</v>
      </c>
      <c r="F44" s="45">
        <v>44228</v>
      </c>
      <c r="G44" s="46">
        <v>720</v>
      </c>
      <c r="H44" s="46"/>
      <c r="I44" s="61"/>
      <c r="J44" s="47"/>
      <c r="K44" s="60"/>
      <c r="L44" s="45">
        <v>44254</v>
      </c>
      <c r="M44" s="43" t="s">
        <v>0</v>
      </c>
      <c r="N44" s="43"/>
      <c r="O44" s="57"/>
      <c r="P44" s="41"/>
      <c r="Q44" s="41"/>
      <c r="R44" s="41"/>
      <c r="S44" s="41"/>
      <c r="T44" s="41"/>
    </row>
    <row r="45" spans="2:20" ht="23.25" customHeight="1">
      <c r="B45" s="42" t="s">
        <v>91</v>
      </c>
      <c r="C45" s="43" t="s">
        <v>74</v>
      </c>
      <c r="D45" s="44"/>
      <c r="E45" s="42" t="s">
        <v>67</v>
      </c>
      <c r="F45" s="45">
        <v>44229</v>
      </c>
      <c r="G45" s="46">
        <v>0</v>
      </c>
      <c r="H45" s="46"/>
      <c r="I45" s="61"/>
      <c r="J45" s="48"/>
      <c r="K45" s="59"/>
      <c r="L45" s="45">
        <v>44255</v>
      </c>
      <c r="M45" s="43" t="s">
        <v>0</v>
      </c>
      <c r="N45" s="43"/>
      <c r="O45" s="57"/>
      <c r="P45" s="41"/>
      <c r="Q45" s="41"/>
      <c r="R45" s="41"/>
      <c r="S45" s="41"/>
      <c r="T45" s="41"/>
    </row>
    <row r="46" spans="2:20" ht="23.25" customHeight="1">
      <c r="B46" s="42" t="s">
        <v>92</v>
      </c>
      <c r="C46" s="43" t="s">
        <v>75</v>
      </c>
      <c r="D46" s="44"/>
      <c r="E46" s="42" t="s">
        <v>68</v>
      </c>
      <c r="F46" s="45">
        <v>44229</v>
      </c>
      <c r="G46" s="46">
        <v>500</v>
      </c>
      <c r="H46" s="46"/>
      <c r="I46" s="61"/>
      <c r="J46" s="48"/>
      <c r="K46" s="59"/>
      <c r="L46" s="45">
        <v>44255</v>
      </c>
      <c r="M46" s="43" t="s">
        <v>0</v>
      </c>
      <c r="N46" s="43"/>
      <c r="O46" s="58"/>
      <c r="P46" s="41"/>
      <c r="Q46" s="41"/>
      <c r="R46" s="41"/>
      <c r="S46" s="41"/>
      <c r="T46" s="41"/>
    </row>
    <row r="47" spans="2:20" ht="23.25" customHeight="1">
      <c r="B47" s="42" t="s">
        <v>93</v>
      </c>
      <c r="C47" s="43" t="s">
        <v>76</v>
      </c>
      <c r="D47" s="44"/>
      <c r="E47" s="42" t="s">
        <v>69</v>
      </c>
      <c r="F47" s="45">
        <v>44229</v>
      </c>
      <c r="G47" s="46">
        <v>500</v>
      </c>
      <c r="H47" s="46"/>
      <c r="I47" s="61"/>
      <c r="J47" s="48"/>
      <c r="K47" s="59"/>
      <c r="L47" s="45">
        <v>44255</v>
      </c>
      <c r="M47" s="43" t="s">
        <v>0</v>
      </c>
      <c r="N47" s="43"/>
      <c r="O47" s="57"/>
      <c r="P47" s="41"/>
      <c r="Q47" s="41"/>
      <c r="R47" s="41"/>
      <c r="S47" s="41"/>
      <c r="T47" s="41"/>
    </row>
    <row r="48" spans="2:20" ht="23.25" customHeight="1">
      <c r="B48" s="42" t="s">
        <v>94</v>
      </c>
      <c r="C48" s="43" t="s">
        <v>77</v>
      </c>
      <c r="D48" s="44"/>
      <c r="E48" s="42" t="s">
        <v>70</v>
      </c>
      <c r="F48" s="45">
        <v>44230</v>
      </c>
      <c r="G48" s="46">
        <v>600</v>
      </c>
      <c r="H48" s="46"/>
      <c r="I48" s="61"/>
      <c r="J48" s="47"/>
      <c r="K48" s="60"/>
      <c r="L48" s="45">
        <v>44255</v>
      </c>
      <c r="M48" s="43" t="s">
        <v>0</v>
      </c>
      <c r="N48" s="43"/>
      <c r="O48" s="57"/>
      <c r="P48" s="41"/>
      <c r="Q48" s="41"/>
      <c r="R48" s="41"/>
      <c r="S48" s="41"/>
      <c r="T48" s="41"/>
    </row>
    <row r="49" spans="2:20" ht="23.25" customHeight="1">
      <c r="B49" s="42" t="s">
        <v>95</v>
      </c>
      <c r="C49" s="43" t="s">
        <v>78</v>
      </c>
      <c r="D49" s="44"/>
      <c r="E49" s="42" t="s">
        <v>71</v>
      </c>
      <c r="F49" s="45">
        <v>44230</v>
      </c>
      <c r="G49" s="46">
        <v>400</v>
      </c>
      <c r="H49" s="46"/>
      <c r="I49" s="61"/>
      <c r="J49" s="47"/>
      <c r="K49" s="60"/>
      <c r="L49" s="45">
        <v>44255</v>
      </c>
      <c r="M49" s="43" t="s">
        <v>0</v>
      </c>
      <c r="N49" s="43"/>
      <c r="O49" s="57"/>
      <c r="P49" s="41"/>
      <c r="Q49" s="41"/>
      <c r="R49" s="41"/>
      <c r="S49" s="41"/>
      <c r="T49" s="41"/>
    </row>
    <row r="50" spans="2:20" ht="23.25" customHeight="1">
      <c r="B50" s="42" t="s">
        <v>96</v>
      </c>
      <c r="C50" s="43" t="s">
        <v>79</v>
      </c>
      <c r="D50" s="44"/>
      <c r="E50" s="42" t="s">
        <v>72</v>
      </c>
      <c r="F50" s="45">
        <v>44230</v>
      </c>
      <c r="G50" s="46">
        <v>850</v>
      </c>
      <c r="H50" s="46"/>
      <c r="I50" s="61"/>
      <c r="J50" s="47"/>
      <c r="K50" s="60"/>
      <c r="L50" s="45">
        <v>44255</v>
      </c>
      <c r="M50" s="43" t="s">
        <v>0</v>
      </c>
      <c r="N50" s="43"/>
      <c r="O50" s="57"/>
      <c r="P50" s="41"/>
      <c r="Q50" s="41"/>
      <c r="R50" s="41"/>
      <c r="S50" s="41"/>
      <c r="T50" s="41"/>
    </row>
    <row r="51" spans="2:20" ht="23.25" customHeight="1">
      <c r="B51" s="42" t="s">
        <v>97</v>
      </c>
      <c r="C51" s="43" t="s">
        <v>80</v>
      </c>
      <c r="D51" s="44"/>
      <c r="E51" s="42" t="s">
        <v>66</v>
      </c>
      <c r="F51" s="45">
        <v>44255</v>
      </c>
      <c r="G51" s="46">
        <v>11630</v>
      </c>
      <c r="H51" s="46"/>
      <c r="I51" s="61"/>
      <c r="J51" s="47"/>
      <c r="K51" s="60"/>
      <c r="L51" s="45">
        <v>44256</v>
      </c>
      <c r="M51" s="43" t="s">
        <v>10</v>
      </c>
      <c r="N51" s="43"/>
      <c r="O51" s="57"/>
      <c r="P51" s="41"/>
      <c r="Q51" s="41"/>
      <c r="R51" s="41"/>
      <c r="S51" s="41"/>
      <c r="T51" s="41"/>
    </row>
    <row r="52" spans="2:20" ht="23.25" customHeight="1">
      <c r="B52" s="42" t="s">
        <v>98</v>
      </c>
      <c r="C52" s="43" t="s">
        <v>81</v>
      </c>
      <c r="D52" s="44"/>
      <c r="E52" s="42" t="s">
        <v>67</v>
      </c>
      <c r="F52" s="45">
        <v>44231</v>
      </c>
      <c r="G52" s="46">
        <v>646</v>
      </c>
      <c r="H52" s="46"/>
      <c r="I52" s="61"/>
      <c r="J52" s="47"/>
      <c r="K52" s="60"/>
      <c r="L52" s="45">
        <v>44258</v>
      </c>
      <c r="M52" s="43"/>
      <c r="N52" s="43" t="s">
        <v>10</v>
      </c>
      <c r="O52" s="57"/>
      <c r="P52" s="41"/>
      <c r="Q52" s="41"/>
      <c r="R52" s="41"/>
      <c r="S52" s="41"/>
      <c r="T52" s="41"/>
    </row>
    <row r="53" spans="2:20" ht="23.25" customHeight="1">
      <c r="B53" s="42" t="s">
        <v>99</v>
      </c>
      <c r="C53" s="43" t="s">
        <v>82</v>
      </c>
      <c r="D53" s="44"/>
      <c r="E53" s="42" t="s">
        <v>68</v>
      </c>
      <c r="F53" s="45">
        <v>44229</v>
      </c>
      <c r="G53" s="46">
        <v>0</v>
      </c>
      <c r="H53" s="46"/>
      <c r="I53" s="61"/>
      <c r="J53" s="48"/>
      <c r="K53" s="59"/>
      <c r="L53" s="45">
        <v>44255</v>
      </c>
      <c r="M53" s="43" t="s">
        <v>0</v>
      </c>
      <c r="N53" s="43"/>
      <c r="O53" s="62"/>
      <c r="P53" s="41"/>
      <c r="Q53" s="41"/>
      <c r="R53" s="41"/>
      <c r="S53" s="41"/>
      <c r="T53" s="41"/>
    </row>
    <row r="54" spans="2:20" ht="23.25" customHeight="1">
      <c r="B54" s="42" t="s">
        <v>100</v>
      </c>
      <c r="C54" s="43" t="s">
        <v>83</v>
      </c>
      <c r="D54" s="44"/>
      <c r="E54" s="42" t="s">
        <v>69</v>
      </c>
      <c r="F54" s="45">
        <v>44229</v>
      </c>
      <c r="G54" s="46">
        <v>500</v>
      </c>
      <c r="H54" s="46"/>
      <c r="I54" s="61"/>
      <c r="J54" s="47"/>
      <c r="K54" s="50"/>
      <c r="L54" s="45">
        <v>44255</v>
      </c>
      <c r="M54" s="43" t="s">
        <v>0</v>
      </c>
      <c r="N54" s="43"/>
      <c r="O54" s="58"/>
      <c r="P54" s="41"/>
      <c r="Q54" s="41"/>
      <c r="R54" s="41"/>
      <c r="S54" s="41"/>
      <c r="T54" s="41"/>
    </row>
    <row r="55" spans="2:20" ht="23.25" customHeight="1">
      <c r="B55" s="42" t="s">
        <v>101</v>
      </c>
      <c r="C55" s="43" t="s">
        <v>84</v>
      </c>
      <c r="D55" s="44"/>
      <c r="E55" s="42" t="s">
        <v>70</v>
      </c>
      <c r="F55" s="45">
        <v>44229</v>
      </c>
      <c r="G55" s="46">
        <v>500</v>
      </c>
      <c r="H55" s="46"/>
      <c r="I55" s="61"/>
      <c r="J55" s="48"/>
      <c r="K55" s="49"/>
      <c r="L55" s="45">
        <v>44255</v>
      </c>
      <c r="M55" s="43" t="s">
        <v>0</v>
      </c>
      <c r="N55" s="43"/>
      <c r="O55" s="57"/>
      <c r="P55" s="41"/>
      <c r="Q55" s="41"/>
      <c r="R55" s="41"/>
      <c r="S55" s="41"/>
      <c r="T55" s="41"/>
    </row>
    <row r="56" spans="2:20" ht="23.25" customHeight="1">
      <c r="B56" s="42" t="s">
        <v>102</v>
      </c>
      <c r="C56" s="43" t="s">
        <v>85</v>
      </c>
      <c r="D56" s="44"/>
      <c r="E56" s="42" t="s">
        <v>71</v>
      </c>
      <c r="F56" s="45">
        <v>44230</v>
      </c>
      <c r="G56" s="46">
        <v>600</v>
      </c>
      <c r="H56" s="46"/>
      <c r="I56" s="61"/>
      <c r="J56" s="47"/>
      <c r="K56" s="50"/>
      <c r="L56" s="45">
        <v>44255</v>
      </c>
      <c r="M56" s="43" t="s">
        <v>0</v>
      </c>
      <c r="N56" s="43"/>
      <c r="O56" s="57"/>
      <c r="P56" s="41"/>
      <c r="Q56" s="41"/>
      <c r="R56" s="41"/>
      <c r="S56" s="41"/>
      <c r="T56" s="41"/>
    </row>
    <row r="57" spans="2:20" ht="23.25" customHeight="1">
      <c r="B57" s="42" t="s">
        <v>103</v>
      </c>
      <c r="C57" s="43" t="s">
        <v>86</v>
      </c>
      <c r="D57" s="44"/>
      <c r="E57" s="42" t="s">
        <v>72</v>
      </c>
      <c r="F57" s="45">
        <v>44230</v>
      </c>
      <c r="G57" s="46">
        <v>400</v>
      </c>
      <c r="H57" s="46"/>
      <c r="I57" s="61"/>
      <c r="J57" s="47"/>
      <c r="K57" s="50"/>
      <c r="L57" s="45">
        <v>44255</v>
      </c>
      <c r="M57" s="43" t="s">
        <v>0</v>
      </c>
      <c r="N57" s="43"/>
      <c r="O57" s="57"/>
      <c r="P57" s="41"/>
      <c r="Q57" s="41"/>
      <c r="R57" s="41"/>
      <c r="S57" s="41"/>
      <c r="T57" s="41"/>
    </row>
    <row r="58" spans="2:20" ht="23.25" customHeight="1">
      <c r="B58" s="42" t="s">
        <v>104</v>
      </c>
      <c r="C58" s="43" t="s">
        <v>87</v>
      </c>
      <c r="D58" s="44"/>
      <c r="E58" s="42" t="s">
        <v>70</v>
      </c>
      <c r="F58" s="45">
        <v>44255</v>
      </c>
      <c r="G58" s="46">
        <v>10000</v>
      </c>
      <c r="H58" s="46"/>
      <c r="I58" s="61"/>
      <c r="J58" s="47"/>
      <c r="K58" s="50"/>
      <c r="L58" s="45">
        <v>44256</v>
      </c>
      <c r="M58" s="43" t="s">
        <v>10</v>
      </c>
      <c r="N58" s="43"/>
      <c r="O58" s="57"/>
      <c r="P58" s="41"/>
      <c r="Q58" s="41"/>
      <c r="R58" s="41"/>
      <c r="S58" s="41"/>
      <c r="T58" s="41"/>
    </row>
    <row r="59" spans="2:20" ht="23.25" customHeight="1">
      <c r="B59" s="42" t="s">
        <v>105</v>
      </c>
      <c r="C59" s="43" t="s">
        <v>88</v>
      </c>
      <c r="D59" s="44"/>
      <c r="E59" s="42" t="s">
        <v>71</v>
      </c>
      <c r="F59" s="45">
        <v>44231</v>
      </c>
      <c r="G59" s="46">
        <v>646</v>
      </c>
      <c r="H59" s="46"/>
      <c r="I59" s="61"/>
      <c r="J59" s="47"/>
      <c r="K59" s="50"/>
      <c r="L59" s="45">
        <v>44258</v>
      </c>
      <c r="M59" s="43"/>
      <c r="N59" s="43" t="s">
        <v>10</v>
      </c>
      <c r="O59" s="57"/>
      <c r="P59" s="41"/>
      <c r="Q59" s="41"/>
      <c r="R59" s="41"/>
      <c r="S59" s="41"/>
      <c r="T59" s="41"/>
    </row>
    <row r="60" spans="2:20" ht="23.25" customHeight="1">
      <c r="B60" s="42" t="s">
        <v>106</v>
      </c>
      <c r="C60" s="43" t="s">
        <v>89</v>
      </c>
      <c r="D60" s="44"/>
      <c r="E60" s="42" t="s">
        <v>72</v>
      </c>
      <c r="F60" s="45">
        <v>44231</v>
      </c>
      <c r="G60" s="46">
        <v>250</v>
      </c>
      <c r="H60" s="46"/>
      <c r="I60" s="61"/>
      <c r="J60" s="47"/>
      <c r="K60" s="50"/>
      <c r="L60" s="45">
        <v>44260</v>
      </c>
      <c r="M60" s="43"/>
      <c r="N60" s="43"/>
      <c r="O60" s="57"/>
      <c r="P60" s="41"/>
      <c r="Q60" s="41"/>
      <c r="R60" s="41"/>
      <c r="S60" s="41"/>
      <c r="T60" s="41"/>
    </row>
    <row r="61" spans="2:20" ht="23.25" customHeight="1">
      <c r="B61" s="51"/>
      <c r="C61" s="52"/>
      <c r="D61" s="51"/>
      <c r="E61" s="53"/>
      <c r="F61" s="54"/>
      <c r="G61" s="55"/>
      <c r="H61" s="55"/>
      <c r="I61" s="55"/>
      <c r="J61" s="55"/>
      <c r="K61" s="51"/>
      <c r="L61" s="54"/>
      <c r="M61" s="56"/>
      <c r="N61" s="56"/>
      <c r="O61" s="25"/>
      <c r="P61" s="51"/>
      <c r="Q61" s="51"/>
      <c r="R61" s="51"/>
      <c r="S61" s="51"/>
      <c r="T61" s="51"/>
    </row>
    <row r="62" spans="2:20" ht="23.25" customHeight="1">
      <c r="B62" s="7"/>
      <c r="C62" s="26"/>
      <c r="D62" s="7"/>
      <c r="E62" s="27"/>
      <c r="F62" s="13" t="s">
        <v>131</v>
      </c>
      <c r="G62" s="12">
        <f>SUM(G43:G61)</f>
        <v>28742</v>
      </c>
      <c r="H62" s="12"/>
      <c r="I62" s="28"/>
      <c r="J62" s="30"/>
      <c r="K62" s="30"/>
      <c r="L62" s="31">
        <f>SUMIF(N43:N61,"X",G43:G61)</f>
        <v>1292</v>
      </c>
      <c r="M62" s="64">
        <f>SUMIF(M43:M61,"X",G43:G61)</f>
        <v>27200</v>
      </c>
      <c r="N62" s="64">
        <f>SUMIF(N43:N61,"X",G43:G61)</f>
        <v>1292</v>
      </c>
      <c r="O62" s="7"/>
      <c r="P62" s="65" t="s">
        <v>115</v>
      </c>
      <c r="Q62" s="66">
        <f>M62+N62</f>
        <v>28492</v>
      </c>
      <c r="R62" s="7"/>
      <c r="S62" s="7"/>
      <c r="T62" s="7"/>
    </row>
    <row r="63" spans="2:20" ht="23.25" customHeight="1">
      <c r="B63" s="35"/>
      <c r="C63" s="36"/>
      <c r="D63" s="35"/>
      <c r="E63" s="37"/>
      <c r="F63" s="38"/>
      <c r="G63" s="39"/>
      <c r="H63" s="39"/>
      <c r="I63" s="39"/>
      <c r="J63" s="39"/>
      <c r="K63" s="35"/>
      <c r="L63" s="38"/>
      <c r="M63" s="40"/>
      <c r="N63" s="40"/>
      <c r="O63" s="25"/>
      <c r="P63" s="35"/>
      <c r="Q63" s="35"/>
      <c r="R63" s="35"/>
      <c r="S63" s="35"/>
      <c r="T63" s="35"/>
    </row>
    <row r="64" spans="2:20" ht="23.25" customHeight="1">
      <c r="B64" s="42" t="s">
        <v>90</v>
      </c>
      <c r="C64" s="43" t="s">
        <v>73</v>
      </c>
      <c r="D64" s="44"/>
      <c r="E64" s="42" t="s">
        <v>66</v>
      </c>
      <c r="F64" s="45">
        <v>44228</v>
      </c>
      <c r="G64" s="46">
        <v>720</v>
      </c>
      <c r="H64" s="46"/>
      <c r="I64" s="61"/>
      <c r="J64" s="47"/>
      <c r="K64" s="60"/>
      <c r="L64" s="45">
        <v>44254</v>
      </c>
      <c r="M64" s="43" t="s">
        <v>0</v>
      </c>
      <c r="N64" s="43"/>
      <c r="O64" s="57"/>
      <c r="P64" s="41"/>
      <c r="Q64" s="41"/>
      <c r="R64" s="41"/>
      <c r="S64" s="41"/>
      <c r="T64" s="41"/>
    </row>
    <row r="65" spans="2:20" ht="23.25" customHeight="1">
      <c r="B65" s="42" t="s">
        <v>91</v>
      </c>
      <c r="C65" s="43" t="s">
        <v>74</v>
      </c>
      <c r="D65" s="44"/>
      <c r="E65" s="42" t="s">
        <v>67</v>
      </c>
      <c r="F65" s="45">
        <v>44229</v>
      </c>
      <c r="G65" s="46">
        <v>0</v>
      </c>
      <c r="H65" s="46"/>
      <c r="I65" s="61"/>
      <c r="J65" s="48"/>
      <c r="K65" s="59"/>
      <c r="L65" s="45">
        <v>44255</v>
      </c>
      <c r="M65" s="43" t="s">
        <v>0</v>
      </c>
      <c r="N65" s="43"/>
      <c r="O65" s="57"/>
      <c r="P65" s="41"/>
      <c r="Q65" s="41"/>
      <c r="R65" s="41"/>
      <c r="S65" s="41"/>
      <c r="T65" s="41"/>
    </row>
    <row r="66" spans="2:20" ht="23.25" customHeight="1">
      <c r="B66" s="42" t="s">
        <v>92</v>
      </c>
      <c r="C66" s="43" t="s">
        <v>75</v>
      </c>
      <c r="D66" s="44"/>
      <c r="E66" s="42" t="s">
        <v>68</v>
      </c>
      <c r="F66" s="45">
        <v>44229</v>
      </c>
      <c r="G66" s="46">
        <v>500</v>
      </c>
      <c r="H66" s="46"/>
      <c r="I66" s="61"/>
      <c r="J66" s="48"/>
      <c r="K66" s="59"/>
      <c r="L66" s="45">
        <v>44255</v>
      </c>
      <c r="M66" s="43" t="s">
        <v>0</v>
      </c>
      <c r="N66" s="43"/>
      <c r="O66" s="58"/>
      <c r="P66" s="41"/>
      <c r="Q66" s="41"/>
      <c r="R66" s="41"/>
      <c r="S66" s="41"/>
      <c r="T66" s="41"/>
    </row>
    <row r="67" spans="2:20" ht="23.25" customHeight="1">
      <c r="B67" s="42" t="s">
        <v>93</v>
      </c>
      <c r="C67" s="43" t="s">
        <v>76</v>
      </c>
      <c r="D67" s="44"/>
      <c r="E67" s="42" t="s">
        <v>69</v>
      </c>
      <c r="F67" s="45">
        <v>44229</v>
      </c>
      <c r="G67" s="46">
        <v>500</v>
      </c>
      <c r="H67" s="46"/>
      <c r="I67" s="61"/>
      <c r="J67" s="48"/>
      <c r="K67" s="59"/>
      <c r="L67" s="45">
        <v>44255</v>
      </c>
      <c r="M67" s="43" t="s">
        <v>0</v>
      </c>
      <c r="N67" s="43"/>
      <c r="O67" s="57"/>
      <c r="P67" s="41"/>
      <c r="Q67" s="41"/>
      <c r="R67" s="41"/>
      <c r="S67" s="41"/>
      <c r="T67" s="41"/>
    </row>
    <row r="68" spans="2:20" ht="23.25" customHeight="1">
      <c r="B68" s="42" t="s">
        <v>94</v>
      </c>
      <c r="C68" s="43" t="s">
        <v>77</v>
      </c>
      <c r="D68" s="44"/>
      <c r="E68" s="42" t="s">
        <v>70</v>
      </c>
      <c r="F68" s="45">
        <v>44230</v>
      </c>
      <c r="G68" s="46">
        <v>600</v>
      </c>
      <c r="H68" s="46"/>
      <c r="I68" s="61"/>
      <c r="J68" s="47"/>
      <c r="K68" s="60"/>
      <c r="L68" s="45">
        <v>44255</v>
      </c>
      <c r="M68" s="43" t="s">
        <v>0</v>
      </c>
      <c r="N68" s="43"/>
      <c r="O68" s="57"/>
      <c r="P68" s="41"/>
      <c r="Q68" s="41"/>
      <c r="R68" s="41"/>
      <c r="S68" s="41"/>
      <c r="T68" s="41"/>
    </row>
    <row r="69" spans="2:20" ht="23.25" customHeight="1">
      <c r="B69" s="42" t="s">
        <v>95</v>
      </c>
      <c r="C69" s="43" t="s">
        <v>78</v>
      </c>
      <c r="D69" s="44"/>
      <c r="E69" s="42" t="s">
        <v>71</v>
      </c>
      <c r="F69" s="45">
        <v>44230</v>
      </c>
      <c r="G69" s="46">
        <v>400</v>
      </c>
      <c r="H69" s="46"/>
      <c r="I69" s="61"/>
      <c r="J69" s="47"/>
      <c r="K69" s="60"/>
      <c r="L69" s="45">
        <v>44255</v>
      </c>
      <c r="M69" s="43" t="s">
        <v>0</v>
      </c>
      <c r="N69" s="43"/>
      <c r="O69" s="57"/>
      <c r="P69" s="41"/>
      <c r="Q69" s="41"/>
      <c r="R69" s="41"/>
      <c r="S69" s="41"/>
      <c r="T69" s="41"/>
    </row>
    <row r="70" spans="2:20" ht="23.25" customHeight="1">
      <c r="B70" s="42" t="s">
        <v>96</v>
      </c>
      <c r="C70" s="43" t="s">
        <v>79</v>
      </c>
      <c r="D70" s="44"/>
      <c r="E70" s="42" t="s">
        <v>72</v>
      </c>
      <c r="F70" s="45">
        <v>44230</v>
      </c>
      <c r="G70" s="46">
        <v>850</v>
      </c>
      <c r="H70" s="46"/>
      <c r="I70" s="61"/>
      <c r="J70" s="47"/>
      <c r="K70" s="60"/>
      <c r="L70" s="45">
        <v>44255</v>
      </c>
      <c r="M70" s="43" t="s">
        <v>0</v>
      </c>
      <c r="N70" s="43"/>
      <c r="O70" s="57"/>
      <c r="P70" s="41"/>
      <c r="Q70" s="41"/>
      <c r="R70" s="41"/>
      <c r="S70" s="41"/>
      <c r="T70" s="41"/>
    </row>
    <row r="71" spans="2:20" ht="23.25" customHeight="1">
      <c r="B71" s="42" t="s">
        <v>97</v>
      </c>
      <c r="C71" s="43" t="s">
        <v>80</v>
      </c>
      <c r="D71" s="44"/>
      <c r="E71" s="42" t="s">
        <v>66</v>
      </c>
      <c r="F71" s="45">
        <v>44255</v>
      </c>
      <c r="G71" s="46">
        <v>11630</v>
      </c>
      <c r="H71" s="46"/>
      <c r="I71" s="61"/>
      <c r="J71" s="47"/>
      <c r="K71" s="60"/>
      <c r="L71" s="45">
        <v>44256</v>
      </c>
      <c r="M71" s="43" t="s">
        <v>10</v>
      </c>
      <c r="N71" s="43"/>
      <c r="O71" s="57"/>
      <c r="P71" s="41"/>
      <c r="Q71" s="41"/>
      <c r="R71" s="41"/>
      <c r="S71" s="41"/>
      <c r="T71" s="41"/>
    </row>
    <row r="72" spans="2:20" ht="23.25" customHeight="1">
      <c r="B72" s="42" t="s">
        <v>98</v>
      </c>
      <c r="C72" s="43" t="s">
        <v>81</v>
      </c>
      <c r="D72" s="44"/>
      <c r="E72" s="42" t="s">
        <v>67</v>
      </c>
      <c r="F72" s="45">
        <v>44231</v>
      </c>
      <c r="G72" s="46">
        <v>646</v>
      </c>
      <c r="H72" s="46"/>
      <c r="I72" s="61"/>
      <c r="J72" s="47"/>
      <c r="K72" s="60"/>
      <c r="L72" s="45">
        <v>44258</v>
      </c>
      <c r="M72" s="43"/>
      <c r="N72" s="43" t="s">
        <v>10</v>
      </c>
      <c r="O72" s="57"/>
      <c r="P72" s="41"/>
      <c r="Q72" s="41"/>
      <c r="R72" s="41"/>
      <c r="S72" s="41"/>
      <c r="T72" s="41"/>
    </row>
    <row r="73" spans="2:20" ht="23.25" customHeight="1">
      <c r="B73" s="42" t="s">
        <v>99</v>
      </c>
      <c r="C73" s="43" t="s">
        <v>82</v>
      </c>
      <c r="D73" s="44"/>
      <c r="E73" s="42" t="s">
        <v>68</v>
      </c>
      <c r="F73" s="45">
        <v>44229</v>
      </c>
      <c r="G73" s="46">
        <v>0</v>
      </c>
      <c r="H73" s="46"/>
      <c r="I73" s="61"/>
      <c r="J73" s="48"/>
      <c r="K73" s="59"/>
      <c r="L73" s="45">
        <v>44255</v>
      </c>
      <c r="M73" s="43" t="s">
        <v>0</v>
      </c>
      <c r="N73" s="43"/>
      <c r="O73" s="62"/>
      <c r="P73" s="41"/>
      <c r="Q73" s="41"/>
      <c r="R73" s="41"/>
      <c r="S73" s="41"/>
      <c r="T73" s="41"/>
    </row>
    <row r="74" spans="2:20" ht="23.25" customHeight="1">
      <c r="B74" s="42" t="s">
        <v>100</v>
      </c>
      <c r="C74" s="43" t="s">
        <v>83</v>
      </c>
      <c r="D74" s="44"/>
      <c r="E74" s="42" t="s">
        <v>69</v>
      </c>
      <c r="F74" s="45">
        <v>44229</v>
      </c>
      <c r="G74" s="46">
        <v>500</v>
      </c>
      <c r="H74" s="46"/>
      <c r="I74" s="61"/>
      <c r="J74" s="47"/>
      <c r="K74" s="50"/>
      <c r="L74" s="45">
        <v>44255</v>
      </c>
      <c r="M74" s="43" t="s">
        <v>0</v>
      </c>
      <c r="N74" s="43"/>
      <c r="O74" s="58"/>
      <c r="P74" s="41"/>
      <c r="Q74" s="41"/>
      <c r="R74" s="41"/>
      <c r="S74" s="41"/>
      <c r="T74" s="41"/>
    </row>
    <row r="75" spans="2:20" ht="23.25" customHeight="1">
      <c r="B75" s="42" t="s">
        <v>101</v>
      </c>
      <c r="C75" s="43" t="s">
        <v>84</v>
      </c>
      <c r="D75" s="44"/>
      <c r="E75" s="42" t="s">
        <v>70</v>
      </c>
      <c r="F75" s="45">
        <v>44229</v>
      </c>
      <c r="G75" s="46">
        <v>500</v>
      </c>
      <c r="H75" s="46"/>
      <c r="I75" s="61"/>
      <c r="J75" s="48"/>
      <c r="K75" s="49"/>
      <c r="L75" s="45">
        <v>44255</v>
      </c>
      <c r="M75" s="43" t="s">
        <v>0</v>
      </c>
      <c r="N75" s="43"/>
      <c r="O75" s="57"/>
      <c r="P75" s="41"/>
      <c r="Q75" s="41"/>
      <c r="R75" s="41"/>
      <c r="S75" s="41"/>
      <c r="T75" s="41"/>
    </row>
    <row r="76" spans="2:20" ht="23.25" customHeight="1">
      <c r="B76" s="42" t="s">
        <v>102</v>
      </c>
      <c r="C76" s="43" t="s">
        <v>85</v>
      </c>
      <c r="D76" s="44"/>
      <c r="E76" s="42" t="s">
        <v>71</v>
      </c>
      <c r="F76" s="45">
        <v>44230</v>
      </c>
      <c r="G76" s="46">
        <v>600</v>
      </c>
      <c r="H76" s="46"/>
      <c r="I76" s="61"/>
      <c r="J76" s="47"/>
      <c r="K76" s="50"/>
      <c r="L76" s="45">
        <v>44255</v>
      </c>
      <c r="M76" s="43" t="s">
        <v>0</v>
      </c>
      <c r="N76" s="43"/>
      <c r="O76" s="57"/>
      <c r="P76" s="41"/>
      <c r="Q76" s="41"/>
      <c r="R76" s="41"/>
      <c r="S76" s="41"/>
      <c r="T76" s="41"/>
    </row>
    <row r="77" spans="2:20" ht="23.25" customHeight="1">
      <c r="B77" s="42" t="s">
        <v>103</v>
      </c>
      <c r="C77" s="43" t="s">
        <v>86</v>
      </c>
      <c r="D77" s="44"/>
      <c r="E77" s="42" t="s">
        <v>72</v>
      </c>
      <c r="F77" s="45">
        <v>44230</v>
      </c>
      <c r="G77" s="46">
        <v>400</v>
      </c>
      <c r="H77" s="46"/>
      <c r="I77" s="61"/>
      <c r="J77" s="47"/>
      <c r="K77" s="50"/>
      <c r="L77" s="45">
        <v>44255</v>
      </c>
      <c r="M77" s="43" t="s">
        <v>0</v>
      </c>
      <c r="N77" s="43"/>
      <c r="O77" s="57"/>
      <c r="P77" s="41"/>
      <c r="Q77" s="41"/>
      <c r="R77" s="41"/>
      <c r="S77" s="41"/>
      <c r="T77" s="41"/>
    </row>
    <row r="78" spans="2:20" ht="23.25" customHeight="1">
      <c r="B78" s="42" t="s">
        <v>104</v>
      </c>
      <c r="C78" s="43" t="s">
        <v>87</v>
      </c>
      <c r="D78" s="44"/>
      <c r="E78" s="42" t="s">
        <v>70</v>
      </c>
      <c r="F78" s="45">
        <v>44255</v>
      </c>
      <c r="G78" s="46">
        <v>11630</v>
      </c>
      <c r="H78" s="46"/>
      <c r="I78" s="61"/>
      <c r="J78" s="47"/>
      <c r="K78" s="50"/>
      <c r="L78" s="45">
        <v>44256</v>
      </c>
      <c r="M78" s="43" t="s">
        <v>10</v>
      </c>
      <c r="N78" s="43"/>
      <c r="O78" s="57"/>
      <c r="P78" s="41"/>
      <c r="Q78" s="41"/>
      <c r="R78" s="41"/>
      <c r="S78" s="41"/>
      <c r="T78" s="41"/>
    </row>
    <row r="79" spans="2:20" ht="23.25" customHeight="1">
      <c r="B79" s="42" t="s">
        <v>105</v>
      </c>
      <c r="C79" s="43" t="s">
        <v>88</v>
      </c>
      <c r="D79" s="44"/>
      <c r="E79" s="42" t="s">
        <v>71</v>
      </c>
      <c r="F79" s="45">
        <v>44231</v>
      </c>
      <c r="G79" s="46">
        <v>646</v>
      </c>
      <c r="H79" s="46"/>
      <c r="I79" s="61"/>
      <c r="J79" s="47"/>
      <c r="K79" s="50"/>
      <c r="L79" s="45">
        <v>44258</v>
      </c>
      <c r="M79" s="43"/>
      <c r="N79" s="43" t="s">
        <v>10</v>
      </c>
      <c r="O79" s="57"/>
      <c r="P79" s="41"/>
      <c r="Q79" s="41"/>
      <c r="R79" s="41"/>
      <c r="S79" s="41"/>
      <c r="T79" s="41"/>
    </row>
    <row r="80" spans="2:20" ht="23.25" customHeight="1">
      <c r="B80" s="42" t="s">
        <v>106</v>
      </c>
      <c r="C80" s="43" t="s">
        <v>89</v>
      </c>
      <c r="D80" s="44"/>
      <c r="E80" s="42" t="s">
        <v>72</v>
      </c>
      <c r="F80" s="45">
        <v>44231</v>
      </c>
      <c r="G80" s="46">
        <v>2500</v>
      </c>
      <c r="H80" s="46"/>
      <c r="I80" s="61"/>
      <c r="J80" s="47"/>
      <c r="K80" s="50"/>
      <c r="L80" s="45">
        <v>44260</v>
      </c>
      <c r="M80" s="43"/>
      <c r="N80" s="43"/>
      <c r="O80" s="57"/>
      <c r="P80" s="41"/>
      <c r="Q80" s="41"/>
      <c r="R80" s="41"/>
      <c r="S80" s="41"/>
      <c r="T80" s="41"/>
    </row>
    <row r="81" spans="2:20" ht="23.25" customHeight="1">
      <c r="B81" s="51"/>
      <c r="C81" s="52"/>
      <c r="D81" s="51"/>
      <c r="E81" s="53"/>
      <c r="F81" s="54"/>
      <c r="G81" s="55"/>
      <c r="H81" s="55"/>
      <c r="I81" s="55"/>
      <c r="J81" s="55"/>
      <c r="K81" s="51"/>
      <c r="L81" s="54"/>
      <c r="M81" s="56"/>
      <c r="N81" s="56"/>
      <c r="O81" s="25"/>
      <c r="P81" s="51"/>
      <c r="Q81" s="51"/>
      <c r="R81" s="51"/>
      <c r="S81" s="51"/>
      <c r="T81" s="51"/>
    </row>
    <row r="82" spans="2:20" ht="23.25" customHeight="1">
      <c r="B82" s="7"/>
      <c r="C82" s="26"/>
      <c r="D82" s="7"/>
      <c r="E82" s="27"/>
      <c r="F82" s="13" t="s">
        <v>11</v>
      </c>
      <c r="G82" s="12">
        <f>SUM(G63:G81)</f>
        <v>32622</v>
      </c>
      <c r="H82" s="28"/>
      <c r="I82" s="28"/>
      <c r="J82" s="28"/>
      <c r="K82" s="7"/>
      <c r="L82" s="29"/>
      <c r="M82" s="64">
        <f>SUMIF(M63:M81,"X",G63:G81)</f>
        <v>28830</v>
      </c>
      <c r="N82" s="64">
        <f>SUMIF(N63:N81,"X",G63:G81)</f>
        <v>1292</v>
      </c>
      <c r="O82" s="7"/>
      <c r="P82" s="65" t="s">
        <v>115</v>
      </c>
      <c r="Q82" s="66">
        <f>M82+N82</f>
        <v>30122</v>
      </c>
      <c r="R82" s="7"/>
      <c r="S82" s="7"/>
      <c r="T82" s="7"/>
    </row>
    <row r="86" spans="2:20" ht="23.25" customHeight="1">
      <c r="B86" s="8" t="s">
        <v>116</v>
      </c>
    </row>
    <row r="87" spans="2:20" ht="23.25" customHeight="1">
      <c r="B87" s="67" t="s">
        <v>66</v>
      </c>
      <c r="F87" s="10" t="b">
        <f ca="1">AND(COUNTIF($B$87:$B$96,$E4)=0,COUNTIF($M4:$N4,"X")&gt;0,INDIRECT(ADDRESS(MATCH(CONCATENATE("TOTAL SEMAINE ",TEXT(WEEKNUM($L4,2),"00")),$F:$F,0),17))&gt;VLOOKUP(CONCATENATE("SEMAINE ",TEXT(WEEKNUM($L4,2),"00")),'CA + ALERTE'!$B$4:$E$55,4,FALSE))</f>
        <v>0</v>
      </c>
    </row>
    <row r="88" spans="2:20" ht="23.25" customHeight="1">
      <c r="B88" s="67" t="s">
        <v>67</v>
      </c>
    </row>
    <row r="89" spans="2:20" ht="23.25" customHeight="1">
      <c r="B89" s="67" t="s">
        <v>117</v>
      </c>
    </row>
    <row r="90" spans="2:20" ht="23.25" customHeight="1">
      <c r="B90" s="67" t="s">
        <v>72</v>
      </c>
    </row>
    <row r="91" spans="2:20" ht="23.25" customHeight="1">
      <c r="B91" s="67" t="s">
        <v>118</v>
      </c>
    </row>
    <row r="92" spans="2:20" ht="23.25" customHeight="1">
      <c r="B92" s="67" t="s">
        <v>119</v>
      </c>
    </row>
    <row r="93" spans="2:20" ht="23.25" customHeight="1">
      <c r="B93" s="67" t="s">
        <v>120</v>
      </c>
    </row>
    <row r="94" spans="2:20" ht="23.25" customHeight="1">
      <c r="B94" s="67" t="s">
        <v>121</v>
      </c>
    </row>
    <row r="95" spans="2:20" ht="23.25" customHeight="1">
      <c r="B95" s="67" t="s">
        <v>122</v>
      </c>
    </row>
    <row r="96" spans="2:20" ht="23.25" customHeight="1">
      <c r="B96" s="67" t="s">
        <v>123</v>
      </c>
    </row>
  </sheetData>
  <phoneticPr fontId="3" type="noConversion"/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BCE11007-8FEE-4255-9775-448186850D6D}">
            <xm:f>AND(COUNTIF($B$87:$B$96,$E4)=0,COUNTIF($M4:$N4,"X")&gt;0,INDIRECT(ADDRESS(MATCH(CONCATENATE("TOTAL SEMAINE ",TEXT(WEEKNUM($L4,2),"00")),$F:$F,0),17))&gt;VLOOKUP(CONCATENATE("SEMAINE ",TEXT(WEEKNUM($L4,2),"00")),'CA + ALERTE'!$B$4:$E$55,4,FALSE))</xm:f>
            <x14:dxf>
              <fill>
                <patternFill>
                  <bgColor rgb="FFFF0000"/>
                </patternFill>
              </fill>
            </x14:dxf>
          </x14:cfRule>
          <xm:sqref>C4:C42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6A39F0-B73A-4BC7-9721-7EAFA9157FED}">
  <dimension ref="B3:I55"/>
  <sheetViews>
    <sheetView tabSelected="1" workbookViewId="0">
      <selection activeCell="E4" sqref="E4"/>
    </sheetView>
  </sheetViews>
  <sheetFormatPr baseColWidth="10" defaultRowHeight="18" customHeight="1"/>
  <cols>
    <col min="1" max="1" width="2.28515625" style="8" customWidth="1"/>
    <col min="2" max="2" width="13.42578125" style="3" customWidth="1"/>
    <col min="3" max="3" width="14.140625" style="9" customWidth="1"/>
    <col min="4" max="5" width="16.28515625" style="2" customWidth="1"/>
    <col min="6" max="6" width="13.5703125" style="19" customWidth="1"/>
    <col min="7" max="7" width="2.7109375" style="8" customWidth="1"/>
    <col min="8" max="8" width="16.7109375" style="8" customWidth="1"/>
    <col min="9" max="9" width="124.140625" style="8" customWidth="1"/>
    <col min="10" max="16384" width="11.42578125" style="8"/>
  </cols>
  <sheetData>
    <row r="3" spans="2:9" s="4" customFormat="1" ht="22.5" customHeight="1">
      <c r="B3" s="15"/>
      <c r="C3" s="14" t="s">
        <v>31</v>
      </c>
      <c r="D3" s="16" t="s">
        <v>113</v>
      </c>
      <c r="E3" s="16" t="s">
        <v>114</v>
      </c>
      <c r="F3" s="18" t="s">
        <v>32</v>
      </c>
      <c r="H3" s="68" t="s">
        <v>31</v>
      </c>
      <c r="I3" s="69" t="s">
        <v>124</v>
      </c>
    </row>
    <row r="4" spans="2:9" ht="24" customHeight="1">
      <c r="B4" s="23" t="s">
        <v>57</v>
      </c>
      <c r="C4" s="21">
        <f>COMMANDES2021!G22</f>
        <v>30522</v>
      </c>
      <c r="D4" s="17">
        <f>COMMANDES2021!I22+COMMANDES2021!L22</f>
        <v>0</v>
      </c>
      <c r="E4" s="17">
        <v>31000</v>
      </c>
      <c r="F4" s="20">
        <v>0.3</v>
      </c>
      <c r="H4" s="9" t="s">
        <v>125</v>
      </c>
      <c r="I4" s="70" t="s">
        <v>126</v>
      </c>
    </row>
    <row r="5" spans="2:9" ht="24" customHeight="1">
      <c r="B5" s="24" t="s">
        <v>58</v>
      </c>
      <c r="C5" s="21">
        <f>COMMANDES2021!G42</f>
        <v>19905</v>
      </c>
      <c r="D5" s="17"/>
      <c r="E5" s="17"/>
      <c r="F5" s="20">
        <v>0.2</v>
      </c>
      <c r="H5" s="9" t="s">
        <v>114</v>
      </c>
      <c r="I5" s="70" t="s">
        <v>127</v>
      </c>
    </row>
    <row r="6" spans="2:9" ht="36" customHeight="1">
      <c r="B6" s="24" t="s">
        <v>59</v>
      </c>
      <c r="C6" s="21">
        <f>COMMANDES2021!G62</f>
        <v>28742</v>
      </c>
      <c r="D6" s="17"/>
      <c r="E6" s="17"/>
      <c r="F6" s="20">
        <v>0.4</v>
      </c>
      <c r="H6" s="9" t="s">
        <v>32</v>
      </c>
      <c r="I6" s="70" t="s">
        <v>128</v>
      </c>
    </row>
    <row r="7" spans="2:9" ht="24" customHeight="1">
      <c r="B7" s="24" t="s">
        <v>60</v>
      </c>
      <c r="C7" s="22"/>
      <c r="D7" s="17"/>
      <c r="E7" s="17"/>
      <c r="F7" s="20">
        <v>0.25</v>
      </c>
    </row>
    <row r="8" spans="2:9" ht="24" customHeight="1">
      <c r="B8" s="24" t="s">
        <v>61</v>
      </c>
      <c r="C8" s="22"/>
      <c r="D8" s="17"/>
      <c r="E8" s="17"/>
      <c r="F8" s="20">
        <v>0.35</v>
      </c>
    </row>
    <row r="9" spans="2:9" ht="24" customHeight="1">
      <c r="B9" s="24" t="s">
        <v>62</v>
      </c>
      <c r="C9" s="22"/>
      <c r="D9" s="17"/>
      <c r="E9" s="17"/>
      <c r="F9" s="20">
        <v>0.2</v>
      </c>
    </row>
    <row r="10" spans="2:9" ht="24" customHeight="1">
      <c r="B10" s="24" t="s">
        <v>63</v>
      </c>
      <c r="C10" s="22"/>
      <c r="D10" s="17"/>
      <c r="E10" s="17"/>
      <c r="F10" s="20">
        <v>0.2</v>
      </c>
    </row>
    <row r="11" spans="2:9" ht="24" customHeight="1">
      <c r="B11" s="24" t="s">
        <v>64</v>
      </c>
      <c r="C11" s="22"/>
      <c r="D11" s="17"/>
      <c r="E11" s="17"/>
      <c r="F11" s="20">
        <v>0.2</v>
      </c>
    </row>
    <row r="12" spans="2:9" ht="24" customHeight="1">
      <c r="B12" s="24" t="s">
        <v>65</v>
      </c>
      <c r="C12" s="22"/>
      <c r="D12" s="17"/>
      <c r="E12" s="17"/>
      <c r="F12" s="20">
        <v>0.3</v>
      </c>
    </row>
    <row r="13" spans="2:9" ht="24" customHeight="1">
      <c r="B13" s="24" t="s">
        <v>12</v>
      </c>
      <c r="C13" s="22"/>
      <c r="D13" s="17"/>
      <c r="E13" s="17"/>
      <c r="F13" s="20">
        <v>0.3</v>
      </c>
    </row>
    <row r="14" spans="2:9" ht="24" customHeight="1">
      <c r="B14" s="24" t="s">
        <v>13</v>
      </c>
      <c r="C14" s="22"/>
      <c r="D14" s="17"/>
      <c r="E14" s="17"/>
      <c r="F14" s="20">
        <v>0.3</v>
      </c>
    </row>
    <row r="15" spans="2:9" ht="24" customHeight="1">
      <c r="B15" s="24" t="s">
        <v>14</v>
      </c>
      <c r="C15" s="22"/>
      <c r="D15" s="17"/>
      <c r="E15" s="17"/>
      <c r="F15" s="20">
        <v>0.4</v>
      </c>
    </row>
    <row r="16" spans="2:9" ht="24" customHeight="1">
      <c r="B16" s="24" t="s">
        <v>15</v>
      </c>
      <c r="C16" s="22"/>
      <c r="D16" s="17"/>
      <c r="E16" s="17"/>
      <c r="F16" s="20">
        <v>0.5</v>
      </c>
    </row>
    <row r="17" spans="2:6" ht="24" customHeight="1">
      <c r="B17" s="24" t="s">
        <v>16</v>
      </c>
      <c r="C17" s="22"/>
      <c r="D17" s="17"/>
      <c r="E17" s="17"/>
      <c r="F17" s="20">
        <v>0.25</v>
      </c>
    </row>
    <row r="18" spans="2:6" ht="24" customHeight="1">
      <c r="B18" s="24" t="s">
        <v>17</v>
      </c>
      <c r="C18" s="22"/>
      <c r="D18" s="17"/>
      <c r="E18" s="17"/>
      <c r="F18" s="20">
        <v>0.25</v>
      </c>
    </row>
    <row r="19" spans="2:6" ht="24" customHeight="1">
      <c r="B19" s="24" t="s">
        <v>18</v>
      </c>
      <c r="C19" s="22"/>
      <c r="D19" s="17"/>
      <c r="E19" s="17"/>
      <c r="F19" s="20">
        <v>0.32761904761904798</v>
      </c>
    </row>
    <row r="20" spans="2:6" ht="24" customHeight="1">
      <c r="B20" s="24" t="s">
        <v>19</v>
      </c>
      <c r="C20" s="22"/>
      <c r="D20" s="17"/>
      <c r="E20" s="17"/>
      <c r="F20" s="20">
        <v>0.33190476190476198</v>
      </c>
    </row>
    <row r="21" spans="2:6" ht="24" customHeight="1">
      <c r="B21" s="24" t="s">
        <v>20</v>
      </c>
      <c r="C21" s="22"/>
      <c r="D21" s="17"/>
      <c r="E21" s="17"/>
      <c r="F21" s="20">
        <v>0.33619047619047598</v>
      </c>
    </row>
    <row r="22" spans="2:6" ht="24" customHeight="1">
      <c r="B22" s="24" t="s">
        <v>21</v>
      </c>
      <c r="C22" s="22"/>
      <c r="D22" s="17"/>
      <c r="E22" s="17"/>
      <c r="F22" s="20">
        <v>0.34047619047618999</v>
      </c>
    </row>
    <row r="23" spans="2:6" ht="24" customHeight="1">
      <c r="B23" s="24" t="s">
        <v>22</v>
      </c>
      <c r="C23" s="22"/>
      <c r="D23" s="17"/>
      <c r="E23" s="17"/>
      <c r="F23" s="20">
        <v>0.34476190476190499</v>
      </c>
    </row>
    <row r="24" spans="2:6" ht="24" customHeight="1">
      <c r="B24" s="24" t="s">
        <v>23</v>
      </c>
      <c r="C24" s="22"/>
      <c r="D24" s="17"/>
      <c r="E24" s="17"/>
      <c r="F24" s="20">
        <v>0.349047619047619</v>
      </c>
    </row>
    <row r="25" spans="2:6" ht="24" customHeight="1">
      <c r="B25" s="24" t="s">
        <v>24</v>
      </c>
      <c r="C25" s="22"/>
      <c r="D25" s="17"/>
      <c r="E25" s="17"/>
      <c r="F25" s="20">
        <v>0.353333333333333</v>
      </c>
    </row>
    <row r="26" spans="2:6" ht="24" customHeight="1">
      <c r="B26" s="24" t="s">
        <v>25</v>
      </c>
      <c r="C26" s="22"/>
      <c r="D26" s="17"/>
      <c r="E26" s="17"/>
      <c r="F26" s="20">
        <v>0.357619047619048</v>
      </c>
    </row>
    <row r="27" spans="2:6" ht="24" customHeight="1">
      <c r="B27" s="24" t="s">
        <v>26</v>
      </c>
      <c r="C27" s="22"/>
      <c r="D27" s="17"/>
      <c r="E27" s="17"/>
      <c r="F27" s="20">
        <v>0.36190476190476201</v>
      </c>
    </row>
    <row r="28" spans="2:6" ht="24" customHeight="1">
      <c r="B28" s="24" t="s">
        <v>27</v>
      </c>
      <c r="C28" s="22"/>
      <c r="D28" s="17"/>
      <c r="E28" s="17"/>
      <c r="F28" s="20">
        <v>0.36619047619047601</v>
      </c>
    </row>
    <row r="29" spans="2:6" ht="24" customHeight="1">
      <c r="B29" s="24" t="s">
        <v>28</v>
      </c>
      <c r="C29" s="22"/>
      <c r="D29" s="17"/>
      <c r="E29" s="17"/>
      <c r="F29" s="20">
        <v>0.37047619047619001</v>
      </c>
    </row>
    <row r="30" spans="2:6" ht="24" customHeight="1">
      <c r="B30" s="24" t="s">
        <v>29</v>
      </c>
      <c r="C30" s="22"/>
      <c r="D30" s="17"/>
      <c r="E30" s="17"/>
      <c r="F30" s="20">
        <v>0.37476190476190402</v>
      </c>
    </row>
    <row r="31" spans="2:6" ht="24" customHeight="1">
      <c r="B31" s="24" t="s">
        <v>30</v>
      </c>
      <c r="C31" s="22"/>
      <c r="D31" s="17"/>
      <c r="E31" s="17"/>
      <c r="F31" s="20">
        <v>0.37904761904761902</v>
      </c>
    </row>
    <row r="32" spans="2:6" ht="24" customHeight="1">
      <c r="B32" s="24" t="s">
        <v>33</v>
      </c>
      <c r="C32" s="22"/>
      <c r="D32" s="17"/>
      <c r="E32" s="17"/>
      <c r="F32" s="20">
        <v>0.38333333333333303</v>
      </c>
    </row>
    <row r="33" spans="2:6" ht="24" customHeight="1">
      <c r="B33" s="24" t="s">
        <v>34</v>
      </c>
      <c r="C33" s="22"/>
      <c r="D33" s="17"/>
      <c r="E33" s="17"/>
      <c r="F33" s="20">
        <v>0.38761904761904697</v>
      </c>
    </row>
    <row r="34" spans="2:6" ht="24" customHeight="1">
      <c r="B34" s="24" t="s">
        <v>35</v>
      </c>
      <c r="C34" s="22"/>
      <c r="D34" s="17"/>
      <c r="E34" s="17"/>
      <c r="F34" s="20">
        <v>0.39190476190476198</v>
      </c>
    </row>
    <row r="35" spans="2:6" ht="24" customHeight="1">
      <c r="B35" s="24" t="s">
        <v>36</v>
      </c>
      <c r="C35" s="22"/>
      <c r="D35" s="17"/>
      <c r="E35" s="17"/>
      <c r="F35" s="20">
        <v>0.39619047619047598</v>
      </c>
    </row>
    <row r="36" spans="2:6" ht="24" customHeight="1">
      <c r="B36" s="24" t="s">
        <v>37</v>
      </c>
      <c r="C36" s="22"/>
      <c r="D36" s="17"/>
      <c r="E36" s="17"/>
      <c r="F36" s="20">
        <v>0.40047619047618999</v>
      </c>
    </row>
    <row r="37" spans="2:6" ht="24" customHeight="1">
      <c r="B37" s="24" t="s">
        <v>38</v>
      </c>
      <c r="C37" s="22"/>
      <c r="D37" s="17"/>
      <c r="E37" s="17"/>
      <c r="F37" s="20">
        <v>0.40476190476190399</v>
      </c>
    </row>
    <row r="38" spans="2:6" ht="24" customHeight="1">
      <c r="B38" s="24" t="s">
        <v>39</v>
      </c>
      <c r="C38" s="22"/>
      <c r="D38" s="17"/>
      <c r="E38" s="17"/>
      <c r="F38" s="20">
        <v>0.40904761904761899</v>
      </c>
    </row>
    <row r="39" spans="2:6" ht="24" customHeight="1">
      <c r="B39" s="24" t="s">
        <v>40</v>
      </c>
      <c r="C39" s="22"/>
      <c r="D39" s="17"/>
      <c r="E39" s="17"/>
      <c r="F39" s="20">
        <v>0.413333333333333</v>
      </c>
    </row>
    <row r="40" spans="2:6" ht="24" customHeight="1">
      <c r="B40" s="24" t="s">
        <v>41</v>
      </c>
      <c r="C40" s="22"/>
      <c r="D40" s="17"/>
      <c r="E40" s="17"/>
      <c r="F40" s="20">
        <v>0.417619047619047</v>
      </c>
    </row>
    <row r="41" spans="2:6" ht="24" customHeight="1">
      <c r="B41" s="24" t="s">
        <v>42</v>
      </c>
      <c r="C41" s="22"/>
      <c r="D41" s="17"/>
      <c r="E41" s="17"/>
      <c r="F41" s="20">
        <v>0.421904761904762</v>
      </c>
    </row>
    <row r="42" spans="2:6" ht="24" customHeight="1">
      <c r="B42" s="24" t="s">
        <v>43</v>
      </c>
      <c r="C42" s="22"/>
      <c r="D42" s="17"/>
      <c r="E42" s="17"/>
      <c r="F42" s="20">
        <v>0.42619047619047601</v>
      </c>
    </row>
    <row r="43" spans="2:6" ht="24" customHeight="1">
      <c r="B43" s="24" t="s">
        <v>44</v>
      </c>
      <c r="C43" s="22"/>
      <c r="D43" s="17"/>
      <c r="E43" s="17"/>
      <c r="F43" s="20">
        <v>0.43047619047619001</v>
      </c>
    </row>
    <row r="44" spans="2:6" ht="24" customHeight="1">
      <c r="B44" s="24" t="s">
        <v>45</v>
      </c>
      <c r="C44" s="22"/>
      <c r="D44" s="17"/>
      <c r="E44" s="17"/>
      <c r="F44" s="20">
        <v>0.43476190476190402</v>
      </c>
    </row>
    <row r="45" spans="2:6" ht="24" customHeight="1">
      <c r="B45" s="24" t="s">
        <v>46</v>
      </c>
      <c r="C45" s="22"/>
      <c r="D45" s="17"/>
      <c r="E45" s="17"/>
      <c r="F45" s="20">
        <v>0.43904761904761902</v>
      </c>
    </row>
    <row r="46" spans="2:6" ht="24" customHeight="1">
      <c r="B46" s="24" t="s">
        <v>47</v>
      </c>
      <c r="C46" s="22"/>
      <c r="D46" s="17"/>
      <c r="E46" s="17"/>
      <c r="F46" s="20">
        <v>0.44333333333333302</v>
      </c>
    </row>
    <row r="47" spans="2:6" ht="24" customHeight="1">
      <c r="B47" s="24" t="s">
        <v>48</v>
      </c>
      <c r="C47" s="22"/>
      <c r="D47" s="17"/>
      <c r="E47" s="17"/>
      <c r="F47" s="20">
        <v>0.44761904761904697</v>
      </c>
    </row>
    <row r="48" spans="2:6" ht="24" customHeight="1">
      <c r="B48" s="24" t="s">
        <v>49</v>
      </c>
      <c r="C48" s="22"/>
      <c r="D48" s="17"/>
      <c r="E48" s="17"/>
      <c r="F48" s="20">
        <v>0.45190476190476198</v>
      </c>
    </row>
    <row r="49" spans="2:6" ht="24" customHeight="1">
      <c r="B49" s="24" t="s">
        <v>50</v>
      </c>
      <c r="C49" s="22"/>
      <c r="D49" s="17"/>
      <c r="E49" s="17"/>
      <c r="F49" s="20">
        <v>0.45619047619047598</v>
      </c>
    </row>
    <row r="50" spans="2:6" ht="24" customHeight="1">
      <c r="B50" s="24" t="s">
        <v>51</v>
      </c>
      <c r="C50" s="22"/>
      <c r="D50" s="17"/>
      <c r="E50" s="17"/>
      <c r="F50" s="20">
        <v>0.46047619047618998</v>
      </c>
    </row>
    <row r="51" spans="2:6" ht="24" customHeight="1">
      <c r="B51" s="24" t="s">
        <v>52</v>
      </c>
      <c r="C51" s="22"/>
      <c r="D51" s="17"/>
      <c r="E51" s="17"/>
      <c r="F51" s="20">
        <v>0.46476190476190399</v>
      </c>
    </row>
    <row r="52" spans="2:6" ht="24" customHeight="1">
      <c r="B52" s="24" t="s">
        <v>53</v>
      </c>
      <c r="C52" s="22"/>
      <c r="D52" s="17"/>
      <c r="E52" s="17"/>
      <c r="F52" s="20">
        <v>0.46904761904761899</v>
      </c>
    </row>
    <row r="53" spans="2:6" ht="24" customHeight="1">
      <c r="B53" s="24" t="s">
        <v>54</v>
      </c>
      <c r="C53" s="22"/>
      <c r="D53" s="17"/>
      <c r="E53" s="17"/>
      <c r="F53" s="20">
        <v>0.473333333333333</v>
      </c>
    </row>
    <row r="54" spans="2:6" ht="24" customHeight="1">
      <c r="B54" s="24" t="s">
        <v>55</v>
      </c>
      <c r="C54" s="22"/>
      <c r="D54" s="17"/>
      <c r="E54" s="17"/>
      <c r="F54" s="20">
        <v>0.477619047619047</v>
      </c>
    </row>
    <row r="55" spans="2:6" ht="24" customHeight="1">
      <c r="B55" s="24" t="s">
        <v>56</v>
      </c>
      <c r="C55" s="22"/>
      <c r="D55" s="17"/>
      <c r="E55" s="17"/>
      <c r="F55" s="20">
        <v>0.481904761904762</v>
      </c>
    </row>
  </sheetData>
  <phoneticPr fontId="3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E79C328-82D5-4A65-87F5-1AFE37DBDF1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COMMANDES2021</vt:lpstr>
      <vt:lpstr>CA + ALERTE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manuel baranger</dc:creator>
  <cp:lastModifiedBy>Antony DE ALMEIDA</cp:lastModifiedBy>
  <dcterms:created xsi:type="dcterms:W3CDTF">2021-02-17T17:38:11Z</dcterms:created>
  <dcterms:modified xsi:type="dcterms:W3CDTF">2021-02-27T12:00:19Z</dcterms:modified>
</cp:coreProperties>
</file>