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/>
  <workbookPr filterPrivacy="1" defaultThemeVersion="124226"/>
  <xr:revisionPtr revIDLastSave="0" documentId="8_{D66DE48F-F8D7-4CE6-8121-56F500605AC4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ANALYSE" sheetId="4" r:id="rId1"/>
    <sheet name="Reporting" sheetId="1" r:id="rId2"/>
    <sheet name="Formules" sheetId="2" r:id="rId3"/>
    <sheet name="stats" sheetId="3" r:id="rId4"/>
  </sheets>
  <definedNames>
    <definedName name="action">Formules!$I$4:$I$6</definedName>
    <definedName name="qui">Formules!$M$4:$M$9</definedName>
    <definedName name="statut">Formules!$F$4:$F$9</definedName>
    <definedName name="typededemande">Formules!$B$4:$B$8</definedName>
  </definedNames>
  <calcPr calcId="181029"/>
  <pivotCaches>
    <pivotCache cacheId="7" r:id="rId5"/>
  </pivotCaches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D2" i="3" l="1"/>
  <c r="F3" i="3"/>
  <c r="O3" i="3" s="1"/>
  <c r="D3" i="3"/>
  <c r="D4" i="3" s="1"/>
  <c r="E3" i="3"/>
  <c r="H3" i="3" s="1"/>
  <c r="H6" i="3" s="1"/>
  <c r="J2" i="3"/>
  <c r="G2" i="3"/>
  <c r="I3" i="3" l="1"/>
  <c r="J3" i="3"/>
  <c r="J9" i="3" s="1"/>
  <c r="K3" i="3"/>
  <c r="K8" i="3" s="1"/>
  <c r="L3" i="3"/>
  <c r="L6" i="3" s="1"/>
  <c r="N3" i="3"/>
  <c r="I7" i="3"/>
  <c r="M3" i="3"/>
  <c r="L9" i="3"/>
  <c r="F8" i="3"/>
  <c r="G3" i="3"/>
  <c r="J6" i="3"/>
  <c r="K4" i="3"/>
  <c r="J7" i="3"/>
  <c r="K5" i="3"/>
  <c r="K9" i="3"/>
  <c r="L7" i="3"/>
  <c r="J4" i="3"/>
  <c r="J8" i="3"/>
  <c r="K6" i="3"/>
  <c r="L4" i="3"/>
  <c r="L8" i="3"/>
  <c r="J5" i="3"/>
  <c r="K7" i="3"/>
  <c r="L5" i="3"/>
  <c r="H4" i="3"/>
  <c r="G8" i="3"/>
  <c r="H7" i="3"/>
  <c r="I5" i="3"/>
  <c r="I9" i="3"/>
  <c r="G5" i="3"/>
  <c r="G9" i="3"/>
  <c r="H8" i="3"/>
  <c r="I6" i="3"/>
  <c r="H5" i="3"/>
  <c r="H9" i="3"/>
  <c r="E9" i="3"/>
  <c r="F7" i="3"/>
  <c r="D6" i="3"/>
  <c r="F6" i="3"/>
  <c r="D9" i="3"/>
  <c r="D5" i="3"/>
  <c r="E7" i="3"/>
  <c r="F9" i="3"/>
  <c r="F5" i="3"/>
  <c r="D7" i="3"/>
  <c r="E5" i="3"/>
  <c r="E8" i="3"/>
  <c r="F4" i="3"/>
  <c r="D8" i="3"/>
  <c r="E4" i="3"/>
  <c r="E6" i="3"/>
  <c r="K2" i="1"/>
  <c r="G7" i="3" l="1"/>
  <c r="G4" i="3"/>
  <c r="G6" i="3"/>
  <c r="I8" i="3"/>
  <c r="I4" i="3"/>
</calcChain>
</file>

<file path=xl/sharedStrings.xml><?xml version="1.0" encoding="utf-8"?>
<sst xmlns="http://schemas.openxmlformats.org/spreadsheetml/2006/main" count="85" uniqueCount="36">
  <si>
    <t>Type de demande</t>
  </si>
  <si>
    <t>Action</t>
  </si>
  <si>
    <t>action</t>
  </si>
  <si>
    <t>typededemande</t>
  </si>
  <si>
    <t>transfert</t>
  </si>
  <si>
    <t>traité</t>
  </si>
  <si>
    <t>en cours de traitement</t>
  </si>
  <si>
    <t>date de prise en compte</t>
  </si>
  <si>
    <t>commentaire</t>
  </si>
  <si>
    <t>relance 1</t>
  </si>
  <si>
    <t>relance 2</t>
  </si>
  <si>
    <t>Qui</t>
  </si>
  <si>
    <t>délai de traitement</t>
  </si>
  <si>
    <t>xxxx</t>
  </si>
  <si>
    <t>Statut</t>
  </si>
  <si>
    <t>statut</t>
  </si>
  <si>
    <t>autres</t>
  </si>
  <si>
    <t xml:space="preserve">Identifiant d'appel interne </t>
  </si>
  <si>
    <t xml:space="preserve">date de contact </t>
  </si>
  <si>
    <t>Blue</t>
  </si>
  <si>
    <t>Red</t>
  </si>
  <si>
    <t>Yellow</t>
  </si>
  <si>
    <t>statut1</t>
  </si>
  <si>
    <t>statut2</t>
  </si>
  <si>
    <t>statut3</t>
  </si>
  <si>
    <t>statut4</t>
  </si>
  <si>
    <t>statut5</t>
  </si>
  <si>
    <t>statut6</t>
  </si>
  <si>
    <t>dde1</t>
  </si>
  <si>
    <t>informations1</t>
  </si>
  <si>
    <t>informations2</t>
  </si>
  <si>
    <t>entreprise1</t>
  </si>
  <si>
    <t>dde2</t>
  </si>
  <si>
    <t>Étiquettes de lignes</t>
  </si>
  <si>
    <t>Total général</t>
  </si>
  <si>
    <t>Nombre de date de prise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</si>
</sst>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font>
        <color theme="8" tint="0.79998168889431442"/>
      </font>
    </dxf>
    <dxf>
      <font>
        <color theme="8" tint="0.39994506668294322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254.406493750001" createdVersion="6" refreshedVersion="6" minRefreshableVersion="3" recordCount="10" xr:uid="{1C401B33-9D8E-469C-9CC4-A5B2845B88B5}">
  <cacheSource type="worksheet">
    <worksheetSource name="BDD"/>
  </cacheSource>
  <cacheFields count="11">
    <cacheField name="Identifiant d'appel interne " numFmtId="0">
      <sharedItems containsSemiMixedTypes="0" containsString="0" containsNumber="1" containsInteger="1" minValue="215456" maxValue="2454645"/>
    </cacheField>
    <cacheField name="date de contact " numFmtId="14">
      <sharedItems containsSemiMixedTypes="0" containsNonDate="0" containsDate="1" containsString="0" minDate="2021-02-02T00:00:00" maxDate="2021-03-09T00:00:00"/>
    </cacheField>
    <cacheField name="Type de demande" numFmtId="0">
      <sharedItems/>
    </cacheField>
    <cacheField name="Statut" numFmtId="0">
      <sharedItems/>
    </cacheField>
    <cacheField name="date de prise en compte" numFmtId="14">
      <sharedItems containsSemiMixedTypes="0" containsNonDate="0" containsDate="1" containsString="0" minDate="2021-02-03T00:00:00" maxDate="2021-03-11T00:00:00" count="9">
        <d v="2021-02-28T00:00:00"/>
        <d v="2021-02-03T00:00:00"/>
        <d v="2021-02-05T00:00:00"/>
        <d v="2021-02-12T00:00:00"/>
        <d v="2021-02-14T00:00:00"/>
        <d v="2021-02-11T00:00:00"/>
        <d v="2021-02-13T00:00:00"/>
        <d v="2021-03-10T00:00:00"/>
        <d v="2021-02-10T00:00:00" u="1"/>
      </sharedItems>
    </cacheField>
    <cacheField name="Action" numFmtId="0">
      <sharedItems/>
    </cacheField>
    <cacheField name="Qui" numFmtId="0">
      <sharedItems/>
    </cacheField>
    <cacheField name="commentaire" numFmtId="0">
      <sharedItems containsNonDate="0" containsString="0" containsBlank="1"/>
    </cacheField>
    <cacheField name="relance 1" numFmtId="0">
      <sharedItems containsNonDate="0" containsString="0" containsBlank="1"/>
    </cacheField>
    <cacheField name="relance 2" numFmtId="0">
      <sharedItems containsNonDate="0" containsString="0" containsBlank="1"/>
    </cacheField>
    <cacheField name="délai de traitement" numFmtId="0">
      <sharedItems containsSemiMixedTypes="0" containsString="0" containsNumber="1" containsInteger="1" minValue="1" maxValue="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n v="215456"/>
    <d v="2021-02-25T00:00:00"/>
    <s v="dde1"/>
    <s v="statut1"/>
    <x v="0"/>
    <s v="transfert"/>
    <s v="Blue"/>
    <m/>
    <m/>
    <m/>
    <n v="3"/>
  </r>
  <r>
    <n v="545454"/>
    <d v="2021-02-10T00:00:00"/>
    <s v="dde1"/>
    <s v="statut3"/>
    <x v="0"/>
    <s v="transfert"/>
    <s v="Red"/>
    <m/>
    <m/>
    <m/>
    <n v="18"/>
  </r>
  <r>
    <n v="545644"/>
    <d v="2021-02-02T00:00:00"/>
    <s v="dde2"/>
    <s v="statut2"/>
    <x v="1"/>
    <s v="en cours de traitement"/>
    <s v="Yellow"/>
    <m/>
    <m/>
    <m/>
    <n v="1"/>
  </r>
  <r>
    <n v="545645"/>
    <d v="2021-02-02T00:00:00"/>
    <s v="dde2"/>
    <s v="statut2"/>
    <x v="2"/>
    <s v="traité"/>
    <s v="Blue"/>
    <m/>
    <m/>
    <m/>
    <n v="3"/>
  </r>
  <r>
    <n v="545486"/>
    <d v="2021-02-10T00:00:00"/>
    <s v="informations1"/>
    <s v="statut3"/>
    <x v="3"/>
    <s v="transfert"/>
    <s v="Red"/>
    <m/>
    <m/>
    <m/>
    <n v="2"/>
  </r>
  <r>
    <n v="578765"/>
    <d v="2021-02-10T00:00:00"/>
    <s v="informations1"/>
    <s v="statut5"/>
    <x v="4"/>
    <s v="traité"/>
    <s v="Yellow"/>
    <m/>
    <m/>
    <m/>
    <n v="4"/>
  </r>
  <r>
    <n v="545646"/>
    <d v="2021-02-07T00:00:00"/>
    <s v="informations2"/>
    <s v="statut1"/>
    <x v="5"/>
    <s v="transfert"/>
    <s v="Blue"/>
    <m/>
    <m/>
    <m/>
    <n v="4"/>
  </r>
  <r>
    <n v="2454645"/>
    <d v="2021-02-10T00:00:00"/>
    <s v="entreprise1"/>
    <s v="statut5"/>
    <x v="6"/>
    <s v="transfert"/>
    <s v="Red"/>
    <m/>
    <m/>
    <m/>
    <n v="3"/>
  </r>
  <r>
    <n v="235464"/>
    <d v="2021-03-08T00:00:00"/>
    <s v="entreprise1"/>
    <s v="statut1"/>
    <x v="7"/>
    <s v="transfert"/>
    <s v="Yellow"/>
    <m/>
    <m/>
    <m/>
    <n v="2"/>
  </r>
  <r>
    <n v="245646"/>
    <d v="2021-03-06T00:00:00"/>
    <s v="informations1"/>
    <s v="statut4"/>
    <x v="7"/>
    <s v="transfert"/>
    <s v="Blue"/>
    <m/>
    <m/>
    <m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E5B553-25A2-43A4-B3D3-FAAFBE692119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2" firstHeaderRow="1" firstDataRow="1" firstDataCol="1"/>
  <pivotFields count="11">
    <pivotField showAll="0"/>
    <pivotField numFmtId="14" showAll="0"/>
    <pivotField showAll="0"/>
    <pivotField showAll="0"/>
    <pivotField axis="axisRow" dataField="1" numFmtId="14" showAll="0">
      <items count="10">
        <item x="1"/>
        <item x="2"/>
        <item m="1" x="8"/>
        <item x="5"/>
        <item x="3"/>
        <item x="6"/>
        <item x="4"/>
        <item x="0"/>
        <item x="7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4"/>
  </rowFields>
  <rowItems count="9">
    <i>
      <x/>
    </i>
    <i>
      <x v="1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Nombre de date de prise en compte" fld="4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37A411-B28B-4A3A-8D77-9C4703F6FCF6}" name="BDD" displayName="BDD" ref="A1:K11" totalsRowShown="0" headerRowDxfId="0">
  <autoFilter ref="A1:K11" xr:uid="{FDBA27D4-D600-4630-8D61-C2E9A0595BB9}"/>
  <tableColumns count="11">
    <tableColumn id="1" xr3:uid="{0CECCAC0-6196-47C4-8EF4-1849EEC87578}" name="Identifiant d'appel interne " dataDxfId="3"/>
    <tableColumn id="2" xr3:uid="{FBF0B2F6-3640-4B7B-9C90-22D9B7D45272}" name="date de contact " dataDxfId="2"/>
    <tableColumn id="3" xr3:uid="{F7956235-5042-49B5-ACC8-A3ED5D6F3780}" name="Type de demande"/>
    <tableColumn id="4" xr3:uid="{2F2E59FA-5E5C-4E46-9879-E26846278350}" name="Statut"/>
    <tableColumn id="5" xr3:uid="{E839B815-C08D-4395-8E2D-4E470260D830}" name="date de prise en compte" dataDxfId="1"/>
    <tableColumn id="6" xr3:uid="{3E8E30BF-3C35-45C0-BB21-B18579A72E3D}" name="Action"/>
    <tableColumn id="7" xr3:uid="{91460743-4D10-47D2-B231-E0EFC7AC29F9}" name="Qui"/>
    <tableColumn id="8" xr3:uid="{DEF665F2-C274-412C-8700-E0945F1866C4}" name="commentaire"/>
    <tableColumn id="9" xr3:uid="{205366A2-31B0-4C9F-A07A-C61C67C3230C}" name="relance 1"/>
    <tableColumn id="10" xr3:uid="{84814CE3-2ED4-43AD-A9ED-E91D5EB1723E}" name="relance 2"/>
    <tableColumn id="11" xr3:uid="{9DD00B87-CEC2-4521-B3D1-171577440651}" name="délai de traitement">
      <calculatedColumnFormula>DATEDIF(B2,E2,"d")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B3650-C107-4289-BA34-31111A0EAA5C}">
  <dimension ref="A3:B12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33.42578125" bestFit="1" customWidth="1"/>
  </cols>
  <sheetData>
    <row r="3" spans="1:2" x14ac:dyDescent="0.25">
      <c r="A3" s="23" t="s">
        <v>33</v>
      </c>
      <c r="B3" t="s">
        <v>35</v>
      </c>
    </row>
    <row r="4" spans="1:2" x14ac:dyDescent="0.25">
      <c r="A4" s="24">
        <v>44230</v>
      </c>
      <c r="B4" s="25">
        <v>1</v>
      </c>
    </row>
    <row r="5" spans="1:2" x14ac:dyDescent="0.25">
      <c r="A5" s="24">
        <v>44232</v>
      </c>
      <c r="B5" s="25">
        <v>1</v>
      </c>
    </row>
    <row r="6" spans="1:2" x14ac:dyDescent="0.25">
      <c r="A6" s="24">
        <v>44238</v>
      </c>
      <c r="B6" s="25">
        <v>1</v>
      </c>
    </row>
    <row r="7" spans="1:2" x14ac:dyDescent="0.25">
      <c r="A7" s="24">
        <v>44239</v>
      </c>
      <c r="B7" s="25">
        <v>1</v>
      </c>
    </row>
    <row r="8" spans="1:2" x14ac:dyDescent="0.25">
      <c r="A8" s="24">
        <v>44240</v>
      </c>
      <c r="B8" s="25">
        <v>1</v>
      </c>
    </row>
    <row r="9" spans="1:2" x14ac:dyDescent="0.25">
      <c r="A9" s="24">
        <v>44241</v>
      </c>
      <c r="B9" s="25">
        <v>1</v>
      </c>
    </row>
    <row r="10" spans="1:2" x14ac:dyDescent="0.25">
      <c r="A10" s="24">
        <v>44255</v>
      </c>
      <c r="B10" s="25">
        <v>2</v>
      </c>
    </row>
    <row r="11" spans="1:2" x14ac:dyDescent="0.25">
      <c r="A11" s="24">
        <v>44265</v>
      </c>
      <c r="B11" s="25">
        <v>2</v>
      </c>
    </row>
    <row r="12" spans="1:2" x14ac:dyDescent="0.25">
      <c r="A12" s="24" t="s">
        <v>34</v>
      </c>
      <c r="B12" s="25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workbookViewId="0">
      <selection activeCell="B6" sqref="B6"/>
    </sheetView>
  </sheetViews>
  <sheetFormatPr baseColWidth="10" defaultColWidth="9.140625" defaultRowHeight="15" x14ac:dyDescent="0.25"/>
  <cols>
    <col min="1" max="1" width="27.140625" style="2" customWidth="1"/>
    <col min="2" max="2" width="17.140625" customWidth="1"/>
    <col min="3" max="3" width="19" customWidth="1"/>
    <col min="4" max="4" width="17" customWidth="1"/>
    <col min="5" max="5" width="24.5703125" customWidth="1"/>
    <col min="6" max="6" width="17" customWidth="1"/>
    <col min="8" max="8" width="48.140625" customWidth="1"/>
    <col min="9" max="10" width="11.140625" customWidth="1"/>
    <col min="11" max="11" width="20.28515625" customWidth="1"/>
  </cols>
  <sheetData>
    <row r="1" spans="1:11" ht="54.75" customHeight="1" x14ac:dyDescent="0.25">
      <c r="A1" s="3" t="s">
        <v>17</v>
      </c>
      <c r="B1" s="3" t="s">
        <v>18</v>
      </c>
      <c r="C1" s="3" t="s">
        <v>0</v>
      </c>
      <c r="D1" s="3" t="s">
        <v>14</v>
      </c>
      <c r="E1" s="3" t="s">
        <v>7</v>
      </c>
      <c r="F1" s="3" t="s">
        <v>1</v>
      </c>
      <c r="G1" s="3" t="s">
        <v>11</v>
      </c>
      <c r="H1" s="3" t="s">
        <v>8</v>
      </c>
      <c r="I1" s="3" t="s">
        <v>9</v>
      </c>
      <c r="J1" s="3" t="s">
        <v>10</v>
      </c>
      <c r="K1" s="4" t="s">
        <v>12</v>
      </c>
    </row>
    <row r="2" spans="1:11" x14ac:dyDescent="0.25">
      <c r="A2" s="2">
        <v>215456</v>
      </c>
      <c r="B2" s="5">
        <v>44252</v>
      </c>
      <c r="C2" t="s">
        <v>28</v>
      </c>
      <c r="D2" t="s">
        <v>22</v>
      </c>
      <c r="E2" s="5">
        <v>44255</v>
      </c>
      <c r="F2" t="s">
        <v>4</v>
      </c>
      <c r="G2" t="s">
        <v>19</v>
      </c>
      <c r="K2">
        <f>DATEDIF(B2,E2,"d")</f>
        <v>3</v>
      </c>
    </row>
    <row r="3" spans="1:11" x14ac:dyDescent="0.25">
      <c r="A3" s="2">
        <v>545454</v>
      </c>
      <c r="B3" s="5">
        <v>44237</v>
      </c>
      <c r="C3" t="s">
        <v>28</v>
      </c>
      <c r="D3" t="s">
        <v>24</v>
      </c>
      <c r="E3" s="5">
        <v>44255</v>
      </c>
      <c r="F3" t="s">
        <v>4</v>
      </c>
      <c r="G3" t="s">
        <v>20</v>
      </c>
      <c r="K3">
        <f t="shared" ref="K3:K13" si="0">DATEDIF(B3,E3,"d")</f>
        <v>18</v>
      </c>
    </row>
    <row r="4" spans="1:11" x14ac:dyDescent="0.25">
      <c r="A4" s="2">
        <v>545644</v>
      </c>
      <c r="B4" s="5">
        <v>44229</v>
      </c>
      <c r="C4" t="s">
        <v>32</v>
      </c>
      <c r="D4" t="s">
        <v>23</v>
      </c>
      <c r="E4" s="5">
        <v>44230</v>
      </c>
      <c r="F4" t="s">
        <v>6</v>
      </c>
      <c r="G4" t="s">
        <v>21</v>
      </c>
      <c r="K4">
        <f t="shared" si="0"/>
        <v>1</v>
      </c>
    </row>
    <row r="5" spans="1:11" x14ac:dyDescent="0.25">
      <c r="A5" s="2">
        <v>545645</v>
      </c>
      <c r="B5" s="5">
        <v>44229</v>
      </c>
      <c r="C5" t="s">
        <v>32</v>
      </c>
      <c r="D5" t="s">
        <v>23</v>
      </c>
      <c r="E5" s="5">
        <v>44232</v>
      </c>
      <c r="F5" t="s">
        <v>5</v>
      </c>
      <c r="G5" t="s">
        <v>19</v>
      </c>
      <c r="K5">
        <f t="shared" si="0"/>
        <v>3</v>
      </c>
    </row>
    <row r="6" spans="1:11" x14ac:dyDescent="0.25">
      <c r="A6" s="2">
        <v>545486</v>
      </c>
      <c r="B6" s="5">
        <v>44237</v>
      </c>
      <c r="C6" t="s">
        <v>29</v>
      </c>
      <c r="D6" t="s">
        <v>24</v>
      </c>
      <c r="E6" s="5">
        <v>44239</v>
      </c>
      <c r="F6" t="s">
        <v>4</v>
      </c>
      <c r="G6" t="s">
        <v>20</v>
      </c>
      <c r="K6">
        <f t="shared" si="0"/>
        <v>2</v>
      </c>
    </row>
    <row r="7" spans="1:11" x14ac:dyDescent="0.25">
      <c r="A7" s="2">
        <v>578765</v>
      </c>
      <c r="B7" s="5">
        <v>44237</v>
      </c>
      <c r="C7" t="s">
        <v>29</v>
      </c>
      <c r="D7" t="s">
        <v>26</v>
      </c>
      <c r="E7" s="5">
        <v>44241</v>
      </c>
      <c r="F7" t="s">
        <v>5</v>
      </c>
      <c r="G7" t="s">
        <v>21</v>
      </c>
      <c r="K7">
        <f t="shared" si="0"/>
        <v>4</v>
      </c>
    </row>
    <row r="8" spans="1:11" x14ac:dyDescent="0.25">
      <c r="A8" s="2">
        <v>545646</v>
      </c>
      <c r="B8" s="5">
        <v>44234</v>
      </c>
      <c r="C8" t="s">
        <v>30</v>
      </c>
      <c r="D8" t="s">
        <v>22</v>
      </c>
      <c r="E8" s="5">
        <v>44238</v>
      </c>
      <c r="F8" t="s">
        <v>4</v>
      </c>
      <c r="G8" t="s">
        <v>19</v>
      </c>
      <c r="K8">
        <f t="shared" si="0"/>
        <v>4</v>
      </c>
    </row>
    <row r="9" spans="1:11" x14ac:dyDescent="0.25">
      <c r="A9" s="2">
        <v>2454645</v>
      </c>
      <c r="B9" s="5">
        <v>44237</v>
      </c>
      <c r="C9" t="s">
        <v>31</v>
      </c>
      <c r="D9" t="s">
        <v>26</v>
      </c>
      <c r="E9" s="5">
        <v>44240</v>
      </c>
      <c r="F9" t="s">
        <v>4</v>
      </c>
      <c r="G9" t="s">
        <v>20</v>
      </c>
      <c r="K9">
        <f t="shared" si="0"/>
        <v>3</v>
      </c>
    </row>
    <row r="10" spans="1:11" x14ac:dyDescent="0.25">
      <c r="A10" s="2">
        <v>235464</v>
      </c>
      <c r="B10" s="5">
        <v>44263</v>
      </c>
      <c r="C10" t="s">
        <v>31</v>
      </c>
      <c r="D10" t="s">
        <v>22</v>
      </c>
      <c r="E10" s="5">
        <v>44265</v>
      </c>
      <c r="F10" t="s">
        <v>4</v>
      </c>
      <c r="G10" t="s">
        <v>21</v>
      </c>
      <c r="K10">
        <f t="shared" si="0"/>
        <v>2</v>
      </c>
    </row>
    <row r="11" spans="1:11" x14ac:dyDescent="0.25">
      <c r="A11" s="2">
        <v>245646</v>
      </c>
      <c r="B11" s="5">
        <v>44261</v>
      </c>
      <c r="C11" t="s">
        <v>29</v>
      </c>
      <c r="D11" t="s">
        <v>25</v>
      </c>
      <c r="E11" s="5">
        <v>44265</v>
      </c>
      <c r="F11" t="s">
        <v>4</v>
      </c>
      <c r="G11" t="s">
        <v>19</v>
      </c>
      <c r="K11">
        <f t="shared" si="0"/>
        <v>4</v>
      </c>
    </row>
    <row r="12" spans="1:11" x14ac:dyDescent="0.25">
      <c r="B12" s="5"/>
      <c r="E12" s="5"/>
    </row>
    <row r="13" spans="1:11" x14ac:dyDescent="0.25">
      <c r="E13" s="5"/>
    </row>
  </sheetData>
  <dataValidations count="4">
    <dataValidation type="list" allowBlank="1" showInputMessage="1" showErrorMessage="1" sqref="C2:C11" xr:uid="{00000000-0002-0000-0000-000000000000}">
      <formula1>typededemande</formula1>
    </dataValidation>
    <dataValidation type="list" allowBlank="1" showInputMessage="1" showErrorMessage="1" sqref="D2:D11" xr:uid="{00000000-0002-0000-0000-000001000000}">
      <formula1>statut</formula1>
    </dataValidation>
    <dataValidation type="list" allowBlank="1" showInputMessage="1" showErrorMessage="1" sqref="F2:F11" xr:uid="{00000000-0002-0000-0000-000002000000}">
      <formula1>action</formula1>
    </dataValidation>
    <dataValidation type="list" allowBlank="1" showInputMessage="1" showErrorMessage="1" sqref="G2:G11" xr:uid="{00000000-0002-0000-0000-000003000000}">
      <formula1>qui</formula1>
    </dataValidation>
  </dataValidations>
  <pageMargins left="0.7" right="0.7" top="0.75" bottom="0.75" header="0.3" footer="0.3"/>
  <pageSetup paperSize="9" orientation="portrait" horizontalDpi="4294967294" verticalDpi="4294967294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M9"/>
  <sheetViews>
    <sheetView workbookViewId="0">
      <selection activeCell="B6" sqref="B6"/>
    </sheetView>
  </sheetViews>
  <sheetFormatPr baseColWidth="10" defaultColWidth="9.140625" defaultRowHeight="15" x14ac:dyDescent="0.25"/>
  <sheetData>
    <row r="3" spans="2:13" x14ac:dyDescent="0.25">
      <c r="B3" s="1" t="s">
        <v>3</v>
      </c>
      <c r="C3" s="1"/>
      <c r="F3" s="1" t="s">
        <v>15</v>
      </c>
      <c r="I3" s="1" t="s">
        <v>2</v>
      </c>
      <c r="M3" s="1" t="s">
        <v>11</v>
      </c>
    </row>
    <row r="4" spans="2:13" x14ac:dyDescent="0.25">
      <c r="B4" t="s">
        <v>28</v>
      </c>
      <c r="F4" t="s">
        <v>22</v>
      </c>
      <c r="I4" t="s">
        <v>4</v>
      </c>
      <c r="M4" t="s">
        <v>19</v>
      </c>
    </row>
    <row r="5" spans="2:13" x14ac:dyDescent="0.25">
      <c r="B5" t="s">
        <v>32</v>
      </c>
      <c r="F5" t="s">
        <v>23</v>
      </c>
      <c r="I5" t="s">
        <v>5</v>
      </c>
      <c r="M5" t="s">
        <v>20</v>
      </c>
    </row>
    <row r="6" spans="2:13" x14ac:dyDescent="0.25">
      <c r="B6" t="s">
        <v>29</v>
      </c>
      <c r="F6" t="s">
        <v>24</v>
      </c>
      <c r="I6" t="s">
        <v>6</v>
      </c>
      <c r="M6" t="s">
        <v>21</v>
      </c>
    </row>
    <row r="7" spans="2:13" x14ac:dyDescent="0.25">
      <c r="B7" t="s">
        <v>30</v>
      </c>
      <c r="F7" t="s">
        <v>25</v>
      </c>
      <c r="M7" t="s">
        <v>13</v>
      </c>
    </row>
    <row r="8" spans="2:13" x14ac:dyDescent="0.25">
      <c r="B8" t="s">
        <v>31</v>
      </c>
      <c r="F8" t="s">
        <v>26</v>
      </c>
      <c r="M8" t="s">
        <v>13</v>
      </c>
    </row>
    <row r="9" spans="2:13" x14ac:dyDescent="0.25">
      <c r="F9" t="s">
        <v>27</v>
      </c>
      <c r="M9" t="s">
        <v>13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O9"/>
  <sheetViews>
    <sheetView workbookViewId="0">
      <selection activeCell="D5" sqref="D5"/>
    </sheetView>
  </sheetViews>
  <sheetFormatPr baseColWidth="10" defaultColWidth="9.140625" defaultRowHeight="15" x14ac:dyDescent="0.25"/>
  <cols>
    <col min="2" max="2" width="9.7109375" customWidth="1"/>
    <col min="3" max="3" width="3.140625" customWidth="1"/>
    <col min="5" max="5" width="14" customWidth="1"/>
    <col min="8" max="8" width="14" customWidth="1"/>
    <col min="11" max="11" width="14" customWidth="1"/>
    <col min="14" max="14" width="14" customWidth="1"/>
  </cols>
  <sheetData>
    <row r="1" spans="2:15" ht="15.75" thickBot="1" x14ac:dyDescent="0.3"/>
    <row r="2" spans="2:15" x14ac:dyDescent="0.25">
      <c r="D2" s="20" t="str">
        <f>Formules!F4</f>
        <v>statut1</v>
      </c>
      <c r="E2" s="21"/>
      <c r="F2" s="22"/>
      <c r="G2" s="20" t="str">
        <f>Formules!F5</f>
        <v>statut2</v>
      </c>
      <c r="H2" s="21"/>
      <c r="I2" s="22"/>
      <c r="J2" s="20" t="str">
        <f>Formules!F6</f>
        <v>statut3</v>
      </c>
      <c r="K2" s="21"/>
      <c r="L2" s="22"/>
      <c r="M2" s="20" t="s">
        <v>16</v>
      </c>
      <c r="N2" s="21"/>
      <c r="O2" s="22"/>
    </row>
    <row r="3" spans="2:15" s="3" customFormat="1" ht="29.25" customHeight="1" thickBot="1" x14ac:dyDescent="0.3">
      <c r="D3" s="7" t="str">
        <f>Formules!I4</f>
        <v>transfert</v>
      </c>
      <c r="E3" s="8" t="str">
        <f>Formules!I6</f>
        <v>en cours de traitement</v>
      </c>
      <c r="F3" s="9" t="str">
        <f>Formules!I5</f>
        <v>traité</v>
      </c>
      <c r="G3" s="7" t="str">
        <f>D3</f>
        <v>transfert</v>
      </c>
      <c r="H3" s="8" t="str">
        <f>E3</f>
        <v>en cours de traitement</v>
      </c>
      <c r="I3" s="9" t="str">
        <f>F3</f>
        <v>traité</v>
      </c>
      <c r="J3" s="7" t="str">
        <f>D3</f>
        <v>transfert</v>
      </c>
      <c r="K3" s="8" t="str">
        <f>E3</f>
        <v>en cours de traitement</v>
      </c>
      <c r="L3" s="9" t="str">
        <f>F3</f>
        <v>traité</v>
      </c>
      <c r="M3" s="7" t="str">
        <f>D3</f>
        <v>transfert</v>
      </c>
      <c r="N3" s="8" t="str">
        <f>E3</f>
        <v>en cours de traitement</v>
      </c>
      <c r="O3" s="9" t="str">
        <f>F3</f>
        <v>traité</v>
      </c>
    </row>
    <row r="4" spans="2:15" s="6" customFormat="1" ht="30" customHeight="1" thickBot="1" x14ac:dyDescent="0.3">
      <c r="B4" s="15" t="s">
        <v>19</v>
      </c>
      <c r="C4" s="16"/>
      <c r="D4" s="17">
        <f>COUNTIFS(Reporting!$F$2:$F$299,$D$3,Reporting!$G$2:$G$299,B4,Reporting!$D$2:$D$299,$D$2)</f>
        <v>2</v>
      </c>
      <c r="E4" s="18">
        <f>COUNTIFS(Reporting!$F$2:$F$299,$E$3,Reporting!$G$2:$G$299,$B$4,Reporting!$D$2:$D$299,$D$2)</f>
        <v>0</v>
      </c>
      <c r="F4" s="18">
        <f>COUNTIFS(Reporting!$F$2:$F$299,$F$3,Reporting!$G$2:$G$299,$B$4,Reporting!$D$2:$D$299,$D$2)</f>
        <v>0</v>
      </c>
      <c r="G4" s="18">
        <f>COUNTIFS(Reporting!$F$2:$F$299,$G$3,Reporting!$G$2:$G$299,B4,Reporting!$D$2:$D$299,$G$2)</f>
        <v>0</v>
      </c>
      <c r="H4" s="18">
        <f>COUNTIFS(Reporting!$F$2:$F$299,H3,Reporting!$G$2:$G$299,B4,Reporting!$D$2:$D$299,$G$2)</f>
        <v>0</v>
      </c>
      <c r="I4" s="18">
        <f>COUNTIFS(Reporting!$F$2:$F$299,I3,Reporting!$G$2:$G$299,B4,Reporting!$D$2:$D$299,$G$2)</f>
        <v>1</v>
      </c>
      <c r="J4" s="18">
        <f>COUNTIFS(Reporting!$F$2:$F$299,$J$3,Reporting!$G$2:$G$299,B4,Reporting!$D$2:$D$299,$J$2)</f>
        <v>0</v>
      </c>
      <c r="K4" s="18">
        <f>COUNTIFS(Reporting!$F$2:$F$299,$K$3,Reporting!$G$2:$G$299,B4,Reporting!$D$2:$D$299,$J$2)</f>
        <v>0</v>
      </c>
      <c r="L4" s="18">
        <f>COUNTIFS(Reporting!$F$2:$F$299,$L$3,Reporting!$G$2:$G$299,B4,Reporting!$D$2:$D$299,$J$2)</f>
        <v>0</v>
      </c>
      <c r="M4" s="18"/>
      <c r="N4" s="18"/>
      <c r="O4" s="19"/>
    </row>
    <row r="5" spans="2:15" s="6" customFormat="1" ht="30" customHeight="1" thickBot="1" x14ac:dyDescent="0.3">
      <c r="B5" s="10" t="s">
        <v>20</v>
      </c>
      <c r="C5" s="11"/>
      <c r="D5" s="12">
        <f>COUNTIFS(Reporting!$F$2:$F$299,$D$3,Reporting!$G$2:$G$299,B5,Reporting!$D$2:$D$299,$D$2)</f>
        <v>0</v>
      </c>
      <c r="E5" s="13">
        <f>COUNTIFS(Reporting!$F$2:$F$299,$E$3,Reporting!$G$2:$G$299,$B$4,Reporting!$D$2:$D$299,$D$2)</f>
        <v>0</v>
      </c>
      <c r="F5" s="13">
        <f>COUNTIFS(Reporting!$F$2:$F$299,$F$3,Reporting!$G$2:$G$299,$B$4,Reporting!$D$2:$D$299,$D$2)</f>
        <v>0</v>
      </c>
      <c r="G5" s="13">
        <f>COUNTIFS(Reporting!$F$2:$F$299,$G$3,Reporting!$G$2:$G$299,B5,Reporting!$D$2:$D$299,$G$2)</f>
        <v>0</v>
      </c>
      <c r="H5" s="13">
        <f>COUNTIFS(Reporting!$F$2:$F$299,H3,Reporting!$G$2:$G$299,B5,Reporting!$D$2:$D$299,$G$2)</f>
        <v>0</v>
      </c>
      <c r="I5" s="13">
        <f>COUNTIFS(Reporting!$F$2:$F$299,I3,Reporting!$G$2:$G$299,B5,Reporting!$D$2:$D$299,$G$2)</f>
        <v>0</v>
      </c>
      <c r="J5" s="13">
        <f>COUNTIFS(Reporting!$F$2:$F$299,$J$3,Reporting!$G$2:$G$299,B5,Reporting!$D$2:$D$299,$J$2)</f>
        <v>2</v>
      </c>
      <c r="K5" s="13">
        <f>COUNTIFS(Reporting!$F$2:$F$299,$K$3,Reporting!$G$2:$G$299,B5,Reporting!$D$2:$D$299,$J$2)</f>
        <v>0</v>
      </c>
      <c r="L5" s="13">
        <f>COUNTIFS(Reporting!$F$2:$F$299,$L$3,Reporting!$G$2:$G$299,B5,Reporting!$D$2:$D$299,$J$2)</f>
        <v>0</v>
      </c>
      <c r="M5" s="13"/>
      <c r="N5" s="13"/>
      <c r="O5" s="14"/>
    </row>
    <row r="6" spans="2:15" s="6" customFormat="1" ht="30" customHeight="1" thickBot="1" x14ac:dyDescent="0.3">
      <c r="B6" s="15" t="s">
        <v>21</v>
      </c>
      <c r="C6" s="16"/>
      <c r="D6" s="17">
        <f>COUNTIFS(Reporting!$F$2:$F$299,$D$3,Reporting!$G$2:$G$299,B6,Reporting!$D$2:$D$299,$D$2)</f>
        <v>1</v>
      </c>
      <c r="E6" s="18">
        <f>COUNTIFS(Reporting!$F$2:$F$299,$E$3,Reporting!$G$2:$G$299,$B$4,Reporting!$D$2:$D$299,$D$2)</f>
        <v>0</v>
      </c>
      <c r="F6" s="18">
        <f>COUNTIFS(Reporting!$F$2:$F$299,$F$3,Reporting!$G$2:$G$299,$B$4,Reporting!$D$2:$D$299,$D$2)</f>
        <v>0</v>
      </c>
      <c r="G6" s="18">
        <f>COUNTIFS(Reporting!$F$2:$F$299,$G$3,Reporting!$G$2:$G$299,B6,Reporting!$D$2:$D$299,$G$2)</f>
        <v>0</v>
      </c>
      <c r="H6" s="18">
        <f>COUNTIFS(Reporting!$F$2:$F$299,H3,Reporting!$G$2:$G$299,B6,Reporting!$D$2:$D$299,$G$2)</f>
        <v>1</v>
      </c>
      <c r="I6" s="18">
        <f>COUNTIFS(Reporting!$F$2:$F$299,I3,Reporting!$G$2:$G$299,B6,Reporting!$D$2:$D$299,$G$2)</f>
        <v>0</v>
      </c>
      <c r="J6" s="18">
        <f>COUNTIFS(Reporting!$F$2:$F$299,$J$3,Reporting!$G$2:$G$299,B6,Reporting!$D$2:$D$299,$J$2)</f>
        <v>0</v>
      </c>
      <c r="K6" s="18">
        <f>COUNTIFS(Reporting!$F$2:$F$299,$K$3,Reporting!$G$2:$G$299,B6,Reporting!$D$2:$D$299,$J$2)</f>
        <v>0</v>
      </c>
      <c r="L6" s="18">
        <f>COUNTIFS(Reporting!$F$2:$F$299,$L$3,Reporting!$G$2:$G$299,B6,Reporting!$D$2:$D$299,$J$2)</f>
        <v>0</v>
      </c>
      <c r="M6" s="18"/>
      <c r="N6" s="18"/>
      <c r="O6" s="19"/>
    </row>
    <row r="7" spans="2:15" s="6" customFormat="1" ht="30" customHeight="1" thickBot="1" x14ac:dyDescent="0.3">
      <c r="B7" s="10" t="s">
        <v>13</v>
      </c>
      <c r="C7" s="11"/>
      <c r="D7" s="12">
        <f>COUNTIFS(Reporting!$F$2:$F$299,$D$3,Reporting!$G$2:$G$299,B7,Reporting!$D$2:$D$299,$D$2)</f>
        <v>0</v>
      </c>
      <c r="E7" s="13">
        <f>COUNTIFS(Reporting!$F$2:$F$299,$E$3,Reporting!$G$2:$G$299,$B$4,Reporting!$D$2:$D$299,$D$2)</f>
        <v>0</v>
      </c>
      <c r="F7" s="13">
        <f>COUNTIFS(Reporting!$F$2:$F$299,$F$3,Reporting!$G$2:$G$299,$B$4,Reporting!$D$2:$D$299,$D$2)</f>
        <v>0</v>
      </c>
      <c r="G7" s="13">
        <f>COUNTIFS(Reporting!$F$2:$F$299,$G$3,Reporting!$G$2:$G$299,B7,Reporting!$D$2:$D$299,$G$2)</f>
        <v>0</v>
      </c>
      <c r="H7" s="13">
        <f>COUNTIFS(Reporting!$F$2:$F$299,H3,Reporting!$G$2:$G$299,B7,Reporting!$D$2:$D$299,$G$2)</f>
        <v>0</v>
      </c>
      <c r="I7" s="13">
        <f>COUNTIFS(Reporting!$F$2:$F$299,I3,Reporting!$G$2:$G$299,B7,Reporting!$D$2:$D$299,$G$2)</f>
        <v>0</v>
      </c>
      <c r="J7" s="13">
        <f>COUNTIFS(Reporting!$F$2:$F$299,$J$3,Reporting!$G$2:$G$299,B7,Reporting!$D$2:$D$299,$J$2)</f>
        <v>0</v>
      </c>
      <c r="K7" s="13">
        <f>COUNTIFS(Reporting!$F$2:$F$299,$K$3,Reporting!$G$2:$G$299,B7,Reporting!$D$2:$D$299,$J$2)</f>
        <v>0</v>
      </c>
      <c r="L7" s="13">
        <f>COUNTIFS(Reporting!$F$2:$F$299,$L$3,Reporting!$G$2:$G$299,B7,Reporting!$D$2:$D$299,$J$2)</f>
        <v>0</v>
      </c>
      <c r="M7" s="13"/>
      <c r="N7" s="13"/>
      <c r="O7" s="14"/>
    </row>
    <row r="8" spans="2:15" s="6" customFormat="1" ht="30" customHeight="1" thickBot="1" x14ac:dyDescent="0.3">
      <c r="B8" s="15" t="s">
        <v>13</v>
      </c>
      <c r="C8" s="16"/>
      <c r="D8" s="17">
        <f>COUNTIFS(Reporting!$F$2:$F$299,$D$3,Reporting!$G$2:$G$299,B8,Reporting!$D$2:$D$299,$D$2)</f>
        <v>0</v>
      </c>
      <c r="E8" s="18">
        <f>COUNTIFS(Reporting!$F$2:$F$299,$E$3,Reporting!$G$2:$G$299,$B$4,Reporting!$D$2:$D$299,$D$2)</f>
        <v>0</v>
      </c>
      <c r="F8" s="18">
        <f>COUNTIFS(Reporting!$F$2:$F$299,$F$3,Reporting!$G$2:$G$299,$B$4,Reporting!$D$2:$D$299,$D$2)</f>
        <v>0</v>
      </c>
      <c r="G8" s="18">
        <f>COUNTIFS(Reporting!$F$2:$F$299,$G$3,Reporting!$G$2:$G$299,B8,Reporting!$D$2:$D$299,$G$2)</f>
        <v>0</v>
      </c>
      <c r="H8" s="18">
        <f>COUNTIFS(Reporting!$F$2:$F$299,H3,Reporting!$G$2:$G$299,B8,Reporting!$D$2:$D$299,$G$2)</f>
        <v>0</v>
      </c>
      <c r="I8" s="18">
        <f>COUNTIFS(Reporting!$F$2:$F$299,I3,Reporting!$G$2:$G$299,B8,Reporting!$D$2:$D$299,$G$2)</f>
        <v>0</v>
      </c>
      <c r="J8" s="18">
        <f>COUNTIFS(Reporting!$F$2:$F$299,$J$3,Reporting!$G$2:$G$299,B8,Reporting!$D$2:$D$299,$J$2)</f>
        <v>0</v>
      </c>
      <c r="K8" s="18">
        <f>COUNTIFS(Reporting!$F$2:$F$299,$K$3,Reporting!$G$2:$G$299,B8,Reporting!$D$2:$D$299,$J$2)</f>
        <v>0</v>
      </c>
      <c r="L8" s="18">
        <f>COUNTIFS(Reporting!$F$2:$F$299,$L$3,Reporting!$G$2:$G$299,B8,Reporting!$D$2:$D$299,$J$2)</f>
        <v>0</v>
      </c>
      <c r="M8" s="18"/>
      <c r="N8" s="18"/>
      <c r="O8" s="19"/>
    </row>
    <row r="9" spans="2:15" s="6" customFormat="1" ht="30" customHeight="1" thickBot="1" x14ac:dyDescent="0.3">
      <c r="B9" s="10" t="s">
        <v>13</v>
      </c>
      <c r="C9" s="11"/>
      <c r="D9" s="12">
        <f>COUNTIFS(Reporting!$F$2:$F$299,$D$3,Reporting!$G$2:$G$299,B9,Reporting!$D$2:$D$299,$D$2)</f>
        <v>0</v>
      </c>
      <c r="E9" s="13">
        <f>COUNTIFS(Reporting!$F$2:$F$299,$E$3,Reporting!$G$2:$G$299,$B$4,Reporting!$D$2:$D$299,$D$2)</f>
        <v>0</v>
      </c>
      <c r="F9" s="13">
        <f>COUNTIFS(Reporting!$F$2:$F$299,$F$3,Reporting!$G$2:$G$299,$B$4,Reporting!$D$2:$D$299,$D$2)</f>
        <v>0</v>
      </c>
      <c r="G9" s="13">
        <f>COUNTIFS(Reporting!$F$2:$F$299,$G$3,Reporting!$G$2:$G$299,B9,Reporting!$D$2:$D$299,$G$2)</f>
        <v>0</v>
      </c>
      <c r="H9" s="13">
        <f>COUNTIFS(Reporting!$F$2:$F$299,H3,Reporting!$G$2:$G$299,B9,Reporting!$D$2:$D$299,$G$2)</f>
        <v>0</v>
      </c>
      <c r="I9" s="13">
        <f>COUNTIFS(Reporting!$F$2:$F$299,I3,Reporting!$G$2:$G$299,B9,Reporting!$D$2:$D$299,$G$2)</f>
        <v>0</v>
      </c>
      <c r="J9" s="13">
        <f>COUNTIFS(Reporting!$F$2:$F$299,$J$3,Reporting!$G$2:$G$299,B9,Reporting!$D$2:$D$299,$J$2)</f>
        <v>0</v>
      </c>
      <c r="K9" s="13">
        <f>COUNTIFS(Reporting!$F$2:$F$299,$K$3,Reporting!$G$2:$G$299,B9,Reporting!$D$2:$D$299,$J$2)</f>
        <v>0</v>
      </c>
      <c r="L9" s="13">
        <f>COUNTIFS(Reporting!$F$2:$F$299,$L$3,Reporting!$G$2:$G$299,B9,Reporting!$D$2:$D$299,$J$2)</f>
        <v>0</v>
      </c>
      <c r="M9" s="13"/>
      <c r="N9" s="13"/>
      <c r="O9" s="14"/>
    </row>
  </sheetData>
  <mergeCells count="4">
    <mergeCell ref="D2:F2"/>
    <mergeCell ref="G2:I2"/>
    <mergeCell ref="J2:L2"/>
    <mergeCell ref="M2:O2"/>
  </mergeCells>
  <conditionalFormatting sqref="D4:O4 D6:O6 D8:O8">
    <cfRule type="cellIs" dxfId="5" priority="2" operator="equal">
      <formula>0</formula>
    </cfRule>
  </conditionalFormatting>
  <conditionalFormatting sqref="D5:O5 D7:O7 D9:O9">
    <cfRule type="cellIs" dxfId="4" priority="1" operator="equal">
      <formula>0</formula>
    </cfRule>
  </conditionalFormatting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ANALYSE</vt:lpstr>
      <vt:lpstr>Reporting</vt:lpstr>
      <vt:lpstr>Formules</vt:lpstr>
      <vt:lpstr>stats</vt:lpstr>
      <vt:lpstr>action</vt:lpstr>
      <vt:lpstr>qui</vt:lpstr>
      <vt:lpstr>statut</vt:lpstr>
      <vt:lpstr>typededemande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2021-02-27T08:47:03Z</dcterms:modified>
</cp:coreProperties>
</file>