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1D0E17E-CA4B-4A9F-BFEB-6B2EF9E5C460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CMA37 Coralie" sheetId="11" r:id="rId1"/>
    <sheet name="BILAN_V2" sheetId="31" r:id="rId2"/>
    <sheet name="BILAN_V1" sheetId="30" r:id="rId3"/>
    <sheet name="PARAM" sheetId="3" r:id="rId4"/>
  </sheets>
  <definedNames>
    <definedName name="Classification">PARAM!$A$2:$A$7</definedName>
    <definedName name="Classification1">PARAM!$F$2:$F$7</definedName>
    <definedName name="Classification2">PARAM!$F$2:$F$8</definedName>
    <definedName name="Classification3">PARAM!$A$2:$A$8</definedName>
    <definedName name="janvier">BILAN_V1!$A$3:$A$4</definedName>
  </definedNames>
  <calcPr calcId="181029"/>
  <pivotCaches>
    <pivotCache cacheId="1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1" l="1"/>
  <c r="I2" i="11"/>
  <c r="E8" i="11"/>
  <c r="E7" i="11"/>
  <c r="E6" i="11"/>
  <c r="E5" i="11"/>
  <c r="E4" i="11"/>
  <c r="E3" i="11"/>
  <c r="I8" i="11"/>
  <c r="I7" i="11"/>
  <c r="I6" i="11"/>
  <c r="I5" i="11"/>
  <c r="I4" i="11"/>
  <c r="I3" i="11"/>
  <c r="A3" i="30"/>
  <c r="A4" i="30" s="1"/>
  <c r="A5" i="30" s="1"/>
  <c r="A6" i="30" s="1"/>
  <c r="A7" i="30" s="1"/>
  <c r="E7" i="30" s="1"/>
  <c r="M5" i="30" l="1"/>
  <c r="K7" i="30"/>
  <c r="J7" i="30"/>
  <c r="L5" i="30"/>
  <c r="I7" i="30"/>
  <c r="K5" i="30"/>
  <c r="O6" i="30"/>
  <c r="J5" i="30"/>
  <c r="O4" i="30"/>
  <c r="N6" i="30"/>
  <c r="N4" i="30"/>
  <c r="K6" i="30"/>
  <c r="M4" i="30"/>
  <c r="I5" i="30"/>
  <c r="M6" i="30"/>
  <c r="L4" i="30"/>
  <c r="L6" i="30"/>
  <c r="N7" i="30"/>
  <c r="K4" i="30"/>
  <c r="O7" i="30"/>
  <c r="J4" i="30"/>
  <c r="J6" i="30"/>
  <c r="I6" i="30"/>
  <c r="M7" i="30"/>
  <c r="O5" i="30"/>
  <c r="L7" i="30"/>
  <c r="N5" i="30"/>
  <c r="I4" i="30"/>
  <c r="O3" i="30"/>
  <c r="N3" i="30"/>
  <c r="M3" i="30"/>
  <c r="L3" i="30"/>
  <c r="K3" i="30"/>
  <c r="J3" i="30"/>
  <c r="I3" i="30"/>
  <c r="B3" i="30"/>
  <c r="C5" i="30"/>
  <c r="H6" i="30"/>
  <c r="G6" i="30"/>
  <c r="D7" i="30"/>
  <c r="F5" i="30"/>
  <c r="D5" i="30"/>
  <c r="C7" i="30"/>
  <c r="E5" i="30"/>
  <c r="B7" i="30"/>
  <c r="B5" i="30"/>
  <c r="H4" i="30"/>
  <c r="E6" i="30"/>
  <c r="D6" i="30"/>
  <c r="H7" i="30"/>
  <c r="C6" i="30"/>
  <c r="E4" i="30"/>
  <c r="F4" i="30"/>
  <c r="G7" i="30"/>
  <c r="B6" i="30"/>
  <c r="D4" i="30"/>
  <c r="F7" i="30"/>
  <c r="H5" i="30"/>
  <c r="C4" i="30"/>
  <c r="F6" i="30"/>
  <c r="G4" i="30"/>
  <c r="G5" i="30"/>
  <c r="B4" i="30"/>
  <c r="G3" i="30"/>
  <c r="H3" i="30"/>
  <c r="F3" i="30"/>
  <c r="E3" i="30"/>
  <c r="D3" i="30"/>
  <c r="C3" i="30"/>
  <c r="E9" i="11"/>
  <c r="F2" i="11" s="1"/>
  <c r="I9" i="11"/>
  <c r="J9" i="11" l="1"/>
  <c r="J8" i="11"/>
  <c r="F9" i="11"/>
  <c r="F8" i="11"/>
  <c r="J6" i="11"/>
  <c r="J4" i="11"/>
  <c r="J2" i="11"/>
  <c r="F6" i="11"/>
  <c r="F3" i="11"/>
  <c r="F5" i="11"/>
  <c r="F7" i="11"/>
  <c r="F4" i="11"/>
  <c r="J7" i="11"/>
  <c r="J5" i="11"/>
  <c r="J3" i="11"/>
</calcChain>
</file>

<file path=xl/sharedStrings.xml><?xml version="1.0" encoding="utf-8"?>
<sst xmlns="http://schemas.openxmlformats.org/spreadsheetml/2006/main" count="68" uniqueCount="19">
  <si>
    <t>Catégorie Reappel</t>
  </si>
  <si>
    <t>Catégorie Transfert</t>
  </si>
  <si>
    <t>Finalités</t>
  </si>
  <si>
    <t>Volume</t>
  </si>
  <si>
    <t>%</t>
  </si>
  <si>
    <t>JE NE POUVAIS PAS PRENDRE RDV</t>
  </si>
  <si>
    <t>RDV TRANSFERT</t>
  </si>
  <si>
    <t>RDV REAPPEL</t>
  </si>
  <si>
    <t>INTERROMPU</t>
  </si>
  <si>
    <t>JE N'AI PAS REUSSI A PRENDRE RDV</t>
  </si>
  <si>
    <t>J'AI TRANSFERE VERS UN AUTRE SERVICE</t>
  </si>
  <si>
    <t>ABANDONNE EN TRANSFERT</t>
  </si>
  <si>
    <t>TOTAL</t>
  </si>
  <si>
    <t>Classification</t>
  </si>
  <si>
    <t>RAPPEL PROGRAMME</t>
  </si>
  <si>
    <t>DATE</t>
  </si>
  <si>
    <t>Total général</t>
  </si>
  <si>
    <t>CATEGORIE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</si>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</sst>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72D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FD72D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0" fillId="0" borderId="7" xfId="1" applyNumberFormat="1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10" fontId="0" fillId="0" borderId="4" xfId="1" applyNumberFormat="1" applyFont="1" applyBorder="1" applyAlignment="1">
      <alignment horizontal="center" vertical="center"/>
    </xf>
    <xf numFmtId="10" fontId="0" fillId="0" borderId="5" xfId="1" applyNumberFormat="1" applyFont="1" applyBorder="1" applyAlignment="1">
      <alignment horizontal="center" vertical="center"/>
    </xf>
    <xf numFmtId="10" fontId="0" fillId="0" borderId="0" xfId="1" applyNumberFormat="1" applyFont="1"/>
    <xf numFmtId="0" fontId="0" fillId="4" borderId="4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4" fillId="0" borderId="10" xfId="0" applyFont="1" applyBorder="1"/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10" fontId="0" fillId="17" borderId="1" xfId="1" applyNumberFormat="1" applyFont="1" applyFill="1" applyBorder="1" applyAlignment="1">
      <alignment horizontal="center" vertical="center"/>
    </xf>
    <xf numFmtId="14" fontId="0" fillId="17" borderId="0" xfId="0" applyNumberFormat="1" applyFill="1"/>
    <xf numFmtId="14" fontId="0" fillId="0" borderId="0" xfId="0" applyNumberFormat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2" xfId="0" applyFont="1" applyBorder="1"/>
    <xf numFmtId="0" fontId="4" fillId="0" borderId="9" xfId="0" applyFont="1" applyBorder="1"/>
    <xf numFmtId="0" fontId="4" fillId="0" borderId="19" xfId="0" applyFont="1" applyBorder="1"/>
    <xf numFmtId="10" fontId="4" fillId="0" borderId="18" xfId="0" applyNumberFormat="1" applyFont="1" applyBorder="1"/>
    <xf numFmtId="10" fontId="4" fillId="0" borderId="20" xfId="0" applyNumberFormat="1" applyFont="1" applyBorder="1"/>
    <xf numFmtId="0" fontId="6" fillId="10" borderId="22" xfId="0" applyFont="1" applyFill="1" applyBorder="1" applyAlignment="1">
      <alignment horizontal="center" vertical="center"/>
    </xf>
    <xf numFmtId="0" fontId="6" fillId="11" borderId="22" xfId="0" applyFont="1" applyFill="1" applyBorder="1" applyAlignment="1">
      <alignment horizontal="center" vertical="center" wrapText="1"/>
    </xf>
    <xf numFmtId="0" fontId="6" fillId="12" borderId="22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wrapText="1"/>
    </xf>
    <xf numFmtId="0" fontId="7" fillId="14" borderId="22" xfId="0" applyFont="1" applyFill="1" applyBorder="1" applyAlignment="1">
      <alignment horizontal="center" vertical="center" wrapText="1"/>
    </xf>
    <xf numFmtId="0" fontId="7" fillId="15" borderId="23" xfId="0" applyFont="1" applyFill="1" applyBorder="1" applyAlignment="1">
      <alignment horizontal="center" vertical="center" wrapText="1"/>
    </xf>
    <xf numFmtId="14" fontId="4" fillId="17" borderId="1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14" fontId="8" fillId="0" borderId="25" xfId="0" applyNumberFormat="1" applyFont="1" applyBorder="1" applyAlignment="1">
      <alignment horizontal="center" vertical="center"/>
    </xf>
    <xf numFmtId="14" fontId="8" fillId="0" borderId="26" xfId="0" applyNumberFormat="1" applyFont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10" fontId="4" fillId="0" borderId="27" xfId="0" applyNumberFormat="1" applyFont="1" applyBorder="1"/>
    <xf numFmtId="10" fontId="4" fillId="0" borderId="28" xfId="0" applyNumberFormat="1" applyFont="1" applyBorder="1"/>
    <xf numFmtId="10" fontId="4" fillId="0" borderId="29" xfId="0" applyNumberFormat="1" applyFont="1" applyBorder="1"/>
    <xf numFmtId="10" fontId="4" fillId="0" borderId="30" xfId="0" applyNumberFormat="1" applyFont="1" applyBorder="1"/>
    <xf numFmtId="14" fontId="0" fillId="17" borderId="33" xfId="0" applyNumberFormat="1" applyFill="1" applyBorder="1" applyAlignment="1">
      <alignment horizontal="center" vertical="center"/>
    </xf>
    <xf numFmtId="14" fontId="0" fillId="17" borderId="33" xfId="0" applyNumberFormat="1" applyFill="1" applyBorder="1"/>
    <xf numFmtId="0" fontId="0" fillId="17" borderId="34" xfId="0" applyFill="1" applyBorder="1" applyAlignment="1">
      <alignment horizontal="center" vertical="center"/>
    </xf>
    <xf numFmtId="0" fontId="0" fillId="17" borderId="34" xfId="0" applyFill="1" applyBorder="1"/>
    <xf numFmtId="14" fontId="0" fillId="17" borderId="35" xfId="0" applyNumberFormat="1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14" fontId="0" fillId="17" borderId="37" xfId="0" applyNumberFormat="1" applyFill="1" applyBorder="1"/>
    <xf numFmtId="0" fontId="0" fillId="17" borderId="11" xfId="0" applyFill="1" applyBorder="1"/>
    <xf numFmtId="14" fontId="0" fillId="16" borderId="38" xfId="0" applyNumberFormat="1" applyFill="1" applyBorder="1"/>
    <xf numFmtId="0" fontId="0" fillId="16" borderId="39" xfId="0" applyFill="1" applyBorder="1"/>
    <xf numFmtId="14" fontId="0" fillId="16" borderId="40" xfId="0" applyNumberFormat="1" applyFill="1" applyBorder="1" applyAlignment="1">
      <alignment horizontal="center" vertical="center"/>
    </xf>
    <xf numFmtId="0" fontId="0" fillId="16" borderId="41" xfId="0" applyFill="1" applyBorder="1" applyAlignment="1">
      <alignment horizontal="center" vertical="center"/>
    </xf>
    <xf numFmtId="14" fontId="0" fillId="16" borderId="42" xfId="0" applyNumberFormat="1" applyFill="1" applyBorder="1"/>
    <xf numFmtId="0" fontId="0" fillId="16" borderId="43" xfId="0" applyFill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0" fillId="17" borderId="31" xfId="0" applyFill="1" applyBorder="1" applyAlignment="1">
      <alignment horizontal="center"/>
    </xf>
    <xf numFmtId="0" fontId="0" fillId="17" borderId="2" xfId="0" applyFill="1" applyBorder="1" applyAlignment="1">
      <alignment horizontal="center"/>
    </xf>
    <xf numFmtId="0" fontId="0" fillId="17" borderId="32" xfId="0" applyFill="1" applyBorder="1" applyAlignment="1">
      <alignment horizontal="center"/>
    </xf>
    <xf numFmtId="0" fontId="0" fillId="16" borderId="0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">
    <dxf>
      <numFmt numFmtId="13" formatCode="0%"/>
    </dxf>
    <dxf>
      <alignment wrapText="1"/>
    </dxf>
    <dxf>
      <alignment wrapText="1"/>
    </dxf>
    <dxf>
      <fill>
        <patternFill patternType="solid">
          <fgColor indexed="64"/>
          <bgColor theme="4" tint="0.59999389629810485"/>
        </patternFill>
      </fill>
      <border diagonalUp="0" diagonalDown="0">
        <left style="medium">
          <color rgb="FF000000"/>
        </left>
        <right/>
        <top/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border diagonalUp="0" diagonalDown="0">
        <left/>
        <right style="medium">
          <color rgb="FF000000"/>
        </right>
        <top/>
        <bottom style="thin">
          <color indexed="64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FFCCCC"/>
        </patternFill>
      </fill>
      <border diagonalUp="0" diagonalDown="0">
        <left style="medium">
          <color indexed="64"/>
        </left>
        <right/>
        <top/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rgb="FFFFCCCC"/>
        </patternFill>
      </fill>
      <border diagonalUp="0" diagonalDown="0">
        <left/>
        <right style="medium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rgb="FF000000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1" defaultTableStyle="TableStyleMedium2" defaultPivotStyle="PivotStyleLight16">
    <tableStyle name="Style de tableau 1" pivot="0" count="0" xr9:uid="{C7ABBCEA-817C-4FB9-A304-84149BFAF899}"/>
  </tableStyles>
  <colors>
    <mruColors>
      <color rgb="FFFFCCCC"/>
      <color rgb="FFFF99CC"/>
      <color rgb="FFFFD72D"/>
      <color rgb="FFFFCC00"/>
      <color rgb="FFCCFF33"/>
      <color rgb="FFB18115"/>
      <color rgb="FF78B832"/>
      <color rgb="FFFF80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Répartion des taux Réappel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20F-4D2A-952C-A05489D315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20F-4D2A-952C-A05489D315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20F-4D2A-952C-A05489D315B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20F-4D2A-952C-A05489D315B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20F-4D2A-952C-A05489D315B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20F-4D2A-952C-A05489D315B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20F-4D2A-952C-A05489D315B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'CMA37 Coralie'!$D$2:$D$8</c:f>
              <c:strCache>
                <c:ptCount val="7"/>
                <c:pt idx="0">
                  <c:v>RDV REAPPEL</c:v>
                </c:pt>
                <c:pt idx="1">
                  <c:v>INTERROMPU</c:v>
                </c:pt>
                <c:pt idx="2">
                  <c:v>JE N'AI PAS REUSSI A PRENDRE RDV</c:v>
                </c:pt>
                <c:pt idx="3">
                  <c:v>JE NE POUVAIS PAS PRENDRE RDV</c:v>
                </c:pt>
                <c:pt idx="4">
                  <c:v>J'AI TRANSFERE VERS UN AUTRE SERVICE</c:v>
                </c:pt>
                <c:pt idx="5">
                  <c:v>ABANDONNE EN TRANSFERT</c:v>
                </c:pt>
                <c:pt idx="6">
                  <c:v>RAPPEL PROGRAMME</c:v>
                </c:pt>
              </c:strCache>
            </c:strRef>
          </c:cat>
          <c:val>
            <c:numRef>
              <c:f>'CMA37 Coralie'!$E$2:$E$8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20F-4D2A-952C-A05489D315B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720F-4D2A-952C-A05489D315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720F-4D2A-952C-A05489D315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720F-4D2A-952C-A05489D315B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720F-4D2A-952C-A05489D315B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720F-4D2A-952C-A05489D315B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720F-4D2A-952C-A05489D315B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720F-4D2A-952C-A05489D315B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'CMA37 Coralie'!$D$2:$D$8</c:f>
              <c:strCache>
                <c:ptCount val="7"/>
                <c:pt idx="0">
                  <c:v>RDV REAPPEL</c:v>
                </c:pt>
                <c:pt idx="1">
                  <c:v>INTERROMPU</c:v>
                </c:pt>
                <c:pt idx="2">
                  <c:v>JE N'AI PAS REUSSI A PRENDRE RDV</c:v>
                </c:pt>
                <c:pt idx="3">
                  <c:v>JE NE POUVAIS PAS PRENDRE RDV</c:v>
                </c:pt>
                <c:pt idx="4">
                  <c:v>J'AI TRANSFERE VERS UN AUTRE SERVICE</c:v>
                </c:pt>
                <c:pt idx="5">
                  <c:v>ABANDONNE EN TRANSFERT</c:v>
                </c:pt>
                <c:pt idx="6">
                  <c:v>RAPPEL PROGRAMME</c:v>
                </c:pt>
              </c:strCache>
            </c:strRef>
          </c:cat>
          <c:val>
            <c:numRef>
              <c:f>'CMA37 Coralie'!$F$2:$F$8</c:f>
              <c:numCache>
                <c:formatCode>0.00%</c:formatCode>
                <c:ptCount val="7"/>
                <c:pt idx="0">
                  <c:v>0.5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720F-4D2A-952C-A05489D315B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taux Transfert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9976224846894139"/>
          <c:y val="0.24518226888305628"/>
          <c:w val="0.40047572178477692"/>
          <c:h val="0.667459536307961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FBB-478E-A0FF-B7396850B9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FBB-478E-A0FF-B7396850B9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FBB-478E-A0FF-B7396850B9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FBB-478E-A0FF-B7396850B9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FBB-478E-A0FF-B7396850B98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BB-478E-A0FF-B7396850B98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FBB-478E-A0FF-B7396850B9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'CMA37 Coralie'!$H$2:$H$8</c:f>
              <c:strCache>
                <c:ptCount val="7"/>
                <c:pt idx="0">
                  <c:v>RDV TRANSFERT</c:v>
                </c:pt>
                <c:pt idx="1">
                  <c:v>INTERROMPU</c:v>
                </c:pt>
                <c:pt idx="2">
                  <c:v>JE N'AI PAS REUSSI A PRENDRE RDV</c:v>
                </c:pt>
                <c:pt idx="3">
                  <c:v>JE NE POUVAIS PAS PRENDRE RDV</c:v>
                </c:pt>
                <c:pt idx="4">
                  <c:v>J'AI TRANSFERE VERS UN AUTRE SERVICE</c:v>
                </c:pt>
                <c:pt idx="5">
                  <c:v>ABANDONNE EN TRANSFERT</c:v>
                </c:pt>
                <c:pt idx="6">
                  <c:v>RAPPEL PROGRAMME</c:v>
                </c:pt>
              </c:strCache>
            </c:strRef>
          </c:cat>
          <c:val>
            <c:numRef>
              <c:f>'CMA37 Coralie'!$I$2:$I$8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FBB-478E-A0FF-B7396850B98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1FBB-478E-A0FF-B7396850B9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1FBB-478E-A0FF-B7396850B9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1FBB-478E-A0FF-B7396850B9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1FBB-478E-A0FF-B7396850B9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1FBB-478E-A0FF-B7396850B98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1FBB-478E-A0FF-B7396850B98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1FBB-478E-A0FF-B7396850B9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'CMA37 Coralie'!$H$2:$H$8</c:f>
              <c:strCache>
                <c:ptCount val="7"/>
                <c:pt idx="0">
                  <c:v>RDV TRANSFERT</c:v>
                </c:pt>
                <c:pt idx="1">
                  <c:v>INTERROMPU</c:v>
                </c:pt>
                <c:pt idx="2">
                  <c:v>JE N'AI PAS REUSSI A PRENDRE RDV</c:v>
                </c:pt>
                <c:pt idx="3">
                  <c:v>JE NE POUVAIS PAS PRENDRE RDV</c:v>
                </c:pt>
                <c:pt idx="4">
                  <c:v>J'AI TRANSFERE VERS UN AUTRE SERVICE</c:v>
                </c:pt>
                <c:pt idx="5">
                  <c:v>ABANDONNE EN TRANSFERT</c:v>
                </c:pt>
                <c:pt idx="6">
                  <c:v>RAPPEL PROGRAMME</c:v>
                </c:pt>
              </c:strCache>
            </c:strRef>
          </c:cat>
          <c:val>
            <c:numRef>
              <c:f>'CMA37 Coralie'!$J$2:$J$8</c:f>
              <c:numCache>
                <c:formatCode>0.00%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1FBB-478E-A0FF-B7396850B98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236220</xdr:colOff>
      <xdr:row>9</xdr:row>
      <xdr:rowOff>171451</xdr:rowOff>
    </xdr:from>
    <xdr:to>
      <xdr:col>6</xdr:col>
      <xdr:colOff>19050</xdr:colOff>
      <xdr:row>26</xdr:row>
      <xdr:rowOff>9526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</xdr:colOff>
      <xdr:row>9</xdr:row>
      <xdr:rowOff>161925</xdr:rowOff>
    </xdr:from>
    <xdr:to>
      <xdr:col>10</xdr:col>
      <xdr:colOff>723900</xdr:colOff>
      <xdr:row>26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ny DE ALMEIDA" refreshedDate="44223.920656828705" createdVersion="6" refreshedVersion="6" minRefreshableVersion="3" recordCount="62" xr:uid="{F2F348B3-F7AF-4A15-B10C-57D55790DFEC}">
  <cacheSource type="worksheet">
    <worksheetSource name="REAPPEL"/>
  </cacheSource>
  <cacheFields count="3">
    <cacheField name="DATE" numFmtId="14">
      <sharedItems containsNonDate="0" containsDate="1" containsString="0" containsBlank="1" minDate="2021-01-27T00:00:00" maxDate="2021-01-29T00:00:00" count="3">
        <d v="2021-01-27T00:00:00"/>
        <d v="2021-01-28T00:00:00"/>
        <m/>
      </sharedItems>
    </cacheField>
    <cacheField name="Catégorie Reappel" numFmtId="0">
      <sharedItems containsBlank="1" count="4">
        <s v="RDV REAPPEL"/>
        <s v="INTERROMPU"/>
        <s v="JE N'AI PAS REUSSI A PRENDRE RDV"/>
        <m/>
      </sharedItems>
    </cacheField>
    <cacheField name="TAUX " numFmtId="0" formula="'Catégorie Reappel'/DA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">
  <r>
    <x v="0"/>
    <x v="0"/>
  </r>
  <r>
    <x v="0"/>
    <x v="1"/>
  </r>
  <r>
    <x v="1"/>
    <x v="2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2F31A7-79E4-44BA-BFEB-D11D96DE9E1D}" name="Tableau croisé dynamique2" cacheId="11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outline="1" outlineData="1" multipleFieldFilters="0" chartFormat="2" rowHeaderCaption="DATE" colHeaderCaption="CATEGORIE">
  <location ref="A3:D6" firstHeaderRow="1" firstDataRow="2" firstDataCol="1"/>
  <pivotFields count="3">
    <pivotField axis="axisRow" multipleItemSelectionAllowed="1" showAll="0">
      <items count="4">
        <item x="0"/>
        <item x="1"/>
        <item x="2"/>
        <item t="default"/>
      </items>
    </pivotField>
    <pivotField axis="axisCol" dataField="1"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0"/>
  </rowFields>
  <rowItems count="2">
    <i>
      <x/>
    </i>
    <i t="grand">
      <x/>
    </i>
  </rowItems>
  <colFields count="1">
    <field x="1"/>
  </colFields>
  <colItems count="3">
    <i>
      <x/>
    </i>
    <i>
      <x v="2"/>
    </i>
    <i t="grand">
      <x/>
    </i>
  </colItems>
  <dataFields count="1">
    <dataField name="TAUX" fld="1" subtotal="count" showDataAs="percentOfRow" baseField="0" baseItem="0" numFmtId="9"/>
  </dataFields>
  <formats count="3">
    <format dxfId="2">
      <pivotArea dataOnly="0" labelOnly="1" fieldPosition="0">
        <references count="1">
          <reference field="1" count="0"/>
        </references>
      </pivotArea>
    </format>
    <format dxfId="1">
      <pivotArea dataOnly="0" labelOnly="1" grandCol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oday" evalOrder="-1" id="1">
      <autoFilter ref="A1">
        <filterColumn colId="0">
          <dynamicFilter type="today" val="44223" maxVal="44224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203792-DBEE-4726-87CE-13F218253CD4}" name="REAPPEL" displayName="REAPPEL" ref="A1:B63" totalsRowShown="0" headerRowBorderDxfId="10" tableBorderDxfId="9">
  <autoFilter ref="A1:B63" xr:uid="{C2383582-99C0-4B0E-A902-3F1D86697119}"/>
  <tableColumns count="2">
    <tableColumn id="1" xr3:uid="{46AAEB38-A93E-4C2D-AED7-DD4BC7A7B923}" name="DATE" dataDxfId="8"/>
    <tableColumn id="2" xr3:uid="{44B77A7C-B72A-41B3-988D-67C8FDB79AD4}" name="Catégorie Reappel" dataDxfId="7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DAE7DE-77EF-4C2F-80B5-FA30115512CC}" name="TRANSFERT" displayName="TRANSFERT" ref="L1:M63" totalsRowShown="0" headerRowBorderDxfId="6" tableBorderDxfId="5">
  <autoFilter ref="L1:M63" xr:uid="{712A58D6-1E7D-49E7-877A-480A9B063C0C}"/>
  <tableColumns count="2">
    <tableColumn id="1" xr3:uid="{F9196C58-7DCF-4512-9EA1-12BBAC9EC083}" name="DATE" dataDxfId="4"/>
    <tableColumn id="2" xr3:uid="{A8D21B6B-21B0-42FB-8A63-A81C4DF34B9B}" name="Catégorie Transfert" dataDxfId="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63"/>
  <sheetViews>
    <sheetView zoomScale="80" zoomScaleNormal="80" workbookViewId="0">
      <selection activeCell="E4" sqref="E4"/>
    </sheetView>
  </sheetViews>
  <sheetFormatPr baseColWidth="10" defaultColWidth="11.42578125" defaultRowHeight="15" x14ac:dyDescent="0.25"/>
  <cols>
    <col min="1" max="1" width="11.5703125" bestFit="1" customWidth="1"/>
    <col min="2" max="2" width="40.85546875" bestFit="1" customWidth="1"/>
    <col min="3" max="3" width="9.140625"/>
    <col min="4" max="4" width="23.7109375" customWidth="1"/>
    <col min="5" max="5" width="29.7109375" customWidth="1"/>
    <col min="6" max="7" width="9.140625"/>
    <col min="8" max="8" width="23.5703125" customWidth="1"/>
    <col min="9" max="9" width="22.28515625" customWidth="1"/>
    <col min="12" max="12" width="11.5703125" bestFit="1" customWidth="1"/>
    <col min="13" max="13" width="35" customWidth="1"/>
  </cols>
  <sheetData>
    <row r="1" spans="1:13" ht="15.75" thickBot="1" x14ac:dyDescent="0.3">
      <c r="A1" s="59" t="s">
        <v>15</v>
      </c>
      <c r="B1" s="60" t="s">
        <v>0</v>
      </c>
      <c r="D1" s="24" t="s">
        <v>2</v>
      </c>
      <c r="E1" s="24" t="s">
        <v>3</v>
      </c>
      <c r="F1" s="25" t="s">
        <v>4</v>
      </c>
      <c r="H1" s="23" t="s">
        <v>2</v>
      </c>
      <c r="I1" s="23" t="s">
        <v>3</v>
      </c>
      <c r="J1" s="23" t="s">
        <v>4</v>
      </c>
      <c r="L1" s="65" t="s">
        <v>15</v>
      </c>
      <c r="M1" s="66" t="s">
        <v>1</v>
      </c>
    </row>
    <row r="2" spans="1:13" ht="15.75" x14ac:dyDescent="0.25">
      <c r="A2" s="55">
        <v>44223</v>
      </c>
      <c r="B2" s="57" t="s">
        <v>7</v>
      </c>
      <c r="D2" s="13" t="s">
        <v>7</v>
      </c>
      <c r="E2" s="4">
        <f ca="1">COUNTIFS($A$2:$A$100,TODAY(),$B$2:$B$100,D2)</f>
        <v>1</v>
      </c>
      <c r="F2" s="7">
        <f ca="1">(E2/$E$9)</f>
        <v>0.5</v>
      </c>
      <c r="H2" s="14" t="s">
        <v>6</v>
      </c>
      <c r="I2" s="5">
        <f ca="1">COUNTIFS($L$2:$L$100,TODAY(),$M$2:$M$100,H2)</f>
        <v>0</v>
      </c>
      <c r="J2" s="6" t="e">
        <f ca="1">(I2/$I$9)</f>
        <v>#DIV/0!</v>
      </c>
      <c r="L2" s="63">
        <v>44223</v>
      </c>
      <c r="M2" s="64"/>
    </row>
    <row r="3" spans="1:13" x14ac:dyDescent="0.25">
      <c r="A3" s="55">
        <v>44223</v>
      </c>
      <c r="B3" s="57" t="s">
        <v>8</v>
      </c>
      <c r="D3" s="15" t="s">
        <v>8</v>
      </c>
      <c r="E3" s="4">
        <f t="shared" ref="E3:E8" ca="1" si="0">COUNTIFS($A$2:$A$100,TODAY(),$B$2:$B$100,D3)</f>
        <v>1</v>
      </c>
      <c r="F3" s="9">
        <f t="shared" ref="F3:F9" ca="1" si="1">(E3/$E$9)</f>
        <v>0.5</v>
      </c>
      <c r="H3" s="15" t="s">
        <v>8</v>
      </c>
      <c r="I3" s="5">
        <f t="shared" ref="I3:I8" si="2">COUNTIF($M$2:$M$101,H3)</f>
        <v>0</v>
      </c>
      <c r="J3" s="6" t="e">
        <f t="shared" ref="J3:J9" ca="1" si="3">(I3/$I$9)</f>
        <v>#DIV/0!</v>
      </c>
      <c r="L3" s="63">
        <v>44223</v>
      </c>
      <c r="M3" s="64"/>
    </row>
    <row r="4" spans="1:13" ht="30" x14ac:dyDescent="0.25">
      <c r="A4" s="55">
        <v>44224</v>
      </c>
      <c r="B4" s="57" t="s">
        <v>9</v>
      </c>
      <c r="D4" s="16" t="s">
        <v>9</v>
      </c>
      <c r="E4" s="4">
        <f t="shared" ca="1" si="0"/>
        <v>0</v>
      </c>
      <c r="F4" s="9">
        <f t="shared" ca="1" si="1"/>
        <v>0</v>
      </c>
      <c r="H4" s="16" t="s">
        <v>9</v>
      </c>
      <c r="I4" s="5">
        <f t="shared" si="2"/>
        <v>0</v>
      </c>
      <c r="J4" s="6" t="e">
        <f t="shared" ca="1" si="3"/>
        <v>#DIV/0!</v>
      </c>
      <c r="L4" s="63"/>
      <c r="M4" s="64"/>
    </row>
    <row r="5" spans="1:13" ht="30" x14ac:dyDescent="0.25">
      <c r="A5" s="56"/>
      <c r="B5" s="58"/>
      <c r="D5" s="12" t="s">
        <v>5</v>
      </c>
      <c r="E5" s="4">
        <f t="shared" ca="1" si="0"/>
        <v>0</v>
      </c>
      <c r="F5" s="9">
        <f t="shared" ca="1" si="1"/>
        <v>0</v>
      </c>
      <c r="H5" s="12" t="s">
        <v>5</v>
      </c>
      <c r="I5" s="5">
        <f t="shared" si="2"/>
        <v>0</v>
      </c>
      <c r="J5" s="6" t="e">
        <f t="shared" ca="1" si="3"/>
        <v>#DIV/0!</v>
      </c>
      <c r="L5" s="63"/>
      <c r="M5" s="64"/>
    </row>
    <row r="6" spans="1:13" ht="30" x14ac:dyDescent="0.25">
      <c r="A6" s="56"/>
      <c r="B6" s="58"/>
      <c r="D6" s="21" t="s">
        <v>10</v>
      </c>
      <c r="E6" s="4">
        <f t="shared" ca="1" si="0"/>
        <v>0</v>
      </c>
      <c r="F6" s="9">
        <f t="shared" ca="1" si="1"/>
        <v>0</v>
      </c>
      <c r="H6" s="21" t="s">
        <v>10</v>
      </c>
      <c r="I6" s="5">
        <f t="shared" si="2"/>
        <v>0</v>
      </c>
      <c r="J6" s="6" t="e">
        <f t="shared" ca="1" si="3"/>
        <v>#DIV/0!</v>
      </c>
      <c r="L6" s="63"/>
      <c r="M6" s="64"/>
    </row>
    <row r="7" spans="1:13" ht="30.75" thickBot="1" x14ac:dyDescent="0.3">
      <c r="A7" s="56"/>
      <c r="B7" s="58"/>
      <c r="D7" s="17" t="s">
        <v>11</v>
      </c>
      <c r="E7" s="4">
        <f t="shared" ca="1" si="0"/>
        <v>0</v>
      </c>
      <c r="F7" s="10">
        <f t="shared" ca="1" si="1"/>
        <v>0</v>
      </c>
      <c r="H7" s="18" t="s">
        <v>11</v>
      </c>
      <c r="I7" s="5">
        <f t="shared" si="2"/>
        <v>0</v>
      </c>
      <c r="J7" s="6" t="e">
        <f t="shared" ca="1" si="3"/>
        <v>#DIV/0!</v>
      </c>
      <c r="L7" s="63"/>
      <c r="M7" s="64"/>
    </row>
    <row r="8" spans="1:13" ht="15.75" thickBot="1" x14ac:dyDescent="0.3">
      <c r="A8" s="56"/>
      <c r="B8" s="58"/>
      <c r="D8" s="19" t="s">
        <v>14</v>
      </c>
      <c r="E8" s="4">
        <f t="shared" ca="1" si="0"/>
        <v>0</v>
      </c>
      <c r="F8" s="10">
        <f t="shared" ca="1" si="1"/>
        <v>0</v>
      </c>
      <c r="H8" s="20" t="s">
        <v>14</v>
      </c>
      <c r="I8" s="5">
        <f t="shared" si="2"/>
        <v>0</v>
      </c>
      <c r="J8" s="6" t="e">
        <f t="shared" ca="1" si="3"/>
        <v>#DIV/0!</v>
      </c>
      <c r="L8" s="63"/>
      <c r="M8" s="64"/>
    </row>
    <row r="9" spans="1:13" ht="15.75" thickBot="1" x14ac:dyDescent="0.3">
      <c r="A9" s="56"/>
      <c r="B9" s="58"/>
      <c r="D9" s="2" t="s">
        <v>12</v>
      </c>
      <c r="E9" s="3">
        <f ca="1">SUM(E2:E7)</f>
        <v>2</v>
      </c>
      <c r="F9" s="8">
        <f t="shared" ca="1" si="1"/>
        <v>1</v>
      </c>
      <c r="H9" s="2" t="s">
        <v>12</v>
      </c>
      <c r="I9" s="1">
        <f ca="1">SUM(I2:I7)</f>
        <v>0</v>
      </c>
      <c r="J9" s="6" t="e">
        <f t="shared" ca="1" si="3"/>
        <v>#DIV/0!</v>
      </c>
      <c r="L9" s="63"/>
      <c r="M9" s="64"/>
    </row>
    <row r="10" spans="1:13" x14ac:dyDescent="0.25">
      <c r="A10" s="56"/>
      <c r="B10" s="58"/>
      <c r="F10" s="11"/>
      <c r="L10" s="63"/>
      <c r="M10" s="64"/>
    </row>
    <row r="11" spans="1:13" x14ac:dyDescent="0.25">
      <c r="A11" s="56"/>
      <c r="B11" s="58"/>
      <c r="F11" s="11"/>
      <c r="L11" s="63"/>
      <c r="M11" s="64"/>
    </row>
    <row r="12" spans="1:13" x14ac:dyDescent="0.25">
      <c r="A12" s="56"/>
      <c r="B12" s="58"/>
      <c r="F12" s="11"/>
      <c r="L12" s="63"/>
      <c r="M12" s="64"/>
    </row>
    <row r="13" spans="1:13" x14ac:dyDescent="0.25">
      <c r="A13" s="56"/>
      <c r="B13" s="58"/>
      <c r="F13" s="11"/>
      <c r="L13" s="63"/>
      <c r="M13" s="64"/>
    </row>
    <row r="14" spans="1:13" x14ac:dyDescent="0.25">
      <c r="A14" s="56"/>
      <c r="B14" s="58"/>
      <c r="F14" s="11"/>
      <c r="L14" s="63"/>
      <c r="M14" s="64"/>
    </row>
    <row r="15" spans="1:13" x14ac:dyDescent="0.25">
      <c r="A15" s="56"/>
      <c r="B15" s="58"/>
      <c r="F15" s="11"/>
      <c r="L15" s="63"/>
      <c r="M15" s="64"/>
    </row>
    <row r="16" spans="1:13" x14ac:dyDescent="0.25">
      <c r="A16" s="56"/>
      <c r="B16" s="58"/>
      <c r="F16" s="11"/>
      <c r="L16" s="63"/>
      <c r="M16" s="64"/>
    </row>
    <row r="17" spans="1:13" x14ac:dyDescent="0.25">
      <c r="A17" s="56"/>
      <c r="B17" s="58"/>
      <c r="F17" s="11"/>
      <c r="L17" s="63"/>
      <c r="M17" s="64"/>
    </row>
    <row r="18" spans="1:13" x14ac:dyDescent="0.25">
      <c r="A18" s="56"/>
      <c r="B18" s="58"/>
      <c r="F18" s="11"/>
      <c r="L18" s="63"/>
      <c r="M18" s="64"/>
    </row>
    <row r="19" spans="1:13" x14ac:dyDescent="0.25">
      <c r="A19" s="56"/>
      <c r="B19" s="58"/>
      <c r="F19" s="11"/>
      <c r="L19" s="63"/>
      <c r="M19" s="64"/>
    </row>
    <row r="20" spans="1:13" x14ac:dyDescent="0.25">
      <c r="A20" s="56"/>
      <c r="B20" s="58"/>
      <c r="F20" s="11"/>
      <c r="L20" s="63"/>
      <c r="M20" s="64"/>
    </row>
    <row r="21" spans="1:13" x14ac:dyDescent="0.25">
      <c r="A21" s="56"/>
      <c r="B21" s="58"/>
      <c r="F21" s="11"/>
      <c r="L21" s="63"/>
      <c r="M21" s="64"/>
    </row>
    <row r="22" spans="1:13" x14ac:dyDescent="0.25">
      <c r="A22" s="56"/>
      <c r="B22" s="58"/>
      <c r="F22" s="11"/>
      <c r="L22" s="63"/>
      <c r="M22" s="64"/>
    </row>
    <row r="23" spans="1:13" x14ac:dyDescent="0.25">
      <c r="A23" s="56"/>
      <c r="B23" s="58"/>
      <c r="F23" s="11"/>
      <c r="L23" s="63"/>
      <c r="M23" s="64"/>
    </row>
    <row r="24" spans="1:13" x14ac:dyDescent="0.25">
      <c r="A24" s="56"/>
      <c r="B24" s="58"/>
      <c r="F24" s="11"/>
      <c r="L24" s="63"/>
      <c r="M24" s="64"/>
    </row>
    <row r="25" spans="1:13" x14ac:dyDescent="0.25">
      <c r="A25" s="56"/>
      <c r="B25" s="58"/>
      <c r="F25" s="11"/>
      <c r="L25" s="63"/>
      <c r="M25" s="64"/>
    </row>
    <row r="26" spans="1:13" x14ac:dyDescent="0.25">
      <c r="A26" s="56"/>
      <c r="B26" s="58"/>
      <c r="F26" s="11"/>
      <c r="L26" s="63"/>
      <c r="M26" s="64"/>
    </row>
    <row r="27" spans="1:13" x14ac:dyDescent="0.25">
      <c r="A27" s="56"/>
      <c r="B27" s="58"/>
      <c r="F27" s="11"/>
      <c r="L27" s="63"/>
      <c r="M27" s="64"/>
    </row>
    <row r="28" spans="1:13" x14ac:dyDescent="0.25">
      <c r="A28" s="56"/>
      <c r="B28" s="58"/>
      <c r="F28" s="11"/>
      <c r="L28" s="63"/>
      <c r="M28" s="64"/>
    </row>
    <row r="29" spans="1:13" x14ac:dyDescent="0.25">
      <c r="A29" s="56"/>
      <c r="B29" s="58"/>
      <c r="F29" s="11"/>
      <c r="L29" s="63"/>
      <c r="M29" s="64"/>
    </row>
    <row r="30" spans="1:13" x14ac:dyDescent="0.25">
      <c r="A30" s="56"/>
      <c r="B30" s="58"/>
      <c r="F30" s="11"/>
      <c r="L30" s="63"/>
      <c r="M30" s="64"/>
    </row>
    <row r="31" spans="1:13" x14ac:dyDescent="0.25">
      <c r="A31" s="56"/>
      <c r="B31" s="58"/>
      <c r="F31" s="11"/>
      <c r="L31" s="63"/>
      <c r="M31" s="64"/>
    </row>
    <row r="32" spans="1:13" x14ac:dyDescent="0.25">
      <c r="A32" s="56"/>
      <c r="B32" s="58"/>
      <c r="F32" s="11"/>
      <c r="L32" s="63"/>
      <c r="M32" s="64"/>
    </row>
    <row r="33" spans="1:13" x14ac:dyDescent="0.25">
      <c r="A33" s="56"/>
      <c r="B33" s="58"/>
      <c r="F33" s="11"/>
      <c r="L33" s="63"/>
      <c r="M33" s="64"/>
    </row>
    <row r="34" spans="1:13" x14ac:dyDescent="0.25">
      <c r="A34" s="56"/>
      <c r="B34" s="58"/>
      <c r="F34" s="11"/>
      <c r="L34" s="63"/>
      <c r="M34" s="64"/>
    </row>
    <row r="35" spans="1:13" x14ac:dyDescent="0.25">
      <c r="A35" s="56"/>
      <c r="B35" s="58"/>
      <c r="F35" s="11"/>
      <c r="L35" s="63"/>
      <c r="M35" s="64"/>
    </row>
    <row r="36" spans="1:13" x14ac:dyDescent="0.25">
      <c r="A36" s="56"/>
      <c r="B36" s="58"/>
      <c r="F36" s="11"/>
      <c r="L36" s="63"/>
      <c r="M36" s="64"/>
    </row>
    <row r="37" spans="1:13" x14ac:dyDescent="0.25">
      <c r="A37" s="56"/>
      <c r="B37" s="58"/>
      <c r="F37" s="11"/>
      <c r="L37" s="63"/>
      <c r="M37" s="64"/>
    </row>
    <row r="38" spans="1:13" x14ac:dyDescent="0.25">
      <c r="A38" s="56"/>
      <c r="B38" s="58"/>
      <c r="F38" s="11"/>
      <c r="L38" s="63"/>
      <c r="M38" s="64"/>
    </row>
    <row r="39" spans="1:13" x14ac:dyDescent="0.25">
      <c r="A39" s="56"/>
      <c r="B39" s="58"/>
      <c r="F39" s="11"/>
      <c r="L39" s="63"/>
      <c r="M39" s="64"/>
    </row>
    <row r="40" spans="1:13" x14ac:dyDescent="0.25">
      <c r="A40" s="56"/>
      <c r="B40" s="58"/>
      <c r="F40" s="11"/>
      <c r="L40" s="63"/>
      <c r="M40" s="64"/>
    </row>
    <row r="41" spans="1:13" x14ac:dyDescent="0.25">
      <c r="A41" s="56"/>
      <c r="B41" s="58"/>
      <c r="F41" s="11"/>
      <c r="L41" s="63"/>
      <c r="M41" s="64"/>
    </row>
    <row r="42" spans="1:13" x14ac:dyDescent="0.25">
      <c r="A42" s="56"/>
      <c r="B42" s="58"/>
      <c r="F42" s="11"/>
      <c r="L42" s="63"/>
      <c r="M42" s="64"/>
    </row>
    <row r="43" spans="1:13" x14ac:dyDescent="0.25">
      <c r="A43" s="56"/>
      <c r="B43" s="58"/>
      <c r="F43" s="11"/>
      <c r="L43" s="63"/>
      <c r="M43" s="64"/>
    </row>
    <row r="44" spans="1:13" x14ac:dyDescent="0.25">
      <c r="A44" s="56"/>
      <c r="B44" s="58"/>
      <c r="F44" s="11"/>
      <c r="L44" s="63"/>
      <c r="M44" s="64"/>
    </row>
    <row r="45" spans="1:13" x14ac:dyDescent="0.25">
      <c r="A45" s="56"/>
      <c r="B45" s="58"/>
      <c r="F45" s="11"/>
      <c r="L45" s="63"/>
      <c r="M45" s="64"/>
    </row>
    <row r="46" spans="1:13" x14ac:dyDescent="0.25">
      <c r="A46" s="56"/>
      <c r="B46" s="58"/>
      <c r="F46" s="11"/>
      <c r="L46" s="63"/>
      <c r="M46" s="64"/>
    </row>
    <row r="47" spans="1:13" x14ac:dyDescent="0.25">
      <c r="A47" s="56"/>
      <c r="B47" s="58"/>
      <c r="F47" s="11"/>
      <c r="L47" s="63"/>
      <c r="M47" s="64"/>
    </row>
    <row r="48" spans="1:13" x14ac:dyDescent="0.25">
      <c r="A48" s="56"/>
      <c r="B48" s="58"/>
      <c r="F48" s="11"/>
      <c r="L48" s="63"/>
      <c r="M48" s="64"/>
    </row>
    <row r="49" spans="1:13" x14ac:dyDescent="0.25">
      <c r="A49" s="56"/>
      <c r="B49" s="58"/>
      <c r="F49" s="11"/>
      <c r="L49" s="63"/>
      <c r="M49" s="64"/>
    </row>
    <row r="50" spans="1:13" x14ac:dyDescent="0.25">
      <c r="A50" s="56"/>
      <c r="B50" s="58"/>
      <c r="F50" s="11"/>
      <c r="L50" s="63"/>
      <c r="M50" s="64"/>
    </row>
    <row r="51" spans="1:13" x14ac:dyDescent="0.25">
      <c r="A51" s="56"/>
      <c r="B51" s="58"/>
      <c r="F51" s="11"/>
      <c r="L51" s="63"/>
      <c r="M51" s="64"/>
    </row>
    <row r="52" spans="1:13" x14ac:dyDescent="0.25">
      <c r="A52" s="56"/>
      <c r="B52" s="58"/>
      <c r="F52" s="11"/>
      <c r="L52" s="63"/>
      <c r="M52" s="64"/>
    </row>
    <row r="53" spans="1:13" x14ac:dyDescent="0.25">
      <c r="A53" s="56"/>
      <c r="B53" s="58"/>
      <c r="F53" s="11"/>
      <c r="L53" s="63"/>
      <c r="M53" s="64"/>
    </row>
    <row r="54" spans="1:13" x14ac:dyDescent="0.25">
      <c r="A54" s="56"/>
      <c r="B54" s="58"/>
      <c r="F54" s="11"/>
      <c r="L54" s="63"/>
      <c r="M54" s="64"/>
    </row>
    <row r="55" spans="1:13" x14ac:dyDescent="0.25">
      <c r="A55" s="56"/>
      <c r="B55" s="58"/>
      <c r="F55" s="11"/>
      <c r="L55" s="63"/>
      <c r="M55" s="64"/>
    </row>
    <row r="56" spans="1:13" x14ac:dyDescent="0.25">
      <c r="A56" s="56"/>
      <c r="B56" s="58"/>
      <c r="F56" s="11"/>
      <c r="L56" s="63"/>
      <c r="M56" s="64"/>
    </row>
    <row r="57" spans="1:13" x14ac:dyDescent="0.25">
      <c r="A57" s="56"/>
      <c r="B57" s="58"/>
      <c r="F57" s="11"/>
      <c r="L57" s="63"/>
      <c r="M57" s="64"/>
    </row>
    <row r="58" spans="1:13" x14ac:dyDescent="0.25">
      <c r="A58" s="56"/>
      <c r="B58" s="58"/>
      <c r="F58" s="11"/>
      <c r="L58" s="63"/>
      <c r="M58" s="64"/>
    </row>
    <row r="59" spans="1:13" x14ac:dyDescent="0.25">
      <c r="A59" s="56"/>
      <c r="B59" s="58"/>
      <c r="F59" s="11"/>
      <c r="L59" s="63"/>
      <c r="M59" s="64"/>
    </row>
    <row r="60" spans="1:13" x14ac:dyDescent="0.25">
      <c r="A60" s="56"/>
      <c r="B60" s="58"/>
      <c r="F60" s="11"/>
      <c r="L60" s="63"/>
      <c r="M60" s="64"/>
    </row>
    <row r="61" spans="1:13" x14ac:dyDescent="0.25">
      <c r="A61" s="56"/>
      <c r="B61" s="58"/>
      <c r="F61" s="11"/>
      <c r="L61" s="63"/>
      <c r="M61" s="64"/>
    </row>
    <row r="62" spans="1:13" x14ac:dyDescent="0.25">
      <c r="A62" s="56"/>
      <c r="B62" s="58"/>
      <c r="F62" s="11"/>
      <c r="L62" s="63"/>
      <c r="M62" s="64"/>
    </row>
    <row r="63" spans="1:13" x14ac:dyDescent="0.25">
      <c r="A63" s="61"/>
      <c r="B63" s="62"/>
      <c r="F63" s="11"/>
      <c r="L63" s="67"/>
      <c r="M63" s="68"/>
    </row>
  </sheetData>
  <dataValidations count="2">
    <dataValidation type="list" allowBlank="1" showInputMessage="1" showErrorMessage="1" sqref="B2:B63" xr:uid="{00000000-0002-0000-0000-000000000000}">
      <formula1>Classification3</formula1>
    </dataValidation>
    <dataValidation type="list" allowBlank="1" showInputMessage="1" showErrorMessage="1" sqref="M2:M63" xr:uid="{00000000-0002-0000-0000-000001000000}">
      <formula1>Classification2</formula1>
    </dataValidation>
  </dataValidations>
  <pageMargins left="0.7" right="0.7" top="0.75" bottom="0.75" header="0.3" footer="0.3"/>
  <pageSetup paperSize="9" orientation="portrait" horizontalDpi="4294967293" verticalDpi="0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7A2C-8241-4C54-AE3D-0BFC4BAC443E}">
  <dimension ref="A3:D6"/>
  <sheetViews>
    <sheetView tabSelected="1" workbookViewId="0">
      <selection activeCell="B5" sqref="B5"/>
    </sheetView>
  </sheetViews>
  <sheetFormatPr baseColWidth="10" defaultRowHeight="15" x14ac:dyDescent="0.25"/>
  <cols>
    <col min="1" max="1" width="12.5703125" bestFit="1" customWidth="1"/>
    <col min="2" max="2" width="13.28515625" bestFit="1" customWidth="1"/>
    <col min="3" max="3" width="8.5703125" bestFit="1" customWidth="1"/>
    <col min="4" max="5" width="5.5703125" bestFit="1" customWidth="1"/>
    <col min="6" max="6" width="7.7109375" bestFit="1" customWidth="1"/>
    <col min="7" max="7" width="16.28515625" bestFit="1" customWidth="1"/>
    <col min="8" max="8" width="6.28515625" bestFit="1" customWidth="1"/>
    <col min="9" max="9" width="16.28515625" bestFit="1" customWidth="1"/>
    <col min="10" max="10" width="10.7109375" bestFit="1" customWidth="1"/>
    <col min="11" max="11" width="10.42578125" bestFit="1" customWidth="1"/>
  </cols>
  <sheetData>
    <row r="3" spans="1:4" x14ac:dyDescent="0.25">
      <c r="A3" s="69" t="s">
        <v>18</v>
      </c>
      <c r="B3" s="69" t="s">
        <v>17</v>
      </c>
    </row>
    <row r="4" spans="1:4" ht="45" x14ac:dyDescent="0.25">
      <c r="A4" s="69" t="s">
        <v>15</v>
      </c>
      <c r="B4" s="72" t="s">
        <v>8</v>
      </c>
      <c r="C4" s="72" t="s">
        <v>7</v>
      </c>
      <c r="D4" s="72" t="s">
        <v>16</v>
      </c>
    </row>
    <row r="5" spans="1:4" x14ac:dyDescent="0.25">
      <c r="A5" s="70">
        <v>44223</v>
      </c>
      <c r="B5" s="73">
        <v>0.5</v>
      </c>
      <c r="C5" s="73">
        <v>0.5</v>
      </c>
      <c r="D5" s="73">
        <v>1</v>
      </c>
    </row>
    <row r="6" spans="1:4" x14ac:dyDescent="0.25">
      <c r="A6" s="71" t="s">
        <v>16</v>
      </c>
      <c r="B6" s="73">
        <v>0.5</v>
      </c>
      <c r="C6" s="73">
        <v>0.5</v>
      </c>
      <c r="D6" s="73">
        <v>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30"/>
  <sheetViews>
    <sheetView zoomScale="90" zoomScaleNormal="90" workbookViewId="0">
      <pane ySplit="3" topLeftCell="A4" activePane="bottomLeft" state="frozen"/>
      <selection pane="bottomLeft" activeCell="F13" sqref="F13"/>
    </sheetView>
  </sheetViews>
  <sheetFormatPr baseColWidth="10" defaultRowHeight="15" x14ac:dyDescent="0.25"/>
  <cols>
    <col min="1" max="1" width="11.85546875" style="27" bestFit="1" customWidth="1"/>
    <col min="2" max="2" width="13.140625" customWidth="1"/>
    <col min="9" max="9" width="13.140625" customWidth="1"/>
  </cols>
  <sheetData>
    <row r="1" spans="1:15" ht="15.75" thickBot="1" x14ac:dyDescent="0.3">
      <c r="A1" s="26"/>
      <c r="B1" s="74" t="s">
        <v>0</v>
      </c>
      <c r="C1" s="75"/>
      <c r="D1" s="75"/>
      <c r="E1" s="75"/>
      <c r="F1" s="75"/>
      <c r="G1" s="75"/>
      <c r="H1" s="76"/>
      <c r="I1" s="77" t="s">
        <v>1</v>
      </c>
      <c r="J1" s="77"/>
      <c r="K1" s="77"/>
      <c r="L1" s="77"/>
      <c r="M1" s="77"/>
      <c r="N1" s="77"/>
      <c r="O1" s="77"/>
    </row>
    <row r="2" spans="1:15" ht="60.75" thickBot="1" x14ac:dyDescent="0.3">
      <c r="A2" s="44" t="s">
        <v>15</v>
      </c>
      <c r="B2" s="50" t="s">
        <v>7</v>
      </c>
      <c r="C2" s="38" t="s">
        <v>8</v>
      </c>
      <c r="D2" s="39" t="s">
        <v>9</v>
      </c>
      <c r="E2" s="40" t="s">
        <v>5</v>
      </c>
      <c r="F2" s="41" t="s">
        <v>10</v>
      </c>
      <c r="G2" s="42" t="s">
        <v>11</v>
      </c>
      <c r="H2" s="43" t="s">
        <v>14</v>
      </c>
      <c r="I2" s="50" t="s">
        <v>6</v>
      </c>
      <c r="J2" s="38" t="s">
        <v>8</v>
      </c>
      <c r="K2" s="39" t="s">
        <v>9</v>
      </c>
      <c r="L2" s="40" t="s">
        <v>5</v>
      </c>
      <c r="M2" s="41" t="s">
        <v>10</v>
      </c>
      <c r="N2" s="42" t="s">
        <v>11</v>
      </c>
      <c r="O2" s="43" t="s">
        <v>14</v>
      </c>
    </row>
    <row r="3" spans="1:15" ht="15" customHeight="1" x14ac:dyDescent="0.25">
      <c r="A3" s="45">
        <f ca="1">TODAY()</f>
        <v>44223</v>
      </c>
      <c r="B3" s="51">
        <f ca="1">IFERROR(COUNTIFS('CMA37 Coralie'!$A$2:$A$101,$A3,'CMA37 Coralie'!$B$2:$B$101,B$2)/COUNTIF('CMA37 Coralie'!$A$2:$A$101,$A3),0)</f>
        <v>0.5</v>
      </c>
      <c r="C3" s="37">
        <f ca="1">IFERROR(COUNTIFS('CMA37 Coralie'!$A$2:$A$101,$A3,'CMA37 Coralie'!$B$2:$B$101,C$2)/COUNTIF('CMA37 Coralie'!$A$2:$A$101,$A3),0)</f>
        <v>0.5</v>
      </c>
      <c r="D3" s="37">
        <f ca="1">IFERROR(COUNTIFS('CMA37 Coralie'!$A$2:$A$101,$A3,'CMA37 Coralie'!$B$2:$B$101,D$2)/COUNTIF('CMA37 Coralie'!$A$2:$A$101,$A3),0)</f>
        <v>0</v>
      </c>
      <c r="E3" s="37">
        <f ca="1">IFERROR(COUNTIFS('CMA37 Coralie'!$A$2:$A$101,$A3,'CMA37 Coralie'!$B$2:$B$101,E$2)/COUNTIF('CMA37 Coralie'!$A$2:$A$101,$A3),0)</f>
        <v>0</v>
      </c>
      <c r="F3" s="37">
        <f ca="1">IFERROR(COUNTIFS('CMA37 Coralie'!$A$2:$A$101,$A3,'CMA37 Coralie'!$B$2:$B$101,F$2)/COUNTIF('CMA37 Coralie'!$A$2:$A$101,$A3),0)</f>
        <v>0</v>
      </c>
      <c r="G3" s="37">
        <f ca="1">IFERROR(COUNTIFS('CMA37 Coralie'!$A$2:$A$101,$A3,'CMA37 Coralie'!$B$2:$B$101,G$2)/COUNTIF('CMA37 Coralie'!$A$2:$A$101,$A3),0)</f>
        <v>0</v>
      </c>
      <c r="H3" s="52">
        <f ca="1">IFERROR(COUNTIFS('CMA37 Coralie'!$A$2:$A$101,$A3,'CMA37 Coralie'!$B$2:$B$101,H$2)/COUNTIF('CMA37 Coralie'!$A$2:$A$101,$A3),0)</f>
        <v>0</v>
      </c>
      <c r="I3" s="51">
        <f ca="1">IFERROR(COUNTIFS('CMA37 Coralie'!$L$2:$L$101,$A3,'CMA37 Coralie'!$M$2:$M$101,B$2)/COUNTIF('CMA37 Coralie'!$L$2:$L$101,$A3),0)</f>
        <v>0</v>
      </c>
      <c r="J3" s="37">
        <f ca="1">IFERROR(COUNTIFS('CMA37 Coralie'!$L$2:$L$101,$A3,'CMA37 Coralie'!$M$2:$M$101,C$2)/COUNTIF('CMA37 Coralie'!$L$2:$L$101,$A3),0)</f>
        <v>0</v>
      </c>
      <c r="K3" s="37">
        <f ca="1">IFERROR(COUNTIFS('CMA37 Coralie'!$L$2:$L$101,$A3,'CMA37 Coralie'!$M$2:$M$101,D$2)/COUNTIF('CMA37 Coralie'!$L$2:$L$101,$A3),0)</f>
        <v>0</v>
      </c>
      <c r="L3" s="37">
        <f ca="1">IFERROR(COUNTIFS('CMA37 Coralie'!$L$2:$L$101,$A3,'CMA37 Coralie'!$M$2:$M$101,E$2)/COUNTIF('CMA37 Coralie'!$L$2:$L$101,$A3),0)</f>
        <v>0</v>
      </c>
      <c r="M3" s="37">
        <f ca="1">IFERROR(COUNTIFS('CMA37 Coralie'!$L$2:$L$101,$A3,'CMA37 Coralie'!$M$2:$M$101,F$2)/COUNTIF('CMA37 Coralie'!$L$2:$L$101,$A3),0)</f>
        <v>0</v>
      </c>
      <c r="N3" s="37">
        <f ca="1">IFERROR(COUNTIFS('CMA37 Coralie'!$L$2:$L$101,$A3,'CMA37 Coralie'!$M$2:$M$101,G$2)/COUNTIF('CMA37 Coralie'!$L$2:$L$101,$A3),0)</f>
        <v>0</v>
      </c>
      <c r="O3" s="52">
        <f ca="1">IFERROR(COUNTIFS('CMA37 Coralie'!$L$2:$L$101,$A3,'CMA37 Coralie'!$M$2:$M$101,H$2)/COUNTIF('CMA37 Coralie'!$L$2:$L$101,$A3),0)</f>
        <v>0</v>
      </c>
    </row>
    <row r="4" spans="1:15" ht="15.75" x14ac:dyDescent="0.25">
      <c r="A4" s="46">
        <f ca="1">A3+1</f>
        <v>44224</v>
      </c>
      <c r="B4" s="53">
        <f ca="1">IFERROR(COUNTIFS('CMA37 Coralie'!$A$2:$A$101,$A4,'CMA37 Coralie'!$B$2:$B$101,B$2)/COUNTIF('CMA37 Coralie'!$A$2:$A$101,$A4),0)</f>
        <v>0</v>
      </c>
      <c r="C4" s="36">
        <f ca="1">IFERROR(COUNTIFS('CMA37 Coralie'!$A$2:$A$101,$A4,'CMA37 Coralie'!$B$2:$B$101,C$2)/COUNTIF('CMA37 Coralie'!$A$2:$A$101,$A4),0)</f>
        <v>0</v>
      </c>
      <c r="D4" s="36">
        <f ca="1">IFERROR(COUNTIFS('CMA37 Coralie'!$A$2:$A$101,$A4,'CMA37 Coralie'!$B$2:$B$101,D$2)/COUNTIF('CMA37 Coralie'!$A$2:$A$101,$A4),0)</f>
        <v>1</v>
      </c>
      <c r="E4" s="36">
        <f ca="1">IFERROR(COUNTIFS('CMA37 Coralie'!$A$2:$A$101,$A4,'CMA37 Coralie'!$B$2:$B$101,E$2)/COUNTIF('CMA37 Coralie'!$A$2:$A$101,$A4),0)</f>
        <v>0</v>
      </c>
      <c r="F4" s="36">
        <f ca="1">IFERROR(COUNTIFS('CMA37 Coralie'!$A$2:$A$101,$A4,'CMA37 Coralie'!$B$2:$B$101,F$2)/COUNTIF('CMA37 Coralie'!$A$2:$A$101,$A4),0)</f>
        <v>0</v>
      </c>
      <c r="G4" s="36">
        <f ca="1">IFERROR(COUNTIFS('CMA37 Coralie'!$A$2:$A$101,$A4,'CMA37 Coralie'!$B$2:$B$101,G$2)/COUNTIF('CMA37 Coralie'!$A$2:$A$101,$A4),0)</f>
        <v>0</v>
      </c>
      <c r="H4" s="54">
        <f ca="1">IFERROR(COUNTIFS('CMA37 Coralie'!$A$2:$A$101,$A4,'CMA37 Coralie'!$B$2:$B$101,H$2)/COUNTIF('CMA37 Coralie'!$A$2:$A$101,$A4),0)</f>
        <v>0</v>
      </c>
      <c r="I4" s="53">
        <f ca="1">IFERROR(COUNTIFS('CMA37 Coralie'!$L$2:$L$101,$A4,'CMA37 Coralie'!$M$2:$M$101,B$2)/COUNTIF('CMA37 Coralie'!$L$2:$L$101,$A4),0)</f>
        <v>0</v>
      </c>
      <c r="J4" s="36">
        <f ca="1">IFERROR(COUNTIFS('CMA37 Coralie'!$L$2:$L$101,$A4,'CMA37 Coralie'!$M$2:$M$101,C$2)/COUNTIF('CMA37 Coralie'!$L$2:$L$101,$A4),0)</f>
        <v>0</v>
      </c>
      <c r="K4" s="36">
        <f ca="1">IFERROR(COUNTIFS('CMA37 Coralie'!$L$2:$L$101,$A4,'CMA37 Coralie'!$M$2:$M$101,D$2)/COUNTIF('CMA37 Coralie'!$L$2:$L$101,$A4),0)</f>
        <v>0</v>
      </c>
      <c r="L4" s="36">
        <f ca="1">IFERROR(COUNTIFS('CMA37 Coralie'!$L$2:$L$101,$A4,'CMA37 Coralie'!$M$2:$M$101,E$2)/COUNTIF('CMA37 Coralie'!$L$2:$L$101,$A4),0)</f>
        <v>0</v>
      </c>
      <c r="M4" s="36">
        <f ca="1">IFERROR(COUNTIFS('CMA37 Coralie'!$L$2:$L$101,$A4,'CMA37 Coralie'!$M$2:$M$101,F$2)/COUNTIF('CMA37 Coralie'!$L$2:$L$101,$A4),0)</f>
        <v>0</v>
      </c>
      <c r="N4" s="36">
        <f ca="1">IFERROR(COUNTIFS('CMA37 Coralie'!$L$2:$L$101,$A4,'CMA37 Coralie'!$M$2:$M$101,G$2)/COUNTIF('CMA37 Coralie'!$L$2:$L$101,$A4),0)</f>
        <v>0</v>
      </c>
      <c r="O4" s="54">
        <f ca="1">IFERROR(COUNTIFS('CMA37 Coralie'!$L$2:$L$101,$A4,'CMA37 Coralie'!$M$2:$M$101,H$2)/COUNTIF('CMA37 Coralie'!$L$2:$L$101,$A4),0)</f>
        <v>0</v>
      </c>
    </row>
    <row r="5" spans="1:15" ht="15.75" x14ac:dyDescent="0.25">
      <c r="A5" s="46">
        <f t="shared" ref="A5:A7" ca="1" si="0">A4+1</f>
        <v>44225</v>
      </c>
      <c r="B5" s="53">
        <f ca="1">IFERROR(COUNTIFS('CMA37 Coralie'!$A$2:$A$101,$A5,'CMA37 Coralie'!$B$2:$B$101,B$2)/COUNTIF('CMA37 Coralie'!$A$2:$A$101,$A5),0)</f>
        <v>0</v>
      </c>
      <c r="C5" s="36">
        <f ca="1">IFERROR(COUNTIFS('CMA37 Coralie'!$A$2:$A$101,$A5,'CMA37 Coralie'!$B$2:$B$101,C$2)/COUNTIF('CMA37 Coralie'!$A$2:$A$101,$A5),0)</f>
        <v>0</v>
      </c>
      <c r="D5" s="36">
        <f ca="1">IFERROR(COUNTIFS('CMA37 Coralie'!$A$2:$A$101,$A5,'CMA37 Coralie'!$B$2:$B$101,D$2)/COUNTIF('CMA37 Coralie'!$A$2:$A$101,$A5),0)</f>
        <v>0</v>
      </c>
      <c r="E5" s="36">
        <f ca="1">IFERROR(COUNTIFS('CMA37 Coralie'!$A$2:$A$101,$A5,'CMA37 Coralie'!$B$2:$B$101,E$2)/COUNTIF('CMA37 Coralie'!$A$2:$A$101,$A5),0)</f>
        <v>0</v>
      </c>
      <c r="F5" s="36">
        <f ca="1">IFERROR(COUNTIFS('CMA37 Coralie'!$A$2:$A$101,$A5,'CMA37 Coralie'!$B$2:$B$101,F$2)/COUNTIF('CMA37 Coralie'!$A$2:$A$101,$A5),0)</f>
        <v>0</v>
      </c>
      <c r="G5" s="36">
        <f ca="1">IFERROR(COUNTIFS('CMA37 Coralie'!$A$2:$A$101,$A5,'CMA37 Coralie'!$B$2:$B$101,G$2)/COUNTIF('CMA37 Coralie'!$A$2:$A$101,$A5),0)</f>
        <v>0</v>
      </c>
      <c r="H5" s="54">
        <f ca="1">IFERROR(COUNTIFS('CMA37 Coralie'!$A$2:$A$101,$A5,'CMA37 Coralie'!$B$2:$B$101,H$2)/COUNTIF('CMA37 Coralie'!$A$2:$A$101,$A5),0)</f>
        <v>0</v>
      </c>
      <c r="I5" s="53">
        <f ca="1">IFERROR(COUNTIFS('CMA37 Coralie'!$L$2:$L$101,$A5,'CMA37 Coralie'!$M$2:$M$101,B$2)/COUNTIF('CMA37 Coralie'!$L$2:$L$101,$A5),0)</f>
        <v>0</v>
      </c>
      <c r="J5" s="36">
        <f ca="1">IFERROR(COUNTIFS('CMA37 Coralie'!$L$2:$L$101,$A5,'CMA37 Coralie'!$M$2:$M$101,C$2)/COUNTIF('CMA37 Coralie'!$L$2:$L$101,$A5),0)</f>
        <v>0</v>
      </c>
      <c r="K5" s="36">
        <f ca="1">IFERROR(COUNTIFS('CMA37 Coralie'!$L$2:$L$101,$A5,'CMA37 Coralie'!$M$2:$M$101,D$2)/COUNTIF('CMA37 Coralie'!$L$2:$L$101,$A5),0)</f>
        <v>0</v>
      </c>
      <c r="L5" s="36">
        <f ca="1">IFERROR(COUNTIFS('CMA37 Coralie'!$L$2:$L$101,$A5,'CMA37 Coralie'!$M$2:$M$101,E$2)/COUNTIF('CMA37 Coralie'!$L$2:$L$101,$A5),0)</f>
        <v>0</v>
      </c>
      <c r="M5" s="36">
        <f ca="1">IFERROR(COUNTIFS('CMA37 Coralie'!$L$2:$L$101,$A5,'CMA37 Coralie'!$M$2:$M$101,F$2)/COUNTIF('CMA37 Coralie'!$L$2:$L$101,$A5),0)</f>
        <v>0</v>
      </c>
      <c r="N5" s="36">
        <f ca="1">IFERROR(COUNTIFS('CMA37 Coralie'!$L$2:$L$101,$A5,'CMA37 Coralie'!$M$2:$M$101,G$2)/COUNTIF('CMA37 Coralie'!$L$2:$L$101,$A5),0)</f>
        <v>0</v>
      </c>
      <c r="O5" s="54">
        <f ca="1">IFERROR(COUNTIFS('CMA37 Coralie'!$L$2:$L$101,$A5,'CMA37 Coralie'!$M$2:$M$101,H$2)/COUNTIF('CMA37 Coralie'!$L$2:$L$101,$A5),0)</f>
        <v>0</v>
      </c>
    </row>
    <row r="6" spans="1:15" ht="15.75" x14ac:dyDescent="0.25">
      <c r="A6" s="46">
        <f t="shared" ca="1" si="0"/>
        <v>44226</v>
      </c>
      <c r="B6" s="53">
        <f ca="1">IFERROR(COUNTIFS('CMA37 Coralie'!$A$2:$A$101,$A6,'CMA37 Coralie'!$B$2:$B$101,B$2)/COUNTIF('CMA37 Coralie'!$A$2:$A$101,$A6),0)</f>
        <v>0</v>
      </c>
      <c r="C6" s="36">
        <f ca="1">IFERROR(COUNTIFS('CMA37 Coralie'!$A$2:$A$101,$A6,'CMA37 Coralie'!$B$2:$B$101,C$2)/COUNTIF('CMA37 Coralie'!$A$2:$A$101,$A6),0)</f>
        <v>0</v>
      </c>
      <c r="D6" s="36">
        <f ca="1">IFERROR(COUNTIFS('CMA37 Coralie'!$A$2:$A$101,$A6,'CMA37 Coralie'!$B$2:$B$101,D$2)/COUNTIF('CMA37 Coralie'!$A$2:$A$101,$A6),0)</f>
        <v>0</v>
      </c>
      <c r="E6" s="36">
        <f ca="1">IFERROR(COUNTIFS('CMA37 Coralie'!$A$2:$A$101,$A6,'CMA37 Coralie'!$B$2:$B$101,E$2)/COUNTIF('CMA37 Coralie'!$A$2:$A$101,$A6),0)</f>
        <v>0</v>
      </c>
      <c r="F6" s="36">
        <f ca="1">IFERROR(COUNTIFS('CMA37 Coralie'!$A$2:$A$101,$A6,'CMA37 Coralie'!$B$2:$B$101,F$2)/COUNTIF('CMA37 Coralie'!$A$2:$A$101,$A6),0)</f>
        <v>0</v>
      </c>
      <c r="G6" s="36">
        <f ca="1">IFERROR(COUNTIFS('CMA37 Coralie'!$A$2:$A$101,$A6,'CMA37 Coralie'!$B$2:$B$101,G$2)/COUNTIF('CMA37 Coralie'!$A$2:$A$101,$A6),0)</f>
        <v>0</v>
      </c>
      <c r="H6" s="54">
        <f ca="1">IFERROR(COUNTIFS('CMA37 Coralie'!$A$2:$A$101,$A6,'CMA37 Coralie'!$B$2:$B$101,H$2)/COUNTIF('CMA37 Coralie'!$A$2:$A$101,$A6),0)</f>
        <v>0</v>
      </c>
      <c r="I6" s="53">
        <f ca="1">IFERROR(COUNTIFS('CMA37 Coralie'!$L$2:$L$101,$A6,'CMA37 Coralie'!$M$2:$M$101,B$2)/COUNTIF('CMA37 Coralie'!$L$2:$L$101,$A6),0)</f>
        <v>0</v>
      </c>
      <c r="J6" s="36">
        <f ca="1">IFERROR(COUNTIFS('CMA37 Coralie'!$L$2:$L$101,$A6,'CMA37 Coralie'!$M$2:$M$101,C$2)/COUNTIF('CMA37 Coralie'!$L$2:$L$101,$A6),0)</f>
        <v>0</v>
      </c>
      <c r="K6" s="36">
        <f ca="1">IFERROR(COUNTIFS('CMA37 Coralie'!$L$2:$L$101,$A6,'CMA37 Coralie'!$M$2:$M$101,D$2)/COUNTIF('CMA37 Coralie'!$L$2:$L$101,$A6),0)</f>
        <v>0</v>
      </c>
      <c r="L6" s="36">
        <f ca="1">IFERROR(COUNTIFS('CMA37 Coralie'!$L$2:$L$101,$A6,'CMA37 Coralie'!$M$2:$M$101,E$2)/COUNTIF('CMA37 Coralie'!$L$2:$L$101,$A6),0)</f>
        <v>0</v>
      </c>
      <c r="M6" s="36">
        <f ca="1">IFERROR(COUNTIFS('CMA37 Coralie'!$L$2:$L$101,$A6,'CMA37 Coralie'!$M$2:$M$101,F$2)/COUNTIF('CMA37 Coralie'!$L$2:$L$101,$A6),0)</f>
        <v>0</v>
      </c>
      <c r="N6" s="36">
        <f ca="1">IFERROR(COUNTIFS('CMA37 Coralie'!$L$2:$L$101,$A6,'CMA37 Coralie'!$M$2:$M$101,G$2)/COUNTIF('CMA37 Coralie'!$L$2:$L$101,$A6),0)</f>
        <v>0</v>
      </c>
      <c r="O6" s="54">
        <f ca="1">IFERROR(COUNTIFS('CMA37 Coralie'!$L$2:$L$101,$A6,'CMA37 Coralie'!$M$2:$M$101,H$2)/COUNTIF('CMA37 Coralie'!$L$2:$L$101,$A6),0)</f>
        <v>0</v>
      </c>
    </row>
    <row r="7" spans="1:15" ht="15.75" x14ac:dyDescent="0.25">
      <c r="A7" s="46">
        <f t="shared" ca="1" si="0"/>
        <v>44227</v>
      </c>
      <c r="B7" s="53">
        <f ca="1">IFERROR(COUNTIFS('CMA37 Coralie'!$A$2:$A$101,$A7,'CMA37 Coralie'!$B$2:$B$101,B$2)/COUNTIF('CMA37 Coralie'!$A$2:$A$101,$A7),0)</f>
        <v>0</v>
      </c>
      <c r="C7" s="36">
        <f ca="1">IFERROR(COUNTIFS('CMA37 Coralie'!$A$2:$A$101,$A7,'CMA37 Coralie'!$B$2:$B$101,C$2)/COUNTIF('CMA37 Coralie'!$A$2:$A$101,$A7),0)</f>
        <v>0</v>
      </c>
      <c r="D7" s="36">
        <f ca="1">IFERROR(COUNTIFS('CMA37 Coralie'!$A$2:$A$101,$A7,'CMA37 Coralie'!$B$2:$B$101,D$2)/COUNTIF('CMA37 Coralie'!$A$2:$A$101,$A7),0)</f>
        <v>0</v>
      </c>
      <c r="E7" s="36">
        <f ca="1">IFERROR(COUNTIFS('CMA37 Coralie'!$A$2:$A$101,$A7,'CMA37 Coralie'!$B$2:$B$101,E$2)/COUNTIF('CMA37 Coralie'!$A$2:$A$101,$A7),0)</f>
        <v>0</v>
      </c>
      <c r="F7" s="36">
        <f ca="1">IFERROR(COUNTIFS('CMA37 Coralie'!$A$2:$A$101,$A7,'CMA37 Coralie'!$B$2:$B$101,F$2)/COUNTIF('CMA37 Coralie'!$A$2:$A$101,$A7),0)</f>
        <v>0</v>
      </c>
      <c r="G7" s="36">
        <f ca="1">IFERROR(COUNTIFS('CMA37 Coralie'!$A$2:$A$101,$A7,'CMA37 Coralie'!$B$2:$B$101,G$2)/COUNTIF('CMA37 Coralie'!$A$2:$A$101,$A7),0)</f>
        <v>0</v>
      </c>
      <c r="H7" s="54">
        <f ca="1">IFERROR(COUNTIFS('CMA37 Coralie'!$A$2:$A$101,$A7,'CMA37 Coralie'!$B$2:$B$101,H$2)/COUNTIF('CMA37 Coralie'!$A$2:$A$101,$A7),0)</f>
        <v>0</v>
      </c>
      <c r="I7" s="53">
        <f ca="1">IFERROR(COUNTIFS('CMA37 Coralie'!$L$2:$L$101,$A7,'CMA37 Coralie'!$M$2:$M$101,B$2)/COUNTIF('CMA37 Coralie'!$L$2:$L$101,$A7),0)</f>
        <v>0</v>
      </c>
      <c r="J7" s="36">
        <f ca="1">IFERROR(COUNTIFS('CMA37 Coralie'!$L$2:$L$101,$A7,'CMA37 Coralie'!$M$2:$M$101,C$2)/COUNTIF('CMA37 Coralie'!$L$2:$L$101,$A7),0)</f>
        <v>0</v>
      </c>
      <c r="K7" s="36">
        <f ca="1">IFERROR(COUNTIFS('CMA37 Coralie'!$L$2:$L$101,$A7,'CMA37 Coralie'!$M$2:$M$101,D$2)/COUNTIF('CMA37 Coralie'!$L$2:$L$101,$A7),0)</f>
        <v>0</v>
      </c>
      <c r="L7" s="36">
        <f ca="1">IFERROR(COUNTIFS('CMA37 Coralie'!$L$2:$L$101,$A7,'CMA37 Coralie'!$M$2:$M$101,E$2)/COUNTIF('CMA37 Coralie'!$L$2:$L$101,$A7),0)</f>
        <v>0</v>
      </c>
      <c r="M7" s="36">
        <f ca="1">IFERROR(COUNTIFS('CMA37 Coralie'!$L$2:$L$101,$A7,'CMA37 Coralie'!$M$2:$M$101,F$2)/COUNTIF('CMA37 Coralie'!$L$2:$L$101,$A7),0)</f>
        <v>0</v>
      </c>
      <c r="N7" s="36">
        <f ca="1">IFERROR(COUNTIFS('CMA37 Coralie'!$L$2:$L$101,$A7,'CMA37 Coralie'!$M$2:$M$101,G$2)/COUNTIF('CMA37 Coralie'!$L$2:$L$101,$A7),0)</f>
        <v>0</v>
      </c>
      <c r="O7" s="54">
        <f ca="1">IFERROR(COUNTIFS('CMA37 Coralie'!$L$2:$L$101,$A7,'CMA37 Coralie'!$M$2:$M$101,H$2)/COUNTIF('CMA37 Coralie'!$L$2:$L$101,$A7),0)</f>
        <v>0</v>
      </c>
    </row>
    <row r="8" spans="1:15" ht="15.75" x14ac:dyDescent="0.25">
      <c r="A8" s="47"/>
      <c r="B8" s="33"/>
      <c r="C8" s="34"/>
      <c r="D8" s="34"/>
      <c r="E8" s="34"/>
      <c r="F8" s="34"/>
      <c r="G8" s="34"/>
      <c r="H8" s="35"/>
      <c r="I8" s="33"/>
      <c r="J8" s="34"/>
      <c r="K8" s="34"/>
      <c r="L8" s="34"/>
      <c r="M8" s="34"/>
      <c r="N8" s="34"/>
      <c r="O8" s="35"/>
    </row>
    <row r="9" spans="1:15" ht="15.75" x14ac:dyDescent="0.25">
      <c r="A9" s="48"/>
      <c r="B9" s="28"/>
      <c r="C9" s="22"/>
      <c r="D9" s="22"/>
      <c r="E9" s="22"/>
      <c r="F9" s="22"/>
      <c r="G9" s="22"/>
      <c r="H9" s="29"/>
      <c r="I9" s="28"/>
      <c r="J9" s="22"/>
      <c r="K9" s="22"/>
      <c r="L9" s="22"/>
      <c r="M9" s="22"/>
      <c r="N9" s="22"/>
      <c r="O9" s="29"/>
    </row>
    <row r="10" spans="1:15" ht="15.75" x14ac:dyDescent="0.25">
      <c r="A10" s="48"/>
      <c r="B10" s="28"/>
      <c r="C10" s="22"/>
      <c r="D10" s="22"/>
      <c r="E10" s="22"/>
      <c r="F10" s="22"/>
      <c r="G10" s="22"/>
      <c r="H10" s="29"/>
      <c r="I10" s="28"/>
      <c r="J10" s="22"/>
      <c r="K10" s="22"/>
      <c r="L10" s="22"/>
      <c r="M10" s="22"/>
      <c r="N10" s="22"/>
      <c r="O10" s="29"/>
    </row>
    <row r="11" spans="1:15" ht="15.75" x14ac:dyDescent="0.25">
      <c r="A11" s="48"/>
      <c r="B11" s="28"/>
      <c r="C11" s="22"/>
      <c r="D11" s="22"/>
      <c r="E11" s="22"/>
      <c r="F11" s="22"/>
      <c r="G11" s="22"/>
      <c r="H11" s="29"/>
      <c r="I11" s="28"/>
      <c r="J11" s="22"/>
      <c r="K11" s="22"/>
      <c r="L11" s="22"/>
      <c r="M11" s="22"/>
      <c r="N11" s="22"/>
      <c r="O11" s="29"/>
    </row>
    <row r="12" spans="1:15" ht="15.75" x14ac:dyDescent="0.25">
      <c r="A12" s="48"/>
      <c r="B12" s="28"/>
      <c r="C12" s="22"/>
      <c r="D12" s="22"/>
      <c r="E12" s="22"/>
      <c r="F12" s="22"/>
      <c r="G12" s="22"/>
      <c r="H12" s="29"/>
      <c r="I12" s="28"/>
      <c r="J12" s="22"/>
      <c r="K12" s="22"/>
      <c r="L12" s="22"/>
      <c r="M12" s="22"/>
      <c r="N12" s="22"/>
      <c r="O12" s="29"/>
    </row>
    <row r="13" spans="1:15" ht="15.75" x14ac:dyDescent="0.25">
      <c r="A13" s="48"/>
      <c r="B13" s="28"/>
      <c r="C13" s="22"/>
      <c r="D13" s="22"/>
      <c r="E13" s="22"/>
      <c r="F13" s="22"/>
      <c r="G13" s="22"/>
      <c r="H13" s="29"/>
      <c r="I13" s="28"/>
      <c r="J13" s="22"/>
      <c r="K13" s="22"/>
      <c r="L13" s="22"/>
      <c r="M13" s="22"/>
      <c r="N13" s="22"/>
      <c r="O13" s="29"/>
    </row>
    <row r="14" spans="1:15" ht="15.75" x14ac:dyDescent="0.25">
      <c r="A14" s="48"/>
      <c r="B14" s="28"/>
      <c r="C14" s="22"/>
      <c r="D14" s="22"/>
      <c r="E14" s="22"/>
      <c r="F14" s="22"/>
      <c r="G14" s="22"/>
      <c r="H14" s="29"/>
      <c r="I14" s="28"/>
      <c r="J14" s="22"/>
      <c r="K14" s="22"/>
      <c r="L14" s="22"/>
      <c r="M14" s="22"/>
      <c r="N14" s="22"/>
      <c r="O14" s="29"/>
    </row>
    <row r="15" spans="1:15" ht="15.75" x14ac:dyDescent="0.25">
      <c r="A15" s="48"/>
      <c r="B15" s="28"/>
      <c r="C15" s="22"/>
      <c r="D15" s="22"/>
      <c r="E15" s="22"/>
      <c r="F15" s="22"/>
      <c r="G15" s="22"/>
      <c r="H15" s="29"/>
      <c r="I15" s="28"/>
      <c r="J15" s="22"/>
      <c r="K15" s="22"/>
      <c r="L15" s="22"/>
      <c r="M15" s="22"/>
      <c r="N15" s="22"/>
      <c r="O15" s="29"/>
    </row>
    <row r="16" spans="1:15" ht="15.75" x14ac:dyDescent="0.25">
      <c r="A16" s="48"/>
      <c r="B16" s="28"/>
      <c r="C16" s="22"/>
      <c r="D16" s="22"/>
      <c r="E16" s="22"/>
      <c r="F16" s="22"/>
      <c r="G16" s="22"/>
      <c r="H16" s="29"/>
      <c r="I16" s="28"/>
      <c r="J16" s="22"/>
      <c r="K16" s="22"/>
      <c r="L16" s="22"/>
      <c r="M16" s="22"/>
      <c r="N16" s="22"/>
      <c r="O16" s="29"/>
    </row>
    <row r="17" spans="1:15" ht="15.75" x14ac:dyDescent="0.25">
      <c r="A17" s="48"/>
      <c r="B17" s="28"/>
      <c r="C17" s="22"/>
      <c r="D17" s="22"/>
      <c r="E17" s="22"/>
      <c r="F17" s="22"/>
      <c r="G17" s="22"/>
      <c r="H17" s="29"/>
      <c r="I17" s="28"/>
      <c r="J17" s="22"/>
      <c r="K17" s="22"/>
      <c r="L17" s="22"/>
      <c r="M17" s="22"/>
      <c r="N17" s="22"/>
      <c r="O17" s="29"/>
    </row>
    <row r="18" spans="1:15" ht="15.75" x14ac:dyDescent="0.25">
      <c r="A18" s="48"/>
      <c r="B18" s="28"/>
      <c r="C18" s="22"/>
      <c r="D18" s="22"/>
      <c r="E18" s="22"/>
      <c r="F18" s="22"/>
      <c r="G18" s="22"/>
      <c r="H18" s="29"/>
      <c r="I18" s="28"/>
      <c r="J18" s="22"/>
      <c r="K18" s="22"/>
      <c r="L18" s="22"/>
      <c r="M18" s="22"/>
      <c r="N18" s="22"/>
      <c r="O18" s="29"/>
    </row>
    <row r="19" spans="1:15" ht="15.75" x14ac:dyDescent="0.25">
      <c r="A19" s="48"/>
      <c r="B19" s="28"/>
      <c r="C19" s="22"/>
      <c r="D19" s="22"/>
      <c r="E19" s="22"/>
      <c r="F19" s="22"/>
      <c r="G19" s="22"/>
      <c r="H19" s="29"/>
      <c r="I19" s="28"/>
      <c r="J19" s="22"/>
      <c r="K19" s="22"/>
      <c r="L19" s="22"/>
      <c r="M19" s="22"/>
      <c r="N19" s="22"/>
      <c r="O19" s="29"/>
    </row>
    <row r="20" spans="1:15" ht="15.75" x14ac:dyDescent="0.25">
      <c r="A20" s="48"/>
      <c r="B20" s="28"/>
      <c r="C20" s="22"/>
      <c r="D20" s="22"/>
      <c r="E20" s="22"/>
      <c r="F20" s="22"/>
      <c r="G20" s="22"/>
      <c r="H20" s="29"/>
      <c r="I20" s="28"/>
      <c r="J20" s="22"/>
      <c r="K20" s="22"/>
      <c r="L20" s="22"/>
      <c r="M20" s="22"/>
      <c r="N20" s="22"/>
      <c r="O20" s="29"/>
    </row>
    <row r="21" spans="1:15" ht="15.75" x14ac:dyDescent="0.25">
      <c r="A21" s="48"/>
      <c r="B21" s="28"/>
      <c r="C21" s="22"/>
      <c r="D21" s="22"/>
      <c r="E21" s="22"/>
      <c r="F21" s="22"/>
      <c r="G21" s="22"/>
      <c r="H21" s="29"/>
      <c r="I21" s="28"/>
      <c r="J21" s="22"/>
      <c r="K21" s="22"/>
      <c r="L21" s="22"/>
      <c r="M21" s="22"/>
      <c r="N21" s="22"/>
      <c r="O21" s="29"/>
    </row>
    <row r="22" spans="1:15" ht="15.75" x14ac:dyDescent="0.25">
      <c r="A22" s="48"/>
      <c r="B22" s="28"/>
      <c r="C22" s="22"/>
      <c r="D22" s="22"/>
      <c r="E22" s="22"/>
      <c r="F22" s="22"/>
      <c r="G22" s="22"/>
      <c r="H22" s="29"/>
      <c r="I22" s="28"/>
      <c r="J22" s="22"/>
      <c r="K22" s="22"/>
      <c r="L22" s="22"/>
      <c r="M22" s="22"/>
      <c r="N22" s="22"/>
      <c r="O22" s="29"/>
    </row>
    <row r="23" spans="1:15" ht="15.75" x14ac:dyDescent="0.25">
      <c r="A23" s="48"/>
      <c r="B23" s="28"/>
      <c r="C23" s="22"/>
      <c r="D23" s="22"/>
      <c r="E23" s="22"/>
      <c r="F23" s="22"/>
      <c r="G23" s="22"/>
      <c r="H23" s="29"/>
      <c r="I23" s="28"/>
      <c r="J23" s="22"/>
      <c r="K23" s="22"/>
      <c r="L23" s="22"/>
      <c r="M23" s="22"/>
      <c r="N23" s="22"/>
      <c r="O23" s="29"/>
    </row>
    <row r="24" spans="1:15" ht="15.75" x14ac:dyDescent="0.25">
      <c r="A24" s="48"/>
      <c r="B24" s="28"/>
      <c r="C24" s="22"/>
      <c r="D24" s="22"/>
      <c r="E24" s="22"/>
      <c r="F24" s="22"/>
      <c r="G24" s="22"/>
      <c r="H24" s="29"/>
      <c r="I24" s="28"/>
      <c r="J24" s="22"/>
      <c r="K24" s="22"/>
      <c r="L24" s="22"/>
      <c r="M24" s="22"/>
      <c r="N24" s="22"/>
      <c r="O24" s="29"/>
    </row>
    <row r="25" spans="1:15" ht="15.75" x14ac:dyDescent="0.25">
      <c r="A25" s="48"/>
      <c r="B25" s="28"/>
      <c r="C25" s="22"/>
      <c r="D25" s="22"/>
      <c r="E25" s="22"/>
      <c r="F25" s="22"/>
      <c r="G25" s="22"/>
      <c r="H25" s="29"/>
      <c r="I25" s="28"/>
      <c r="J25" s="22"/>
      <c r="K25" s="22"/>
      <c r="L25" s="22"/>
      <c r="M25" s="22"/>
      <c r="N25" s="22"/>
      <c r="O25" s="29"/>
    </row>
    <row r="26" spans="1:15" ht="15.75" x14ac:dyDescent="0.25">
      <c r="A26" s="48"/>
      <c r="B26" s="28"/>
      <c r="C26" s="22"/>
      <c r="D26" s="22"/>
      <c r="E26" s="22"/>
      <c r="F26" s="22"/>
      <c r="G26" s="22"/>
      <c r="H26" s="29"/>
      <c r="I26" s="28"/>
      <c r="J26" s="22"/>
      <c r="K26" s="22"/>
      <c r="L26" s="22"/>
      <c r="M26" s="22"/>
      <c r="N26" s="22"/>
      <c r="O26" s="29"/>
    </row>
    <row r="27" spans="1:15" ht="15.75" x14ac:dyDescent="0.25">
      <c r="A27" s="48"/>
      <c r="B27" s="28"/>
      <c r="C27" s="22"/>
      <c r="D27" s="22"/>
      <c r="E27" s="22"/>
      <c r="F27" s="22"/>
      <c r="G27" s="22"/>
      <c r="H27" s="29"/>
      <c r="I27" s="28"/>
      <c r="J27" s="22"/>
      <c r="K27" s="22"/>
      <c r="L27" s="22"/>
      <c r="M27" s="22"/>
      <c r="N27" s="22"/>
      <c r="O27" s="29"/>
    </row>
    <row r="28" spans="1:15" ht="15.75" x14ac:dyDescent="0.25">
      <c r="A28" s="48"/>
      <c r="B28" s="28"/>
      <c r="C28" s="22"/>
      <c r="D28" s="22"/>
      <c r="E28" s="22"/>
      <c r="F28" s="22"/>
      <c r="G28" s="22"/>
      <c r="H28" s="29"/>
      <c r="I28" s="28"/>
      <c r="J28" s="22"/>
      <c r="K28" s="22"/>
      <c r="L28" s="22"/>
      <c r="M28" s="22"/>
      <c r="N28" s="22"/>
      <c r="O28" s="29"/>
    </row>
    <row r="29" spans="1:15" ht="15.75" x14ac:dyDescent="0.25">
      <c r="A29" s="48"/>
      <c r="B29" s="28"/>
      <c r="C29" s="22"/>
      <c r="D29" s="22"/>
      <c r="E29" s="22"/>
      <c r="F29" s="22"/>
      <c r="G29" s="22"/>
      <c r="H29" s="29"/>
      <c r="I29" s="28"/>
      <c r="J29" s="22"/>
      <c r="K29" s="22"/>
      <c r="L29" s="22"/>
      <c r="M29" s="22"/>
      <c r="N29" s="22"/>
      <c r="O29" s="29"/>
    </row>
    <row r="30" spans="1:15" ht="16.5" thickBot="1" x14ac:dyDescent="0.3">
      <c r="A30" s="49"/>
      <c r="B30" s="30"/>
      <c r="C30" s="31"/>
      <c r="D30" s="31"/>
      <c r="E30" s="31"/>
      <c r="F30" s="31"/>
      <c r="G30" s="31"/>
      <c r="H30" s="32"/>
      <c r="I30" s="30"/>
      <c r="J30" s="31"/>
      <c r="K30" s="31"/>
      <c r="L30" s="31"/>
      <c r="M30" s="31"/>
      <c r="N30" s="31"/>
      <c r="O30" s="32"/>
    </row>
  </sheetData>
  <mergeCells count="2">
    <mergeCell ref="B1:H1"/>
    <mergeCell ref="I1:O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F8"/>
  <sheetViews>
    <sheetView workbookViewId="0">
      <selection activeCell="A2" sqref="A2:A8"/>
    </sheetView>
  </sheetViews>
  <sheetFormatPr baseColWidth="10" defaultColWidth="11.42578125" defaultRowHeight="15" x14ac:dyDescent="0.25"/>
  <sheetData>
    <row r="1" spans="1:6" x14ac:dyDescent="0.25">
      <c r="A1" t="s">
        <v>13</v>
      </c>
    </row>
    <row r="2" spans="1:6" x14ac:dyDescent="0.25">
      <c r="A2" t="s">
        <v>7</v>
      </c>
      <c r="F2" t="s">
        <v>6</v>
      </c>
    </row>
    <row r="3" spans="1:6" x14ac:dyDescent="0.25">
      <c r="A3" t="s">
        <v>8</v>
      </c>
      <c r="F3" t="s">
        <v>8</v>
      </c>
    </row>
    <row r="4" spans="1:6" x14ac:dyDescent="0.25">
      <c r="A4" t="s">
        <v>9</v>
      </c>
      <c r="F4" t="s">
        <v>9</v>
      </c>
    </row>
    <row r="5" spans="1:6" x14ac:dyDescent="0.25">
      <c r="A5" t="s">
        <v>5</v>
      </c>
      <c r="F5" t="s">
        <v>5</v>
      </c>
    </row>
    <row r="6" spans="1:6" x14ac:dyDescent="0.25">
      <c r="A6" t="s">
        <v>10</v>
      </c>
      <c r="F6" t="s">
        <v>10</v>
      </c>
    </row>
    <row r="7" spans="1:6" x14ac:dyDescent="0.25">
      <c r="A7" t="s">
        <v>11</v>
      </c>
      <c r="F7" t="s">
        <v>11</v>
      </c>
    </row>
    <row r="8" spans="1:6" x14ac:dyDescent="0.25">
      <c r="A8" t="s">
        <v>14</v>
      </c>
      <c r="F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CMA37 Coralie</vt:lpstr>
      <vt:lpstr>BILAN_V2</vt:lpstr>
      <vt:lpstr>BILAN_V1</vt:lpstr>
      <vt:lpstr>PARAM</vt:lpstr>
      <vt:lpstr>Classification</vt:lpstr>
      <vt:lpstr>Classification1</vt:lpstr>
      <vt:lpstr>Classification2</vt:lpstr>
      <vt:lpstr>Classification3</vt:lpstr>
      <vt:lpstr>janvier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Geoffrey</dc:creator>
  <cp:keywords/>
  <dc:description/>
  <cp:lastModifiedBy>Antony DE ALMEIDA</cp:lastModifiedBy>
  <cp:revision/>
  <dcterms:created xsi:type="dcterms:W3CDTF">2021-01-25T09:28:19Z</dcterms:created>
  <dcterms:modified xsi:type="dcterms:W3CDTF">2021-01-27T21:18:55Z</dcterms:modified>
  <cp:category/>
  <cp:contentStatus/>
</cp:coreProperties>
</file>