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1D8F85E-D862-4D4E-92C8-53220D891681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2" i="1"/>
  <c r="J8" i="1" l="1"/>
  <c r="H8" i="1" l="1"/>
  <c r="H7" i="1"/>
  <c r="J7" i="1" s="1"/>
  <c r="H6" i="1"/>
  <c r="J6" i="1" s="1"/>
  <c r="H5" i="1"/>
  <c r="J5" i="1" s="1"/>
  <c r="H4" i="1"/>
  <c r="J4" i="1" s="1"/>
  <c r="H3" i="1"/>
  <c r="J3" i="1" s="1"/>
  <c r="H2" i="1"/>
  <c r="J2" i="1" s="1"/>
</calcChain>
</file>

<file path=xl/sharedStrings.xml><?xml version="1.0" encoding="utf-8"?>
<sst xmlns="http://schemas.openxmlformats.org/spreadsheetml/2006/main" count="64" uniqueCount="36">
  <si>
    <t>affectation</t>
  </si>
  <si>
    <t>N°bouteilles</t>
  </si>
  <si>
    <t>Date d'affectation</t>
  </si>
  <si>
    <t>volume</t>
  </si>
  <si>
    <t>pres</t>
  </si>
  <si>
    <t>m/s</t>
  </si>
  <si>
    <t>d/ep</t>
  </si>
  <si>
    <t>p/ep</t>
  </si>
  <si>
    <t>d/vi</t>
  </si>
  <si>
    <t>p/vi</t>
  </si>
  <si>
    <t>TY/RO</t>
  </si>
  <si>
    <t>VI/ROB</t>
  </si>
  <si>
    <t>type</t>
  </si>
  <si>
    <t>matiere</t>
  </si>
  <si>
    <t>Fabricant</t>
  </si>
  <si>
    <t>Véhicules</t>
  </si>
  <si>
    <t>INTERVENANT</t>
  </si>
  <si>
    <t>COMMENTAIRES</t>
  </si>
  <si>
    <t>03</t>
  </si>
  <si>
    <t>EN</t>
  </si>
  <si>
    <t>V 05/09</t>
  </si>
  <si>
    <t>M-25</t>
  </si>
  <si>
    <t>ALU FRET KEVLAR</t>
  </si>
  <si>
    <t>LUXFER</t>
  </si>
  <si>
    <t>CH</t>
  </si>
  <si>
    <t>CONCORS</t>
  </si>
  <si>
    <t>V 12/11</t>
  </si>
  <si>
    <t>LA CIOTAT</t>
  </si>
  <si>
    <t>190319</t>
  </si>
  <si>
    <t>GARDANNE</t>
  </si>
  <si>
    <t>271119</t>
  </si>
  <si>
    <t>V 01/12</t>
  </si>
  <si>
    <t xml:space="preserve">CH </t>
  </si>
  <si>
    <t>BVA</t>
  </si>
  <si>
    <t>290518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</si>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</sst>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34373A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/>
    <xf numFmtId="0" fontId="2" fillId="0" borderId="1" xfId="0" applyFont="1" applyFill="1" applyBorder="1"/>
    <xf numFmtId="49" fontId="2" fillId="2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7" fontId="0" fillId="0" borderId="1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/>
    <xf numFmtId="17" fontId="0" fillId="4" borderId="1" xfId="0" applyNumberFormat="1" applyFont="1" applyFill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workbookViewId="0">
      <selection activeCell="P3" sqref="P3"/>
    </sheetView>
  </sheetViews>
  <sheetFormatPr baseColWidth="10" defaultRowHeight="15" x14ac:dyDescent="0.25"/>
  <cols>
    <col min="10" max="10" width="13.28515625" bestFit="1" customWidth="1"/>
    <col min="16" max="16" width="13.14062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5" t="s">
        <v>16</v>
      </c>
      <c r="R1" s="6" t="s">
        <v>17</v>
      </c>
      <c r="S1" s="7"/>
    </row>
    <row r="2" spans="1:19" x14ac:dyDescent="0.25">
      <c r="A2" s="23" t="s">
        <v>35</v>
      </c>
      <c r="B2" s="8">
        <v>828</v>
      </c>
      <c r="C2" s="9">
        <v>211119</v>
      </c>
      <c r="D2" s="10">
        <v>3</v>
      </c>
      <c r="E2" s="11">
        <v>300</v>
      </c>
      <c r="F2" s="11">
        <v>2006</v>
      </c>
      <c r="G2" s="12">
        <v>42370</v>
      </c>
      <c r="H2" s="12">
        <f>IF(G2&gt;0,EDATE(G2,120),"")</f>
        <v>46023</v>
      </c>
      <c r="I2" s="12">
        <v>40909</v>
      </c>
      <c r="J2" s="21">
        <f>IFERROR(MIN(IF(I2&gt;0,EDATE(I2,40),""),H2),"")</f>
        <v>42125</v>
      </c>
      <c r="K2" s="13" t="s">
        <v>19</v>
      </c>
      <c r="L2" s="13" t="s">
        <v>20</v>
      </c>
      <c r="M2" s="14" t="s">
        <v>21</v>
      </c>
      <c r="N2" s="14" t="s">
        <v>22</v>
      </c>
      <c r="O2" s="14" t="s">
        <v>23</v>
      </c>
      <c r="P2" s="22" t="str">
        <f>IF(A2="03","RESERVE ARI",IF(OR(A2="VISITE",A2="REQUALIF"),A2,""))</f>
        <v>VISITE</v>
      </c>
      <c r="Q2" s="15" t="s">
        <v>24</v>
      </c>
      <c r="R2" s="16"/>
      <c r="S2" s="16"/>
    </row>
    <row r="3" spans="1:19" x14ac:dyDescent="0.25">
      <c r="A3" s="23" t="s">
        <v>25</v>
      </c>
      <c r="B3" s="8">
        <v>829</v>
      </c>
      <c r="C3" s="9">
        <v>130319</v>
      </c>
      <c r="D3" s="10">
        <v>3</v>
      </c>
      <c r="E3" s="11">
        <v>300</v>
      </c>
      <c r="F3" s="11">
        <v>2006</v>
      </c>
      <c r="G3" s="12">
        <v>42309</v>
      </c>
      <c r="H3" s="12">
        <f t="shared" ref="H3:H8" si="0">IF(G3&gt;0,EDATE(G3,120),"")</f>
        <v>45962</v>
      </c>
      <c r="I3" s="12">
        <v>43831</v>
      </c>
      <c r="J3" s="21">
        <f t="shared" ref="J3:J8" si="1">IFERROR(MIN(IF(I3&gt;0,EDATE(I3,40),""),H3),"")</f>
        <v>45047</v>
      </c>
      <c r="K3" s="13" t="s">
        <v>19</v>
      </c>
      <c r="L3" s="13" t="s">
        <v>26</v>
      </c>
      <c r="M3" s="14" t="s">
        <v>21</v>
      </c>
      <c r="N3" s="14" t="s">
        <v>22</v>
      </c>
      <c r="O3" s="14" t="s">
        <v>23</v>
      </c>
      <c r="P3" s="22" t="str">
        <f t="shared" ref="P3:P8" si="2">IF(A3="03","RESERVE ARI",IF(OR(A3="VISITE",A3="REQUALIF"),A3,""))</f>
        <v/>
      </c>
      <c r="Q3" s="15"/>
      <c r="R3" s="16"/>
      <c r="S3" s="16"/>
    </row>
    <row r="4" spans="1:19" x14ac:dyDescent="0.25">
      <c r="A4" s="23" t="s">
        <v>27</v>
      </c>
      <c r="B4" s="8">
        <v>830</v>
      </c>
      <c r="C4" s="17" t="s">
        <v>28</v>
      </c>
      <c r="D4" s="10">
        <v>3</v>
      </c>
      <c r="E4" s="11">
        <v>300</v>
      </c>
      <c r="F4" s="11">
        <v>2006</v>
      </c>
      <c r="G4" s="12">
        <v>42309</v>
      </c>
      <c r="H4" s="12">
        <f t="shared" si="0"/>
        <v>45962</v>
      </c>
      <c r="I4" s="12">
        <v>43525</v>
      </c>
      <c r="J4" s="21">
        <f t="shared" si="1"/>
        <v>44743</v>
      </c>
      <c r="K4" s="13" t="s">
        <v>19</v>
      </c>
      <c r="L4" s="13" t="s">
        <v>26</v>
      </c>
      <c r="M4" s="14" t="s">
        <v>21</v>
      </c>
      <c r="N4" s="14" t="s">
        <v>22</v>
      </c>
      <c r="O4" s="14" t="s">
        <v>23</v>
      </c>
      <c r="P4" s="22" t="str">
        <f t="shared" si="2"/>
        <v/>
      </c>
      <c r="Q4" s="18" t="s">
        <v>24</v>
      </c>
      <c r="R4" s="19"/>
      <c r="S4" s="16"/>
    </row>
    <row r="5" spans="1:19" x14ac:dyDescent="0.25">
      <c r="A5" s="24" t="s">
        <v>29</v>
      </c>
      <c r="B5" s="8">
        <v>831</v>
      </c>
      <c r="C5" s="9">
        <v>210119</v>
      </c>
      <c r="D5" s="10">
        <v>3</v>
      </c>
      <c r="E5" s="11">
        <v>300</v>
      </c>
      <c r="F5" s="11">
        <v>2006</v>
      </c>
      <c r="G5" s="12">
        <v>42522</v>
      </c>
      <c r="H5" s="12">
        <f t="shared" si="0"/>
        <v>46174</v>
      </c>
      <c r="I5" s="12">
        <v>43831</v>
      </c>
      <c r="J5" s="21">
        <f t="shared" si="1"/>
        <v>45047</v>
      </c>
      <c r="K5" s="13" t="s">
        <v>19</v>
      </c>
      <c r="L5" s="13" t="s">
        <v>20</v>
      </c>
      <c r="M5" s="14" t="s">
        <v>21</v>
      </c>
      <c r="N5" s="14" t="s">
        <v>22</v>
      </c>
      <c r="O5" s="14" t="s">
        <v>23</v>
      </c>
      <c r="P5" s="22" t="str">
        <f t="shared" si="2"/>
        <v/>
      </c>
      <c r="Q5" s="15"/>
      <c r="R5" s="16"/>
      <c r="S5" s="16"/>
    </row>
    <row r="6" spans="1:19" x14ac:dyDescent="0.25">
      <c r="A6" s="24" t="s">
        <v>18</v>
      </c>
      <c r="B6" s="8">
        <v>832</v>
      </c>
      <c r="C6" s="17" t="s">
        <v>30</v>
      </c>
      <c r="D6" s="10">
        <v>3</v>
      </c>
      <c r="E6" s="11">
        <v>300</v>
      </c>
      <c r="F6" s="11">
        <v>2006</v>
      </c>
      <c r="G6" s="12">
        <v>42401</v>
      </c>
      <c r="H6" s="12">
        <f t="shared" si="0"/>
        <v>46054</v>
      </c>
      <c r="I6" s="12">
        <v>43796</v>
      </c>
      <c r="J6" s="21">
        <f t="shared" si="1"/>
        <v>45012</v>
      </c>
      <c r="K6" s="13" t="s">
        <v>19</v>
      </c>
      <c r="L6" s="13" t="s">
        <v>31</v>
      </c>
      <c r="M6" s="14" t="s">
        <v>21</v>
      </c>
      <c r="N6" s="14" t="s">
        <v>22</v>
      </c>
      <c r="O6" s="14" t="s">
        <v>23</v>
      </c>
      <c r="P6" s="22" t="str">
        <f t="shared" si="2"/>
        <v>RESERVE ARI</v>
      </c>
      <c r="Q6" s="18" t="s">
        <v>32</v>
      </c>
      <c r="R6" s="19"/>
      <c r="S6" s="16"/>
    </row>
    <row r="7" spans="1:19" x14ac:dyDescent="0.25">
      <c r="A7" s="24" t="s">
        <v>33</v>
      </c>
      <c r="B7" s="8">
        <v>836</v>
      </c>
      <c r="C7" s="9" t="s">
        <v>34</v>
      </c>
      <c r="D7" s="10">
        <v>3</v>
      </c>
      <c r="E7" s="11">
        <v>300</v>
      </c>
      <c r="F7" s="11">
        <v>2006</v>
      </c>
      <c r="G7" s="12">
        <v>42430</v>
      </c>
      <c r="H7" s="12">
        <f t="shared" si="0"/>
        <v>46082</v>
      </c>
      <c r="I7" s="12">
        <v>43831</v>
      </c>
      <c r="J7" s="21">
        <f t="shared" si="1"/>
        <v>45047</v>
      </c>
      <c r="K7" s="13" t="s">
        <v>19</v>
      </c>
      <c r="L7" s="13" t="s">
        <v>20</v>
      </c>
      <c r="M7" s="14" t="s">
        <v>21</v>
      </c>
      <c r="N7" s="14" t="s">
        <v>22</v>
      </c>
      <c r="O7" s="14" t="s">
        <v>23</v>
      </c>
      <c r="P7" s="22" t="str">
        <f t="shared" si="2"/>
        <v/>
      </c>
      <c r="Q7" s="15"/>
      <c r="R7" s="16"/>
      <c r="S7" s="16"/>
    </row>
    <row r="8" spans="1:19" x14ac:dyDescent="0.25">
      <c r="A8" s="23" t="s">
        <v>35</v>
      </c>
      <c r="B8" s="8">
        <v>837</v>
      </c>
      <c r="C8" s="17"/>
      <c r="D8" s="10">
        <v>3</v>
      </c>
      <c r="E8" s="11">
        <v>300</v>
      </c>
      <c r="F8" s="11">
        <v>2006</v>
      </c>
      <c r="G8" s="20"/>
      <c r="H8" s="20" t="str">
        <f t="shared" si="0"/>
        <v/>
      </c>
      <c r="I8" s="20"/>
      <c r="J8" s="21" t="str">
        <f t="shared" si="1"/>
        <v/>
      </c>
      <c r="K8" s="13"/>
      <c r="L8" s="13"/>
      <c r="M8" s="14" t="s">
        <v>21</v>
      </c>
      <c r="N8" s="14" t="s">
        <v>22</v>
      </c>
      <c r="O8" s="14" t="s">
        <v>23</v>
      </c>
      <c r="P8" s="22" t="str">
        <f t="shared" si="2"/>
        <v>VISITE</v>
      </c>
      <c r="Q8" s="15"/>
      <c r="R8" s="16"/>
      <c r="S8" s="16"/>
    </row>
  </sheetData>
  <conditionalFormatting sqref="A2:A8 P2:P8">
    <cfRule type="expression" dxfId="0" priority="1">
      <formula>A2="VISITE"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sdis-13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Christian</dc:creator>
  <cp:lastModifiedBy>Antony DE ALMEIDA</cp:lastModifiedBy>
  <dcterms:created xsi:type="dcterms:W3CDTF">2021-01-14T15:05:31Z</dcterms:created>
  <dcterms:modified xsi:type="dcterms:W3CDTF">2021-01-26T16:24:47Z</dcterms:modified>
</cp:coreProperties>
</file>