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codeName="ThisWorkbook"/>
  <mc:AlternateContent xmlns:mc="http://schemas.openxmlformats.org/markup-compatibility/2006">
    <mc:Choice Requires="x15">
      <x15ac:absPath xmlns:x15ac="http://schemas.microsoft.com/office/spreadsheetml/2010/11/ac" url="C:\Users\anton\Desktop\"/>
    </mc:Choice>
  </mc:AlternateContent>
  <xr:revisionPtr revIDLastSave="0" documentId="8_{855E435B-FD8C-4595-AEF8-A7CC77C3F9AA}" xr6:coauthVersionLast="45" xr6:coauthVersionMax="45" xr10:uidLastSave="{00000000-0000-0000-0000-000000000000}"/>
  <bookViews>
    <workbookView xWindow="28680" yWindow="-120" windowWidth="29040" windowHeight="16440" xr2:uid="{00000000-000D-0000-FFFF-FFFF00000000}"/>
  </bookViews>
  <sheets>
    <sheet name="Synthèse" sheetId="11" r:id="rId1"/>
    <sheet name="LEG" sheetId="3" r:id="rId2"/>
    <sheet name="Feuil12" sheetId="12" state="hidden" r:id="rId3"/>
    <sheet name="TRG" sheetId="5" r:id="rId4"/>
    <sheet name="QCF" sheetId="4" r:id="rId5"/>
    <sheet name="OPS" sheetId="6" r:id="rId6"/>
    <sheet name="IFS" sheetId="7" r:id="rId7"/>
    <sheet name="PAX" sheetId="8" r:id="rId8"/>
    <sheet name="CGO" sheetId="9" r:id="rId9"/>
    <sheet name="AUI" sheetId="17" r:id="rId10"/>
    <sheet name="FAL" sheetId="19" r:id="rId11"/>
  </sheets>
  <calcPr calcId="181029" calcMode="manual"/>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29" i="3" l="1"/>
  <c r="H129" i="3" s="1"/>
  <c r="G130" i="3"/>
  <c r="H130" i="3" s="1"/>
  <c r="G131" i="3"/>
  <c r="H131" i="3" s="1"/>
  <c r="G132" i="3"/>
  <c r="H132" i="3" s="1"/>
  <c r="G133" i="3"/>
  <c r="H133" i="3" s="1"/>
  <c r="G134" i="3"/>
  <c r="G135" i="3"/>
  <c r="H135" i="3" s="1"/>
  <c r="G136" i="3"/>
  <c r="H136" i="3" s="1"/>
  <c r="G137" i="3"/>
  <c r="H137" i="3" s="1"/>
  <c r="G138" i="3"/>
  <c r="H138" i="3" s="1"/>
  <c r="G139" i="3"/>
  <c r="H139" i="3" s="1"/>
  <c r="G140" i="3"/>
  <c r="H140" i="3" s="1"/>
  <c r="G141" i="3"/>
  <c r="H141" i="3" s="1"/>
  <c r="H134" i="3"/>
  <c r="E6" i="11"/>
  <c r="G8" i="11"/>
  <c r="I10" i="11"/>
  <c r="F13" i="11"/>
  <c r="G13" i="11"/>
  <c r="F6" i="11"/>
  <c r="H8" i="11"/>
  <c r="E11" i="11"/>
  <c r="G6" i="11"/>
  <c r="I8" i="11"/>
  <c r="F11" i="11"/>
  <c r="H13" i="11"/>
  <c r="H6" i="11"/>
  <c r="E9" i="11"/>
  <c r="G11" i="11"/>
  <c r="I13" i="11"/>
  <c r="I6" i="11"/>
  <c r="F9" i="11"/>
  <c r="H11" i="11"/>
  <c r="F5" i="11"/>
  <c r="E7" i="11"/>
  <c r="G9" i="11"/>
  <c r="I11" i="11"/>
  <c r="G5" i="11"/>
  <c r="F7" i="11"/>
  <c r="H9" i="11"/>
  <c r="E12" i="11"/>
  <c r="H5" i="11"/>
  <c r="H10" i="11"/>
  <c r="G7" i="11"/>
  <c r="I9" i="11"/>
  <c r="F12" i="11"/>
  <c r="I5" i="11"/>
  <c r="E5" i="11"/>
  <c r="H7" i="11"/>
  <c r="E10" i="11"/>
  <c r="G12" i="11"/>
  <c r="I7" i="11"/>
  <c r="F10" i="11"/>
  <c r="H12" i="11"/>
  <c r="E8" i="11"/>
  <c r="G10" i="11"/>
  <c r="I12" i="11"/>
  <c r="F8" i="11"/>
  <c r="E13" i="11"/>
  <c r="J36" i="5" l="1"/>
  <c r="H101" i="17" l="1"/>
  <c r="I101" i="17" s="1"/>
  <c r="H178" i="6" l="1"/>
  <c r="I178" i="6" s="1"/>
  <c r="H175" i="6"/>
  <c r="I175" i="6" s="1"/>
  <c r="H176" i="6"/>
  <c r="I176" i="6" s="1"/>
  <c r="H177" i="6"/>
  <c r="I177" i="6" s="1"/>
  <c r="H127" i="6"/>
  <c r="I127" i="6" s="1"/>
  <c r="H73" i="6" l="1"/>
  <c r="I73" i="6" s="1"/>
  <c r="H74" i="6"/>
  <c r="I74" i="6" s="1"/>
  <c r="H22" i="6"/>
  <c r="I22" i="6" s="1"/>
  <c r="J40" i="5" l="1"/>
  <c r="I19" i="5"/>
  <c r="J19" i="5" s="1"/>
  <c r="H29" i="3" l="1"/>
  <c r="H30" i="3"/>
  <c r="A8" i="12" l="1"/>
  <c r="B13" i="11"/>
  <c r="B11" i="11"/>
  <c r="B10" i="11"/>
  <c r="B9" i="11"/>
  <c r="B8" i="11"/>
  <c r="B7" i="11"/>
  <c r="B6" i="11"/>
  <c r="B5" i="11"/>
  <c r="H117" i="6" l="1"/>
  <c r="I117" i="6" s="1"/>
  <c r="H118" i="6"/>
  <c r="I118" i="6" s="1"/>
</calcChain>
</file>

<file path=xl/sharedStrings.xml><?xml version="1.0" encoding="utf-8"?>
<sst xmlns="http://schemas.openxmlformats.org/spreadsheetml/2006/main" count="2600" uniqueCount="1206">
  <si>
    <t>ETAT DE MISE EN OEUVRE</t>
  </si>
  <si>
    <t>ANAC</t>
  </si>
  <si>
    <t>ETAT DE MISE EN ŒUVRE</t>
  </si>
  <si>
    <t>LEG</t>
  </si>
  <si>
    <t>OPS</t>
  </si>
  <si>
    <t>Etat de mise en œuvre</t>
  </si>
  <si>
    <t>COURT TERME</t>
  </si>
  <si>
    <t>MOYEN TERME</t>
  </si>
  <si>
    <t>LONG TERME</t>
  </si>
  <si>
    <t>PRIOTITE</t>
  </si>
  <si>
    <t>SARP</t>
  </si>
  <si>
    <t>EC</t>
  </si>
  <si>
    <t>QP</t>
  </si>
  <si>
    <t>RECOMMANDATION DE L'OACI</t>
  </si>
  <si>
    <t>COMMENTAIRES ET OBSERVATIONS</t>
  </si>
  <si>
    <t>ACTION(S) CORRECTIVE(S) PROPOSÉE(S)</t>
  </si>
  <si>
    <t>SERVICE(S) RESPONSABLE(S</t>
  </si>
  <si>
    <t>DATE(S) DE RÉALISATION ESTIMÉE(S)</t>
  </si>
  <si>
    <t>Effectivité</t>
  </si>
  <si>
    <t>Basse</t>
  </si>
  <si>
    <t>2.2.2</t>
  </si>
  <si>
    <t>1.190</t>
  </si>
  <si>
    <t>a) établir l'exigence que les mêmes mesures de sûreté requises soient appliquées aux vols internationaux et aux vols intérieurs, ou, si une distinction est faite entre les vols internationaux et les vols intérieurs, que cette distinction doit être faite sur la base d'une évaluation des risques ;</t>
  </si>
  <si>
    <t>Le Gabon est d’accord avec cette recommandation</t>
  </si>
  <si>
    <t>Amender le PNSAC en y insérant l’exigence que les mesures de sûreté requises aux vols internationaux soient les mêmes aux vols intérieurs.</t>
  </si>
  <si>
    <t>Approuver le PNSAC</t>
  </si>
  <si>
    <t>Diffuser les parties pertinentes du PNSAC</t>
  </si>
  <si>
    <t>Élevée</t>
  </si>
  <si>
    <t>1.200</t>
  </si>
  <si>
    <t>b) veiller à ce que l’application de mesures de sûreté aux vols intérieurs soit mise en œuvre de manière constante et efficace.</t>
  </si>
  <si>
    <t>Mener des inspections relatives à la mise en œuvre des mesures de sûreté aux vols intérieurs.</t>
  </si>
  <si>
    <t>3.1.1</t>
  </si>
  <si>
    <t>1.060</t>
  </si>
  <si>
    <t>a) veiller à ce que le PNSAC cite ou mentionne avec précision les obligations et les mesures actuellement en vigueur dans l’État ;</t>
  </si>
  <si>
    <t>Amender le PNSAC  en y insérant les obligations  suivantes :</t>
  </si>
  <si>
    <t>-Vérification  des antécédents  des personnes autres que les passagers auxquelles est accordé un accès sans escorte aux ZSAR ;</t>
  </si>
  <si>
    <t>- Vérification  des antécédents  des personnes responsables de la mise en œuvre des contrôles de sureté;</t>
  </si>
  <si>
    <t>- Révision périodique des PSA;</t>
  </si>
  <si>
    <t>- Mise à  jour  périodique des caractéristiques des titres d’accès des personnels en ZSAR et de leur mécanisme de conception;</t>
  </si>
  <si>
    <t>-Traitement  des demandes d’autres États autorisant le transport des gardes  armés et des agents de sureté à bord des aéronefs;</t>
  </si>
  <si>
    <t>- Concordance entre les passagers et leurs bagages;</t>
  </si>
  <si>
    <t>- Normes de performance relatives aux seuils de détection pour les différents appareils d'inspection filtrage ;</t>
  </si>
  <si>
    <t>- Identification du coté ville.</t>
  </si>
  <si>
    <t>REALISEE</t>
  </si>
  <si>
    <t>REALISEE PNSAC  6.4.3</t>
  </si>
  <si>
    <t>REALISEE              PNSAC 7.1.</t>
  </si>
  <si>
    <t>REALISEE PNSAC 5.2.2.5</t>
  </si>
  <si>
    <t>REALISEE PNSAC 6.3</t>
  </si>
  <si>
    <t>REALISEE PNSAC 7.5</t>
  </si>
  <si>
    <t>REALISEE PNSAC  7.7.2</t>
  </si>
  <si>
    <t>REALISEE PNSAC 8.1.1 et 8.1.12</t>
  </si>
  <si>
    <t>REALISEE PNSAC 6.2.2</t>
  </si>
  <si>
    <t>REALISEE 05.06.2018</t>
  </si>
  <si>
    <t>REALISEE 27.08.2018</t>
  </si>
  <si>
    <t>Moyenne</t>
  </si>
  <si>
    <t>1.070</t>
  </si>
  <si>
    <t>b) établir de manière suffisante des orientations, des critères de performance ou des procédures pour s’assurer de l’application efficace, effective et cohérente des politiques et des obligations inscrites dans le PNSAC.</t>
  </si>
  <si>
    <t>Élaborer des circulaires  et des procédures relatives :</t>
  </si>
  <si>
    <t xml:space="preserve"> - à la vérification  des antécédents  des personnes autres que les passagers auxquelles est accordé un accès sans escorte aux ZSAR ;</t>
  </si>
  <si>
    <t>- à la vérification  des antécédents  des personnes responsables de la mise en œuvre des contrôles de sureté;</t>
  </si>
  <si>
    <t>- à la révision périodique des PSA;</t>
  </si>
  <si>
    <t>- à la mise à  jour  périodique des caractéristiques des titres d’accès des personnels en ZSAR et de leur mécanisme de conception;</t>
  </si>
  <si>
    <t>- au traitement  des demandes d’autres États autorisant le transport des gardes  armés et des agents de sureté à bord des aéronefs;</t>
  </si>
  <si>
    <t>- à la concordance entre les passagers et leurs bagages;</t>
  </si>
  <si>
    <t>- aux seuils de détection pour les différents appareils d'inspection filtrage (mise en œuvre) ;</t>
  </si>
  <si>
    <t>- la protection du périmètre ;</t>
  </si>
  <si>
    <t>NON REALISEE</t>
  </si>
  <si>
    <t>REALISEE Annexe 26 du PNSAC REALISEE PNSAC 5.2.2.5</t>
  </si>
  <si>
    <t>REALISEE Annexe 26 du PNSAC REALISEE PNSAC  6.3</t>
  </si>
  <si>
    <t>REALISEE Annexe 19 du PNSAC</t>
  </si>
  <si>
    <t>REALISEE Annexe 23 du PNSAC</t>
  </si>
  <si>
    <t>-  l’application des contrôles de sûreté aux marchandises et aux fournitures introduites dans les ZSAR ;</t>
  </si>
  <si>
    <t>- l'identification du côté ville ;</t>
  </si>
  <si>
    <t>- l’inspection-filtrage du fret et du Courrier ;</t>
  </si>
  <si>
    <t>-le transport d'armes à bord des aéronefs</t>
  </si>
  <si>
    <t>Approuver les circulaires  et les procédures relatives :</t>
  </si>
  <si>
    <t>- au traitement  des demandes d’autres Etats autorisant le transport des gardes  armés et des agents de sureté à bord des aéronefs;</t>
  </si>
  <si>
    <t>30/03/2018</t>
  </si>
  <si>
    <t>Diffuser les circulaires  et les procédures relatives :</t>
  </si>
  <si>
    <t>04/04/2018</t>
  </si>
  <si>
    <t>REALISEE 27/08/2018</t>
  </si>
  <si>
    <t>3.1.9</t>
  </si>
  <si>
    <t>1.075</t>
  </si>
  <si>
    <t>a) établir l'obligation pour l’autorité compétente de mettre à la disposition de toutes les entités concernées par la sûreté, sans distinction, une version écrite des parties pertinentes de son PNSAC ou des informations et des directives appropriées afin qu’elles puissent se conformer aux dispositions du PNSAC.</t>
  </si>
  <si>
    <t xml:space="preserve"> Amender le PNSAC en y insérant l'exigence de mettre à la disposition de toutes les entités concernées par la sûreté, sans distinction, une version écrite des parties pertinentes du PNSAC ou des informations et des directives appropriées afin qu’elles puissent se conformer aux dispositions du PNSAC.</t>
  </si>
  <si>
    <t>05.06.2018</t>
  </si>
  <si>
    <t>29.08.2018</t>
  </si>
  <si>
    <t>REALISEE PNSAC page X</t>
  </si>
  <si>
    <t>1.080</t>
  </si>
  <si>
    <t>b) établir et mettre en œuvre, à l’attention de tous les acteurs concernés par la sûreté de l’aviation, un processus robuste de diffusion des règlements, des programmes, des procédures, des éléments d’orientation et des critères de performance en matière de sûreté de l’aviation.</t>
  </si>
  <si>
    <t>Élaborer une circulaire relative au processus de diffusion des règlements, des programmes, des procédures des éléments d’orientation technique, des critères de performance en matière de sûreté;</t>
  </si>
  <si>
    <t>REALISEE (a amélioré)</t>
  </si>
  <si>
    <t>Approuver la circulaire relative au processus de diffusion des règlements, des programmes, des procédures, des éléments d’orientation technique, des critères de performance en matière de sûreté;</t>
  </si>
  <si>
    <t>Diffuser la circulaire relative au processus de diffusion des règlements, des programmes, des procédures, des éléments d’orientation technique, des critères de performance en matière de sûreté.</t>
  </si>
  <si>
    <t>MPG 18/05/2018</t>
  </si>
  <si>
    <t>3.4.7</t>
  </si>
  <si>
    <t>1.110</t>
  </si>
  <si>
    <t>a) compléter sa législation primaire afin que les pouvoirs conférés aux inspecteurs nationaux pour l’accomplissement de leurs missions les habilitent à :</t>
  </si>
  <si>
    <t>i. inspecter et tester l’efficacité des mesures et des  procédures de sûreté ainsi que les performances des  équipements de sûreté ;</t>
  </si>
  <si>
    <t>ii. 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</si>
  <si>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iii émettre des avis d’insuffisances ou des  recommandations, s’ils le jugent utile ;</t>
  </si>
  <si>
    <t>iv faire réaliser les mesures correctrices et exiger la  rectification immédiate de toute insuffisance ou  imposer une obligation de mise en conformité ;</t>
  </si>
  <si>
    <t>v. contraindre à mettre en œuvre toutes les obligations  nationales de sûreté de l’aviation</t>
  </si>
  <si>
    <t>(à suivre)</t>
  </si>
  <si>
    <t>Élaborer un Décret relatif au renforcement des pouvoirs  des inspecteurs  pour leur permettre  de mener et accomplir   avec efficacité leurs missions à savoir :</t>
  </si>
  <si>
    <t>- 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</si>
  <si>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</si>
  <si>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-Émettre des avis d’insuffisances ou des recommandations, s’ils le jugent utile ;</t>
  </si>
  <si>
    <t>-Faire réaliser les mesures correctrices et exiger la rectification immédiate de toute insuffisance ou imposer une obligation de mise en conformité ;</t>
  </si>
  <si>
    <t>-Contraindre à mettre en œuvre toutes les obligations nationales de sûreté de l’aviation.</t>
  </si>
  <si>
    <t>-Accéder sans restriction aux aéronefs, aux aéroports et aux installations d’aviation ainsi qu’aux documents relatifs à la sûreté de l’aviation qu’ils doivent examiner;</t>
  </si>
  <si>
    <t>-S’entretenir avec toute personne qu’ils jugent susceptible de les aider à évaluer la norme de sûreté ou la mise en œuvre des procédures de sûreté.</t>
  </si>
  <si>
    <t>Signer le décret relatif au renforcement des pouvoirs des inspecteurs;</t>
  </si>
  <si>
    <t>Président de la République</t>
  </si>
  <si>
    <t>Publier le décret relatif au renforcement des pouvoirs des inspecteurs</t>
  </si>
  <si>
    <t>Secrétariat général du Gouvernement</t>
  </si>
  <si>
    <t>Diffuser le décret relatif au renforcement des pouvoirs des inspecteurs.</t>
  </si>
  <si>
    <t>1.115</t>
  </si>
  <si>
    <t>b) veiller à ce que  les inspecteurs nationaux de sûreté de l’aviation soient officiellement habilités et autorisés à :</t>
  </si>
  <si>
    <t>i. accéder sans restrictions aux  aéronefs, aux aéroports et aux  installations d’aviation ainsi qu’aux  documents relatifs à la sûreté de  l’aviation qu’ils doivent examiner ;</t>
  </si>
  <si>
    <t>ii. s’entretenir avec toute personne  qu’ils jugent susceptible de les aider  à évaluer la norme de sûreté ou  la mise en œuvre des procédures de  sûreté.</t>
  </si>
  <si>
    <t xml:space="preserve"> Le Gabon est d’accord avec cette recommandation</t>
  </si>
  <si>
    <t xml:space="preserve">   </t>
  </si>
  <si>
    <t>Elaborer un Décret relatif au renforcement des pouvoirs  des inspecteurs  pour leur permettre  de mener et accomplir avec efficacité leurs missions à savoir :</t>
  </si>
  <si>
    <t>-Inspecter et tester l’efficacité des mesures et des procédures de sûreté ainsi que les performances des équipements de sûreté;</t>
  </si>
  <si>
    <t>-Apporter et utiliser dans un aéroport, côté piste ou dans toute ZSAR désignée, tout équipement nécessaire pour mener à bien leurs tâches. Cela comprend : radios, caméras, équipements d’enregistrement audio ou vidéo ainsi que des objets spécifiquement autorisés, réglementés ou interdits, comme des armes, des répliques d’armes ou des engins explosifs factices ;</t>
  </si>
  <si>
    <t>3.1.3</t>
  </si>
  <si>
    <t>1.125</t>
  </si>
  <si>
    <t>a) compléter le PNSAC de manière à établir l’obligation de faire une évaluation permanente du niveau et de la nature des menaces contre l’aviation civile à l’intérieur de son territoire et de l’espace aérien au-dessus de son territoire</t>
  </si>
  <si>
    <t>Amender le PNSAC en y insérant l’exigence d’évaluer en permanence   le niveau et la nature de la menace  contre  l’aviation civile  à l’intérieur du territoire et au-dessus de l’espace aérien.</t>
  </si>
  <si>
    <t>1.140</t>
  </si>
  <si>
    <t>b) établir clairement l'obligation d’effectuer une évaluation régulière du risque en ce qui concerne la sûreté de l’aviation civile afin d’ajuster les éléments ayant trait aux mesures de sûreté inscrites dans le PNSAC.</t>
  </si>
  <si>
    <t>Amender le PNSAC en y insérant l’exigence d’effectuer une évaluation régulière du risque en ce qui concerne la sûreté de l’aviation civile afin d’ajuster les éléments ayant trait aux mesures de sûreté.</t>
  </si>
  <si>
    <t>Diffuser les parties pertinentes du PNSAC.</t>
  </si>
  <si>
    <t>REALISEE PNSAC 12.1</t>
  </si>
  <si>
    <t>1.155</t>
  </si>
  <si>
    <t>c) établir et utiliser une méthodologie appropriée d’évaluation du risque afin d’ajuster les éléments ayant trait aux mesures de sûreté inscrites dans le PNSAC qui prenne en compte différents scénarios de menace, et notamment :</t>
  </si>
  <si>
    <t>i. engins explosifs improvisés (EEI) portés par une personne  (sur  une personne, dans des bagages de cabine ou des bagages  de soute) ;</t>
  </si>
  <si>
    <t>ii. EEI transportés à bord d’un  véhicule ;</t>
  </si>
  <si>
    <t>iii. introduction d’un EEI ou d’un  article interdit à bord d’un  aéronef;</t>
  </si>
  <si>
    <t>iv. EEI placés dans le fret ;</t>
  </si>
  <si>
    <t>v. MANPADS</t>
  </si>
  <si>
    <t>vi. menaces en vol :</t>
  </si>
  <si>
    <t>- aéronef utilisé comme arme ;</t>
  </si>
  <si>
    <t>- menaces relatives aux systèmes d’aéronefs  télé pilotés ;</t>
  </si>
  <si>
    <t>vii. cyber attaque :</t>
  </si>
  <si>
    <t>- systèmes de gestion du trafic  aérien (ATM) ;</t>
  </si>
  <si>
    <t>- systèmes d’aéronefs ;</t>
  </si>
  <si>
    <t>- systèmes d’aéroports ;</t>
  </si>
  <si>
    <t>viii. menaces chimiques, biologiques et radiologiques ;</t>
  </si>
  <si>
    <t>ix. menaces côté ville</t>
  </si>
  <si>
    <t>x. EEI ou arme ou toxines dissimulés dans des articles de  restauration ou d’autres services ;</t>
  </si>
  <si>
    <t>xi. menaces fictives.</t>
  </si>
  <si>
    <t>Mettre à jour la circulaire 023 du 30 Octobre 2014 relative au modèle de gestion du risque en y insérant: </t>
  </si>
  <si>
    <t>-Engins Explosifs Improvisés (EEI) portés par une personne (sur une personne, dans des bagages de cabine ou des bagages  de soute) ;</t>
  </si>
  <si>
    <t>-EEI transportés à bord d’un véhicule ;</t>
  </si>
  <si>
    <t>-introduction d’un EEI ou d’un article interdit à bord d’un aéronef;</t>
  </si>
  <si>
    <t>-EEI placés dans le fret ;</t>
  </si>
  <si>
    <t>-MANPADS</t>
  </si>
  <si>
    <t>-menaces en vol : aéronef utilisé comme arme, détournement et menaces relatives aux systèmes d’aéronefs télé pilotés ;</t>
  </si>
  <si>
    <t>-cyber attaque : systèmes de gestion du trafic aérien (ATM), systèmes d’aéronefs et systèmes d’aéroports ;</t>
  </si>
  <si>
    <t>-menaces chimiques, biologiques et radiologiques ;</t>
  </si>
  <si>
    <t>-EEI ou arme ou toxines dissimulés dans des articles de restauration ou d’autres services ;</t>
  </si>
  <si>
    <t>-menaces fictives.</t>
  </si>
  <si>
    <t>Approuver la circulaire relative à la méthodologie de gestion du risque;</t>
  </si>
  <si>
    <t>Diffuser la circulaire relative à la méthodologie de gestion du risque;</t>
  </si>
  <si>
    <t>Former le personnel en charge de l’évaluation du risque à l’utilisation de la méthodologie de gestion du risque.</t>
  </si>
  <si>
    <t>Détournement ;</t>
  </si>
  <si>
    <t>2.4.3</t>
  </si>
  <si>
    <t>1.245</t>
  </si>
  <si>
    <t>a) élaborer une procédure permettant de partager avec d’autres États membres de l’OACI des informations sur des menaces contre les intérêts de la sûreté de l’aviation civile.</t>
  </si>
  <si>
    <t>Élaborer  une procédure  de partage  avec d’autres États membres de l’OACI des renseignements sur les menaces contre les intérêts de ces États en matière de sûreté de l’aviation;</t>
  </si>
  <si>
    <t xml:space="preserve">ANAC </t>
  </si>
  <si>
    <t>Approuver la procédure de partage avec d’autres États membres de l’OACI des renseignements sur les menaces contre les intérêts de ces États en matière de sûreté de l’aviation;</t>
  </si>
  <si>
    <t>2.4.4</t>
  </si>
  <si>
    <t>1.250</t>
  </si>
  <si>
    <t>b) établir l’obligation de protéger le traitement des informations sur la sûreté de l’aviation qui lui auraient été communiquées par d’autres États ou qui auraient des incidences, en matière de sûreté, sur les intérêts d’autres États contractants</t>
  </si>
  <si>
    <t>Amender le PNSAC en y insérant l’exigence de classification  et de protection du traitement des informations sur  la sûreté de l’aviation transmises par d’autres États qui auraient des incidences en sûreté et/ou sur les intérêts d’autres  États  contractants;</t>
  </si>
  <si>
    <t>1.255</t>
  </si>
  <si>
    <t>c) établir dans la documentation nationale le niveau d’habilitation des agents autorisés à décider de l’opportunité de donner suite aux demandes d’informations sur la sûreté et à les communiquer</t>
  </si>
  <si>
    <t>Elaborer une décision portant désignation du bureau ou de la personne  responsable de  décider de l’opportunité de donner suite aux demandes d’informations concernant la sûreté et à les communiquer ainsi que le niveau d’habilitation de ce bureau ou de cette personne.</t>
  </si>
  <si>
    <t>Signer la décision portant désignation du bureau ou de la personne  responsable de  décider de l’opportunité de donner suite aux demandes d’informations concernant la sûreté et à les communiquer ainsi que le niveau d’habilitation de ce bureau ou de cette personne.</t>
  </si>
  <si>
    <t>Diffuser la décision portant désignation du bureau ou de la personne  responsable de  décider de l’opportunité de donner suite aux demandes d’informations concernant la sûreté et à les communiquer ainsi que le niveau d’habilitation de ce bureau ou de cette personne.</t>
  </si>
  <si>
    <t>1.260</t>
  </si>
  <si>
    <t>d) établir des procédures permettant de protéger le caractère confidentiel des informations portant sur la sûreté de l’aviation civile lors de leur classification, leur protection et leur communication.</t>
  </si>
  <si>
    <t>Élaborer une procédure relative à la classification et à la protection des informations à caractère confidentiel portant sur la sûreté de l’aviation civile lors de leur classification, leur protection et leur communication;</t>
  </si>
  <si>
    <t xml:space="preserve"> REALISEE PNSAC 5.3</t>
  </si>
  <si>
    <t>Approuver la procédure relative à la classification et à la protection des informations à caractère confidentiel portant sur la sûreté de l’aviation civile lors de leur classification, leur protection et leur communication</t>
  </si>
  <si>
    <t>Notifier au bureau ou à la personne désignée, la procédure relative à la classification et à la protection des informations à caractère confidentiel portant sur la sûreté de l’aviation civile lors de leur classification, leur protection et leur communication aux personnes ayant le niveau d’habilitation requis.</t>
  </si>
  <si>
    <t xml:space="preserve">Former le personnel en charge de la classification et à la protection des informations confidentielles de sureté de l’aviation civile à l’utilisation de la procédure. </t>
  </si>
  <si>
    <t>3.1.5</t>
  </si>
  <si>
    <t>1.340</t>
  </si>
  <si>
    <t>veiller à ce que les réunions du CNSAC aient lieu selon la fréquence établie dans la documentation nationale.</t>
  </si>
  <si>
    <t>Rappeler par courrier au Ministre des Transports en sa qualité de Président l’exigence de la régularité de la tenue du CNSAC.</t>
  </si>
  <si>
    <t xml:space="preserve">       ANAC</t>
  </si>
  <si>
    <t>Élaborer un calendrier annuel de tenue des sessions du CNSAC</t>
  </si>
  <si>
    <t>2.1.1</t>
  </si>
  <si>
    <t>1.015</t>
  </si>
  <si>
    <t>a) définir la sûreté de l'aviation comme un objectif fondamental dans sa documentation nationale. Il convient en particulier d'établir sous cet objectif le principe général selon lequel la sécurité des passagers, des équipages, du personnel au sol et du public doit être assurée pour prévenir tout acte d’intervention illicite dans quelque circonstance que ce soit ;</t>
  </si>
  <si>
    <t>Élaborer un Décret relatif à la politique nationale en matière de sureté en y insérant la protection des passagers, des équipages du personnel au sol et du public contre les actes d’intervention illicite comme étant l’objectif fondamental du GABON.</t>
  </si>
  <si>
    <t>Signer  le Décret relatif à la politique nationale de sureté de l’aviation civile</t>
  </si>
  <si>
    <t>1.020</t>
  </si>
  <si>
    <t>b) veiller à ce que cet objectif fondamental de sûreté de l’aviation soit porté à la connaissance de tous les acteurs de l’industrie aéronautique.</t>
  </si>
  <si>
    <t>Diffuser le Décret relatif  à la politique nationale de sureté de l’aviation civile</t>
  </si>
  <si>
    <t>2.1.2</t>
  </si>
  <si>
    <t>1.035</t>
  </si>
  <si>
    <t>adapter de manière effective ses politiques et ses obligations nationales en matière de sûreté de l’aviation pour tenir compte des dispositions de l’Annexe 17 et de ses amendements.</t>
  </si>
  <si>
    <t>3.4.2</t>
  </si>
  <si>
    <t>2.060</t>
  </si>
  <si>
    <t>a) veiller à établir une procédure pour s’assurer que toutes les entités responsables de la sûreté de l’aviation établissent des programmes de formation pour leur personnel ayant des fonctions de sûreté qui répondent aux exigences nationales ;</t>
  </si>
  <si>
    <t>2.070</t>
  </si>
  <si>
    <t>b) s’assurer qu’une formation spécifique est dispensée à tous les agents chargés du contrôle d’accès aux zones côté piste et aux ZSAR ;</t>
  </si>
  <si>
    <t>Élaborer le Planning de formation annuel en y insérant les formations spécifiques aux contrôles d’accès aux zones côté piste et aux ZSAR;</t>
  </si>
  <si>
    <t>Approuver  le Planning de formation</t>
  </si>
  <si>
    <t>Diffuser le Planning de formation.</t>
  </si>
  <si>
    <t>2.075</t>
  </si>
  <si>
    <t>c) s’assurer qu’une formation spécifique est dispensée à tous les agents chargés de l’inspection/filtrage des personnes autres que les passagers et auxquelles il est autorisé d’accéder non escortées aux ZSAR (portant, y compris, sur leurs objets transportés et les véhicules) ;(à suivre)</t>
  </si>
  <si>
    <t>Élaborer le Planning de formation annuel en y insérant les formations spécifiques à l’inspection/filtrage des personnes autres que les passagers et auxquelles il est autorisé d’accéder non escortées aux ZSAR (portant, y compris, sur leurs objets transportés et les véhicules);</t>
  </si>
  <si>
    <t>REALISEE (mise à jour de la check-list)</t>
  </si>
  <si>
    <t>Élaborer une Circulaire relative à la rédaction des programmes de formation internes des entités responsables de la sûreté de l’aviation et une procédure d’approbation de ces programmes de formations  par l’ANAC ;                    Mettre à jour la check-list d’approbation.</t>
  </si>
  <si>
    <t>2.130</t>
  </si>
  <si>
    <t>d) s’assurer qu’une formation spécifique est dispensée à tous les agents chargés de l’inspection-filtrage du fret et de la poste ;</t>
  </si>
  <si>
    <t>Élaborer le Planning de formation annuel en y insérant les formations spécifiques à l’inspection-filtrage du fret et de la poste;</t>
  </si>
  <si>
    <t>2.135</t>
  </si>
  <si>
    <t>e) s’assurer qu’une formation spécifique est dispensée à tous les agents chargés de préserver, par des mesures de sûreté, l’intégrité du fret et de la poste ayant fait l’objet d’une inspection-filtrage (ou d’autres contrôle de sûreté) contre toute intervention non autorisée.</t>
  </si>
  <si>
    <t>Élaborer le Planning de formation annuel en y insérant les formations spécifiques  au maintien de l’intégrité du fret et de la poste ayant fait l’objet d’une inspection/filtrage (ou d’autres contrôles de sûreté) contre toute intervention non autorisée;</t>
  </si>
  <si>
    <t>2.147</t>
  </si>
  <si>
    <t>f) s’assurer qu’une formation spécifique est dispensée à tout le personnel participant à la mise en œuvre de mesures de sûreté de l’aviation s’appliquant aux zones côté ville.</t>
  </si>
  <si>
    <t>Élaborer le Planning de formation annuel en y insérant les formations spécifiques à la  mise en œuvre de mesures de sûreté de l’aviation s’appliquant aux zones côté ville;</t>
  </si>
  <si>
    <t>REALISEE 08/02/2019</t>
  </si>
  <si>
    <t>REALISEE           08/02/2019</t>
  </si>
  <si>
    <t>2.150</t>
  </si>
  <si>
    <t>a) s’assurer au moyen d'inspections fréquentes des dossiers individuels que tout personnel de sûreté de l’aviation reçoive les formations obligatoires telles que stipulé, que soit pour la formation initiale, le stage d’adaptation au poste mais aussi les formations récurrentes ;</t>
  </si>
  <si>
    <t xml:space="preserve">Mener des activités d’inspections relatives à la formation initiale, formation en cours d’emploi et formations récurrentes.  </t>
  </si>
  <si>
    <t>2.155</t>
  </si>
  <si>
    <t>b) veiller à identifier les besoins ou les insuffisances en matière de formation dans le processus de formation ;</t>
  </si>
  <si>
    <t>2.160</t>
  </si>
  <si>
    <t>c) si des insuffisances ou des problèmes concernant la formation sont identifiés, veiller à  établir un processus pour les résoudre.</t>
  </si>
  <si>
    <t>Élaborer une procédure de résolution de problème concernant la formation;</t>
  </si>
  <si>
    <t>Approuver la procédure de résolution de problème concernant la formation ;</t>
  </si>
  <si>
    <t>Diffuser la procédure.</t>
  </si>
  <si>
    <t>3.4.3</t>
  </si>
  <si>
    <t>2.175</t>
  </si>
  <si>
    <t xml:space="preserve">a)  compléter le PNFSAC en établissant toutes les modalités et les conditions de la certification du personnel chargé de l’inspection-filtrage, notamment en définissant les seuils de réussite pour les évaluations pratiques ainsi que les conditions de maintien de la certification du personnel chargé de l'inspection-filtrage, qui prennent en considération les résultats des évaluations périodiques du rendement, les résultats des tests et les bilans réalisés par le superviseur ; </t>
  </si>
  <si>
    <t>Amender le PNFSAC en y insérant  les seuils de réussite pour les évaluations pratiques, les conditions de maintien de la certification du personnel chargé de l'inspection/filtrage, qui prennent en considération les résultats des évaluations périodiques du rendement, les résultats des tests et les bilans réalisés par le superviseur.</t>
  </si>
  <si>
    <t xml:space="preserve">REALISEE Page 25 du PNFSAC tableau des agents préposé a I/F </t>
  </si>
  <si>
    <t>Approuver le PNFSAC</t>
  </si>
  <si>
    <t>Diffuser les parties pertinentes du PNFSAC</t>
  </si>
  <si>
    <t>2.180</t>
  </si>
  <si>
    <t>b) veiller à ce que tout le personnel chargé de l’inspection-filtrage soit certifié.</t>
  </si>
  <si>
    <t xml:space="preserve">Étendre le processus de certification à tout le personnel chargé de l’inspection/filtrage. </t>
  </si>
  <si>
    <t>REALISEE Page 34 du PNFSAC Certification</t>
  </si>
  <si>
    <t>2.030</t>
  </si>
  <si>
    <t xml:space="preserve">veiller à inclure la formation en cours d’emploi dans le programme officiel de formation pour les inspecteurs nationaux de sûreté de l’aviation. </t>
  </si>
  <si>
    <t>Amender le PNFSAC en y insérant la formation exigée en cours d’emploi dans le programme de formation des inspecteurs nationaux en sûreté de l’aviation.</t>
  </si>
  <si>
    <t xml:space="preserve"> ANAC</t>
  </si>
  <si>
    <t>REALISEE Page 28 du PNFSAC</t>
  </si>
  <si>
    <t>04/042018</t>
  </si>
  <si>
    <t>3.1.7</t>
  </si>
  <si>
    <t>2.210</t>
  </si>
  <si>
    <t>a) établir les modalités et les conditions de certification des instructeurs de sûreté de l’aviation, y compris les critères de performance ;</t>
  </si>
  <si>
    <t xml:space="preserve">Amender le PNCP en y insérant les modalités, les  conditions de certification  et les critères de performance des instructeurs en sûreté de l’aviation. </t>
  </si>
  <si>
    <t xml:space="preserve">REALISEE              PNCP 3.1      PNCP.3.1.2.2 </t>
  </si>
  <si>
    <t>Approuver le PNCP</t>
  </si>
  <si>
    <t>Diffuser les parties pertinentes du PNCP</t>
  </si>
  <si>
    <t>2.215</t>
  </si>
  <si>
    <t>b) s’assurer que les personnes réalisant des activités d’instruction dans le domaine de la sûreté de l’aviation civile font l’objet d’une certification ;</t>
  </si>
  <si>
    <t>Mettre à jour la procédure de Certification des instructeurs dans le domaine de la sûreté de l’aviation civile;</t>
  </si>
  <si>
    <t>Approuver la procédure de certification des instructeurs</t>
  </si>
  <si>
    <t>Diffuser la procédure de certification des instructeurs;</t>
  </si>
  <si>
    <t>Procéder à la mise en œuvre de la certification des instructeurs conformément au PNCP amendé.</t>
  </si>
  <si>
    <t>Mettre à jour les dossiers de certification des instructeurs</t>
  </si>
  <si>
    <t>2.220</t>
  </si>
  <si>
    <t>c) établir et mettre en œuvre un mécanisme pour s’assurer du maintien des  compétences des instructeurs certifiés en sûreté de l’aviation civile (formation continue).</t>
  </si>
  <si>
    <t>Élaborer un calendrier d’évaluation des compétences des instructeurs sur une base régulière;                                                                      Mettre en place une procédure de corrections nécessaire.</t>
  </si>
  <si>
    <t>Approuver le calendrier d’évaluation des compétences des instructeurs ;</t>
  </si>
  <si>
    <t>Diffuser le calendrier d’évaluation des compétences des instructeurs</t>
  </si>
  <si>
    <t>3.1.6</t>
  </si>
  <si>
    <t>2.015</t>
  </si>
  <si>
    <t>Amender le PNFSAC en y insérant les exigences ci-après :                                                                                 a) la formation en cours d’emploi pour le personnel de sûreté ;                                                       b) des tests de performances pour les stagiaires.</t>
  </si>
  <si>
    <t>compléter le PNFSAC en incorporant les exigences de formation suivantes :a) la formation en cours d’emploi pour le personnel de sûreté ; b) des tests de performances pour les stagiaires.</t>
  </si>
  <si>
    <t>REALISEE          PNFSAC 2.7</t>
  </si>
  <si>
    <t xml:space="preserve">Diffuser les parties pertinentes du PNFSAC </t>
  </si>
  <si>
    <t>3.4.4</t>
  </si>
  <si>
    <t>3.025</t>
  </si>
  <si>
    <t>réviser le PNCQ de manière à y inclure suffisamment de détails et de procédures pour permettre la mise en œuvre efficace des activités nationales de contrôle de la qualité</t>
  </si>
  <si>
    <t>Amender le PNCQ en y incluant suffisamment de détail et de procédure pour permettre la mise en œuvre efficace des activités nationales de contrôle de la qualité relatifs à la préparation, la conduite et le compte rendu des activités de contrôle de la qualité.</t>
  </si>
  <si>
    <t>Approuver le PNCQ  </t>
  </si>
  <si>
    <t>Diffuser les parties pertinentes du PNCQ</t>
  </si>
  <si>
    <t>3.4.6</t>
  </si>
  <si>
    <t>3.030</t>
  </si>
  <si>
    <t>poursuivre la mise au point des procédures, des formulaires, des listes de contrôle et des protocoles pour aider les inspecteurs nationaux de sûreté de l’aviation à réaliser de manière normalisée et efficace des audits, des inspections, des tests et des études de sûreté</t>
  </si>
  <si>
    <t xml:space="preserve"> REALISEE</t>
  </si>
  <si>
    <t>Mettre à jour des formulaires, des listes de contrôle, les procédures et des protocoles pour les inspections, les études de sureté et les audits en prenant en compte les points suivants : a) la préparation, la conduite et le compte rendu des activités de contrôle de la qualité ; b) le suivi des écarts et des moyens pour contraindre l’exécution ; c) la résolution des préoccupations de sûreté.</t>
  </si>
  <si>
    <t>REALISEE MPI</t>
  </si>
  <si>
    <t>Approuver des formulaires, des listes de vérification, des procédures et des protocoles ;</t>
  </si>
  <si>
    <t>Diffuser des formulaires, des listes de vérification, des procédures et des protocoles aux inspecteurs nationaux </t>
  </si>
  <si>
    <t>Former les inspecteurs à l’utilisation des formulaires, des listes de vérification, des procédures et des protocoles.</t>
  </si>
  <si>
    <t>3.4.5</t>
  </si>
  <si>
    <t>3.055</t>
  </si>
  <si>
    <t>Approuver la mise à jour de la méthodologie d’évaluation du risque</t>
  </si>
  <si>
    <t>Diffuser la mise à jour de la méthodologie d’évaluation du risque.</t>
  </si>
  <si>
    <t>Former les inspecteurs nationaux des activités de contrôle de la qualité à l’utilisation de la méthodologie d’évaluation du risque</t>
  </si>
  <si>
    <t>Mettre à jour la méthodologie d’évaluation du risque en y incluant : a)      volume des mouvements de fret et de poste  ou des opérations de restauration; b)      probabilité d’un acte d’intervention illicite ou présence d’exploitants d’aéronefs à  haut risque ou de vols à haut risque; c)      résultats des précédentes activités de contrôle menées par l’autorité  compétente et de celles menées par des organisations régionales ou internationales comme l’OACI; d)      comptes rendus d’incidents de sûreté survenus l’année précédente; e)      informations sur des modifications importantes survenues l’année précédente concernant l’aménagement ou les opérations d’un aéroport, l’exploitation aérienne, les équipements de sûreté.</t>
  </si>
  <si>
    <t>a) Poursuivre le développement d'une méthodologie d'évaluation du risque afin qu'elle tienne compte des éléments suivants dans la détermination des priorités et la fréquence des activités nationales de contrôle de la qualité : i. volume des mouvements de fret et de poste  ou des opérations de restauration ; ii. probabilité d’un acte d’intervention  illicite ou présence d’exploitants d’aéronefs à  haut risque ou de vols à haut risque ; iii. résultats des précédentes activités de  contrôle menées par l’autorité  compétente et de celles menées par  des  organisations régionales ou  internationales comme l’OACI ; iv. comptes rendus d’incidents de sûreté  survenus l’année précédente ; v. informations sur des modifications  importantes survenues l’année précédente  concernant l’aménagement ou les opérations  d’un aéroport, l’exploitation aérienne, les  équipements de sûreté.(à suivre)</t>
  </si>
  <si>
    <t>3.060</t>
  </si>
  <si>
    <t>b) établir et réaliser un programme détaillé d'activités de contrôle de la qualité pour tous les types d’activités de contrôle de la qualité tel que défini dans le PNCQ</t>
  </si>
  <si>
    <t>Élaborer un programme annuel détaillé d’activités de contrôle de la qualité sur la base d’une évaluation du risque en indiquant les dates et la fréquence des audits de sûreté, des inspections de sûreté , des tests et des études de sûreté .</t>
  </si>
  <si>
    <t>Approuver le programme d’activités</t>
  </si>
  <si>
    <t>Diffuser le programme d’activités aux entités concernées</t>
  </si>
  <si>
    <t>3.065</t>
  </si>
  <si>
    <t>c) s’assurer que les activités de contrôle de la qualité réalisées s’appliquent à toutes les entités ayant des responsabilités en matière de sûreté de l’aviation civile.</t>
  </si>
  <si>
    <t>Approuver le programme d’activité</t>
  </si>
  <si>
    <t>Diffuser le programme d’activité aux entités concernées.</t>
  </si>
  <si>
    <t>3.070</t>
  </si>
  <si>
    <t>Élaborer  un programme annuel détaillé d’activité de contrôle de la qualité dont les priorités de mise en œuvre seront déterminées en fonction d’une évaluation du risque en indiquant les dates et la fréquence des audits de sûreté, des inspections de sûreté et des études de sûreté.</t>
  </si>
  <si>
    <t>Élaborer un programme annuel détaillé d’activités de contrôle de la qualité sur la base d’une évaluation du risque en indiquant les dates et la fréquence des audits de sûreté, des inspections de sûreté et des études de sûreté pour les entités suivantes : a) les entités responsables de la mise en œuvre des contrôles de sûreté pour l’inspection-filtrage ; b) les entités responsables de la mise en œuvre des contrôles de sûreté pour le contrôle d’accès ; c) les exploitants d’aéronefs et les entreprises nationales et internationales de services d’assistance en escale ;  d) les manutentionnaires de fret, les agents habilités et les expéditeurs connus ; e) les services postaux ; f) les entreprises de restauration</t>
  </si>
  <si>
    <r>
      <t xml:space="preserve">d) s’assurer que, pour la programmation des activités de contrôle de la qualité, leur priorité et leur fréquence sont déterminées en fonction d’une évaluation du risque. </t>
    </r>
    <r>
      <rPr>
        <b/>
        <sz val="11"/>
        <color theme="1"/>
        <rFont val="Calibri"/>
        <family val="2"/>
        <scheme val="minor"/>
      </rPr>
      <t>(À suivre)</t>
    </r>
  </si>
  <si>
    <t>Approuver le programme d’activité;</t>
  </si>
  <si>
    <t>Diffuser le  programme d’activité aux entités concernées</t>
  </si>
  <si>
    <t>3.075</t>
  </si>
  <si>
    <t>e) définir, dans la documentation nationale, les objets appropriés à utiliser pour les tests banalisés.</t>
  </si>
  <si>
    <t>Identifier et homologuer les objets à utiliser pour les tests banalisés</t>
  </si>
  <si>
    <t>3.080</t>
  </si>
  <si>
    <t>f) veiller à ce que des tests banalisés soient réalisés pour les différents types de mesures de sûreté afin d’en évaluer l'efficacité.</t>
  </si>
  <si>
    <t xml:space="preserve">Elaborer un programme annuel d’activité de contrôle de la qualité relatif aux activités de test qui prend en compte : a)      - contrôle d’accès aux ZSAR (la détection d’une tentative d’accès par des personnes non autorisées) ; b)      - protection des aéronefs et contrôle/fouille de sûreté des aéronefs (la détection d’articles interdits ou suspects à bord d’un aéronef et la détection d’une intrusion par la force) ; c)      -  inspection-filtrage des passagers et des bagages de cabine (la vérification de la capacité du personnel de sûreté à détecter et empêcher l’introduction d’articles interdits) ; d)      - inspection-filtrage des personnes autres que les passagers et des articles qu’elles transportent (la détection d’articles non autorisés) ; e)      - inspection-filtrage du fret et de la poste (l’assurance que les expéditions font effectivement l’objet d’une inspection-filtrage selon les méthodes appropriées) ; f)       -  inspection-filtrage des provisions de bord et des fournitures d’aéroport (la détection d’articles non autorisés dans les chariots de services de restauration et les marchandises) ; g)      - protection des passagers, des bagages, du fret et de la poste ayant fait l’objet d’une inspection-filtrage contre tout accès non autorisé (la détection ou la prévention d’une tentative d’accès par du personnel non autorisé) ;h)      -  d’aéroport ( la détection d’articles laissés sans surveillance).  </t>
  </si>
  <si>
    <t>Approuver le programme annuel d’activité de contrôle de la qualité relatif aux activités de test</t>
  </si>
  <si>
    <t>Approuver le modèle type des autorisations écrites spécifiques pour les personnes qui procèdent aux mises à l’épreuve secrètes</t>
  </si>
  <si>
    <t xml:space="preserve">Elaborer un modèle type des autorisations écrites spécifiques pour les personnes qui procèdent aux mises à l’épreuve secrètes, en incluant : a) la description du matériel de mise à l’épreuve, ainsi que des cas et outils connexes ; b) les données d’identification et les qualifications de la personne transportant le matériel de mise à l’épreuve secrète, qui doivent correspondre à celles figurant sur sa pièce d’identité avec photo ;c) la durée de la mission pendant laquelle la personne est autorisée à transporter le matériel de mise à l’épreuve, dans le seul but de procéder à des mises à l’épreuve secrètes </t>
  </si>
  <si>
    <t>3.085</t>
  </si>
  <si>
    <t>g) établir les procédures récupération du matériel de mise à l’épreuve au cas où les résultats des tests ne seraient pas satisfaisant et mettre en œuvre des tests banalisés.</t>
  </si>
  <si>
    <t>Elaborer des procédures relatives à la récupération du matériel de mise à l’épreuve,  la notification officielle des résultats des mises à l’épreuve secrètes et aux  mesures correctrices nécessaires qui doivent être mises en œuvre et domaines identifiés, tels que la formation du personnel de sûreté ; les facteurs humains ; la performance des équipements de sûreté ; ainsi que les procédures opérationnelles, les politiques et les exigences en place et aux mesures de suivi prises pour garantir une mise en œuvre efficace des mesures correctrices.</t>
  </si>
  <si>
    <t xml:space="preserve">Approuver les procédures à la récupération du matériel de mise à l’épreuve au cas où les résultats des tests ne seraient pas satisfaisant et mettre en œuvre des tests banalisés </t>
  </si>
  <si>
    <t>Familiariser le personnel en charge de la mise en œuvre des activités de test à l’utilisation des procédures relatives aux test et objets test</t>
  </si>
  <si>
    <t>3.095</t>
  </si>
  <si>
    <t>a) poursuivre la mise en œuvre d'activités de contrôle de la qualité pour surveiller l’exécution du contrôle d’accès aux zones côté piste ;</t>
  </si>
  <si>
    <t>Mener des inspections sur le contrôle d’accès aux zones coté piste conformément au programme d’activité.</t>
  </si>
  <si>
    <t>3.100</t>
  </si>
  <si>
    <t>b) poursuivre la mise en œuvre d'activités de contrôle de la qualité pour surveiller l’exécution des contrôles de sûreté aux accès de ZSAR ;</t>
  </si>
  <si>
    <t>Mener des inspections sur le contrôle d’accès aux ZSAR</t>
  </si>
  <si>
    <t>3.105</t>
  </si>
  <si>
    <t>c) poursuivre la mise en œuvre d'activités de contrôle de la qualité pour surveiller l’exécution des systèmes d’identification des personnels aéroportuaires et des véhicules ;</t>
  </si>
  <si>
    <t>Mener des inspections sur les systèmes d’identification des personnels aéroportuaires et des véhicules</t>
  </si>
  <si>
    <t>3.110</t>
  </si>
  <si>
    <t>Mener des inspections sur la réalisation des vérifications d’antécédent des personnes autres que les passagers auxquelles il est accordé un accès sans escorte aux ZSAR</t>
  </si>
  <si>
    <t>d) poursuivre la mise en œuvre d'activités de contrôle de la qualité pour surveiller la réalisation des vérifications d’antécédents des personnes autres que les passagers auxquelles il est accordé un accès sans escorte aux ZSAR ;(à suivre)</t>
  </si>
  <si>
    <t>3.115</t>
  </si>
  <si>
    <t>e) réaliser des activités de contrôle de la qualité pour surveiller la réalisation des vérifications d’antécédents et des procédures de sélection des personnes mettant en œuvre les contrôles de sûreté ;</t>
  </si>
  <si>
    <t>Mener des inspections sur la  réalisation des vérifications d’antécédents et des procédures de sélection des personnes mettant en œuvre les contrôles de sureté.</t>
  </si>
  <si>
    <t>3.120</t>
  </si>
  <si>
    <t>f) poursuivre la mise en œuvre d'activités de contrôle de la qualité pour surveiller l’exécution des mesures de sûreté visant à superviser, dans les ZSAR, les mouvements de personnes et de véhicules en direction et en provenance des aéronefs, afin d’empêcher des personnes non autorisées d’y avoir accès ;</t>
  </si>
  <si>
    <t>Mener des inspections sur l’exécution des mesures de sureté en ZSAR visant à superviser les mouvements des personnes et des véhicules en direction et en provenance des aéronefs afin d’empêcher des personnes non autorisées d’y avoir accès.</t>
  </si>
  <si>
    <t>3.125</t>
  </si>
  <si>
    <t>Mener des inspections sur l’exécution de l’inspection filtrage et des contrôles de sureté des personnes autres que les passagers ainsi que les objets qu’elles transportent avant leur entrée dans les ZSAR.</t>
  </si>
  <si>
    <t>g) poursuivre la mise en œuvre d'activités de contrôle de la qualité pour surveiller l’exécution de l’inspection-filtrage et des contrôles de sûreté des personnes autres que les passagers ainsi que des objets qu’elles transportent, avant leur entrée dans les ZSAR des aéroports ouverts à l’aviation civile internationale ;(à suivre)</t>
  </si>
  <si>
    <t>3.130</t>
  </si>
  <si>
    <t>h) poursuivre la mise en œuvre d'activités de contrôle de la qualité pour surveiller l’exécution de l’inspection-filtrage ou d’autres contrôles de sûreté des véhicules autorisés à pénétrer dans les ZSAR, ainsi que des objets qu’ils transportent;</t>
  </si>
  <si>
    <t>Mener des inspections sur  l’exécution de l’inspection-filtrage ou d’autres contrôles de sûreté des véhicules autorisés à pénétrer dans les ZSAR, ainsi que des objets qu’ils transportent.</t>
  </si>
  <si>
    <t>3.135</t>
  </si>
  <si>
    <t>i) poursuivre la mise en œuvre d'activités de contrôle de la qualité pour surveiller l’exécution des vérifications et des fouilles de sûreté des aéronefs en partance ;</t>
  </si>
  <si>
    <t>Mener des inspections sur l’exécution des vérifications et des fouilles de sûreté des aéronefs en partance.</t>
  </si>
  <si>
    <t>3.140</t>
  </si>
  <si>
    <t>Mener des inspections sur l’exécution des mesures visant à s’assurer que tout objet abandonné par des passagers débarquant de vols en transit est retiré ou fait l’objet de mesures appropriées avant le départ de l’aéronef.</t>
  </si>
  <si>
    <t>j) réaliser des activités de contrôle de la qualité pour surveiller l’exécution des mesures visant à s’assurer que tout objet abandonné par des passagers débarquant de vols en transit est retiré ou fait l’objet de mesures appropriées avant le départ de l’aéronef ; (à suivre)</t>
  </si>
  <si>
    <t>3.145</t>
  </si>
  <si>
    <t>k) réaliser des activités de contrôle de la qualité pour surveiller l’exécution des mesures visant à ce que les exploitants d’aéronefs empêchent des personnes non autorisées de pénétrer dans le poste de pilotage pendant le vol ;</t>
  </si>
  <si>
    <t>Mener des inspections sur l’exécution des mesures visant à ce que les exploitants d’aéronefs empêchent des personnes non autorisées de pénétrer dans le poste de pilotage pendant le vol.</t>
  </si>
  <si>
    <t xml:space="preserve">REALISEE </t>
  </si>
  <si>
    <t>3.150</t>
  </si>
  <si>
    <t>l) poursuivre la mise en œuvre d'activités de contrôle de la qualité pour surveiller l’exécution des mesures visant à s’assurer qu’un aéronef qui fait l’objet d’une vérification ou d’une fouille est protégé contre toute intervention non autorisée depuis le début de la vérification ou de la fouille de l’aéronef jusqu’à son départ ;</t>
  </si>
  <si>
    <t>Mener des inspections sur l’exécution des mesures visant à s’assurer qu’un aéronef qui fait l’objet d’une vérification ou d’une fouille est protégé contre toute intervention non autorisée depuis le début de la vérification ou de la fouille de l’aéronef jusqu’à son départ.</t>
  </si>
  <si>
    <t>3.153</t>
  </si>
  <si>
    <t>Mener des inspections sur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t>
  </si>
  <si>
    <t>m) réaliser des activités de contrôle de la qualité pour surveiller la performance des mesures au sol ou des procédures opérationnelles visant à atténuer les risques d’attaques contre des aéronefs au moyen de MANPADS et d’autres armes qui représentent une menace similaire pour les aéronefs qui se trouvent dans un aéroport ou à proximité d’un aéroport ;(à suivre)</t>
  </si>
  <si>
    <t>3.165</t>
  </si>
  <si>
    <t>n) poursuivre la mise en œuvre d'activités de contrôle de la qualité pour surveiller l’exécution des mesures visant à préserver de toute intervention non autorisée les passagers (ainsi que leurs bagages de cabine) ayant déjà été inspectés-filtrés, depuis le point d’inspection-filtrage jusqu’à leur embarquement à bord de l’aéronef ;</t>
  </si>
  <si>
    <t>Mener des inspections sur l’exécution des mesures visant à préserver de toute intervention non autorisée les passagers (ainsi que leurs bagages de cabine) ayant déjà été inspectés-filtrés, depuis le point d’inspection-filtrage jusqu’à leur embarquement à bord de l’aéronef.</t>
  </si>
  <si>
    <t>3.170</t>
  </si>
  <si>
    <t>o) réaliser des activités de contrôle de la qualité pour surveiller l’exécution des mesures relatives aux opérations de transit, afin de préserver de toute intervention non autorisée les passagers en transit et leurs bagages de cabine, ainsi que l'intégrité de la sûreté de l'aéroport de transit ;</t>
  </si>
  <si>
    <t>Mener des inspections sur l’exécution des mesures relatives aux opérations de transit, afin de préserver de toute intervention non autorisée les passagers en transit et leurs bagages de cabine, ainsi que l'intégrité de la sûreté de l'aéroport de transit.</t>
  </si>
  <si>
    <t>3.175</t>
  </si>
  <si>
    <t>Mener des inspections sur l’exécution des mesures d’inspection-filtrage des bagages de soute en partance.</t>
  </si>
  <si>
    <t>p) poursuivre la mise en œuvre d'activités de contrôle de la qualité pour surveiller l’exécution des mesures d’inspection-filtrage des bagages de soute en partance ; (à suivre)</t>
  </si>
  <si>
    <t>3.180</t>
  </si>
  <si>
    <t>q) poursuivre la mise en œuvre d'activités de contrôle de la qualité pour surveiller l’exécution des mesures visant à préserver de toute intervention non autorisée les bagages de soute depuis le poste d’inspection-filtrage jusqu’au départ de l’aéronef sur lequel ils doivent être transportés ;</t>
  </si>
  <si>
    <t>Mener des inspections sur l’exécution des mesures visant à préserver de toute intervention non autorisée les bagages de soute depuis le poste d’inspection-filtrage jusqu’au départ de l’aéronef sur lequel ils doivent être transportés.</t>
  </si>
  <si>
    <t>3.185</t>
  </si>
  <si>
    <t>r) poursuivre la mise en œuvre d'activités de contrôle de la qualité pour surveiller l’exécution des procédures relatives à la concordance entre les bagages de soute et les passagers ;</t>
  </si>
  <si>
    <t>Mener des inspections sur l’exécution des procédures relatives à la concordance entre les bagages de soute et les passagers.</t>
  </si>
  <si>
    <t>3.190</t>
  </si>
  <si>
    <t>Mener des inspections sur l’exécution des procédures d’autorisation du chargement des bagages de soute à bord de l’aéronef.</t>
  </si>
  <si>
    <t>s) poursuivre la mise en œuvre d'activités de contrôle de la qualité pour surveiller l’exécution des procédures d’autorisation du chargement des bagages de soute à bord de l’aéronef ; (à suivre)</t>
  </si>
  <si>
    <t>3.200</t>
  </si>
  <si>
    <t>t) réaliser des activités de contrôle de la qualité pour surveiller la réalisation des contrôles de sûreté (y compris l’inspection-filtrage dans la mesure du possible) concernant le fret et la poste, avant que ceux-ci ne soient chargés à bord d’un aéronef ;</t>
  </si>
  <si>
    <t xml:space="preserve">Mener des inspections sur la réalisation des contrôles de sûreté (y compris l’inspection-filtrage dans la mesure du possible) concernant le fret et la poste, avant que ceux-ci ne soient chargés à bord d’un aéronef </t>
  </si>
  <si>
    <t>3.205</t>
  </si>
  <si>
    <t>u) réaliser  des activités de contrôle de la qualité pour surveiller l’exécution des mesures visant à s’assurer qu’en cas d’inspection-filtrage du fret ou de la poste, il est utilisé une méthode (ou des méthodes) appropriée tenant compte de la nature de la marchandise ;</t>
  </si>
  <si>
    <t>Mener des inspections pour surveiller l’exécution des mesures visant à s’assurer qu’en cas d’inspection-filtrage du fret ou de la poste, il est utilisé une méthode (ou des méthodes) appropriée tenant compte de la nature de la marchandise.</t>
  </si>
  <si>
    <t>3.215</t>
  </si>
  <si>
    <t>Mener des inspections pour surveiller l’exécution des mesures visant à préserver de toute intervention non autorisée le fret et la poste, à partir du point d’inspection-filtrage (ou d’autres contrôles de sûreté) jusqu’au départ de l’aéronef.</t>
  </si>
  <si>
    <t>v) réaliser des activités de contrôle de la qualité pour surveiller l’exécution des mesures visant à préserver de toute intervention non autorisée le fret et la poste, à partir du point d’inspection-filtrage (ou d’autres contrôles de sûreté) jusqu’au départ de l’aéronef ; (à suivre)</t>
  </si>
  <si>
    <t>3.220</t>
  </si>
  <si>
    <t>w) réaliser des activités de contrôle de la qualité pour surveiller l’exécution des mesures de sûreté renforcées qui sont appliquées au fret et à la poste à haut risque ;</t>
  </si>
  <si>
    <t xml:space="preserve">Mener des inspections sur  l’exécution des mesures de sûreté renforcées qui sont appliquées au fret et à la poste à haut risque. </t>
  </si>
  <si>
    <t>3.225</t>
  </si>
  <si>
    <t>x) réaliser des activités de contrôle de la qualité pour surveiller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 ;</t>
  </si>
  <si>
    <t>Mener des inspections sur  l’exécution des mesures visant à s’assurer que les exploitants d’aéronefs n’acceptent du fret et de la poste à bord d’un aéronef qu’à condition qu’un agent habilité ou une entité accréditée par l’autorité compétente ait confirmé et attesté que le fret ou la poste ont fait l’objet de mesures d’inspection-filtrage (ou d’autres contrôles de sûreté), ou bien à condition que ce fret ou cette poste ait été inspecté-filtré</t>
  </si>
  <si>
    <t>3.235</t>
  </si>
  <si>
    <t>Mener des inspections sur l’exécution des mesures visant à soumettre les marchandises et les fournitures introduites dans les ZSAR à des contrôles de sûreté appropriés, notamment à une inspection-filtrage</t>
  </si>
  <si>
    <t>y) réaliser des activités de contrôle de la qualité pour surveiller l’exécution des mesures visant à soumettre les marchandises et les fournitures introduites dans les ZSAR à des contrôles de sûreté appropriés, notamment à une inspection-filtrage ; (à suivre)</t>
  </si>
  <si>
    <t>3.240</t>
  </si>
  <si>
    <t>z) réaliser des activités de contrôle de la qualité pour surveiller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 ;</t>
  </si>
  <si>
    <t>Mener des inspections sur l’exécution des mesures visant à ce qu’il soit attribué un statut de sûreté au fret et à la poste qui ont fait l’objet d’une confirmation et d’une attestation et que ce statut de sûreté les accompagne, sous une forme imprimée ou électronique, tout au long de la chaîne logistique sécurisée.</t>
  </si>
  <si>
    <t>3.250</t>
  </si>
  <si>
    <t xml:space="preserve">aa) réaliser des activités de contrôle de la qualité pour veiller à la mise en œuvre des procédures destinées à assurer la sécurité à bord des aéronefs quand il y a à bord des passagers dans l’obligation de voyager en raison de procédures judiciaires ou administratives dont ils font l’objet ; </t>
  </si>
  <si>
    <t>Mener des inspections  sur la mise en œuvre des procédures destinées à assurer la sécurité à bord des aéronefs quand il y a à bord des passagers dans l’obligation de voyager en raison de procédures judiciaires ou administratives dont ils font l’objet.</t>
  </si>
  <si>
    <t>3.255</t>
  </si>
  <si>
    <t>Mener des inspections sur la mise en œuvre des procédures visant à informer l’exploitant d’aéronefs et le commandant de bord de la présence de passagers dans l’obligation de voyager en raison de procédures judiciaires ou administratives dont ils font l’objet.</t>
  </si>
  <si>
    <t>bb) réaliser des activités de contrôle de la qualité afin de veiller à la mise en œuvre des procédures visant à informer l’exploitant d’aéronefs et le commandant de bord de la présence de passagers dans l’obligation de voyager en raison de procédures judiciaires ou administratives dont ils font l’objet ; (à suivre)</t>
  </si>
  <si>
    <t>3.265</t>
  </si>
  <si>
    <t>cc) réaliser des activités de contrôle de la qualité pour veiller à la mise en œuvre des procédures concernant le dépôt à bord des armes dans un emplacement inaccessible à qui que ce soit durant la durée du vol ;</t>
  </si>
  <si>
    <t>Mener des inspections sur la mise en œuvre des procédures concernant le dépôt à bord des armes dans un emplacement inaccessible à qui que ce soit durant la durée du vol.</t>
  </si>
  <si>
    <t>3.275</t>
  </si>
  <si>
    <t>dd) réaliser des activités de contrôle de la qualité pour veiller à la bonne mise en œuvre des procédures visant à informer le commandant de bord du nombre de personnes armées à bord et de l’emplacement de leur siège ;</t>
  </si>
  <si>
    <t xml:space="preserve">Mener des inspections sur la bonne mise en œuvre des procédures visant à informer le commandant de bord du nombre de personnes armées à bord et de l’emplacement de leur siège. </t>
  </si>
  <si>
    <t>3.277</t>
  </si>
  <si>
    <t>ee) réaliser des activités de contrôle de la qualité pour veiller à la mise en œuvre des mesure de sûreté s’appliquant aux zones côté ville afin d’atténuer les risques d’actes d’intervention illicite et d’empêcher que ceux-ci ne soient commis ;</t>
  </si>
  <si>
    <t>Mener des inspections sur la mise en œuvre des mesure de sûreté s’appliquant aux zones côté ville afin d’atténuer les risques d’actes d’intervention illicite et d’empêcher que ceux-ci ne soient commis.</t>
  </si>
  <si>
    <t>3.280</t>
  </si>
  <si>
    <t>ff) poursuivre la réalisation d'activités de contrôle de la qualité pour veiller à ce que soient effectués la maintenance et les tests de performance pour les équipements d’inspection-filtrage.</t>
  </si>
  <si>
    <t>Mener des inspections sur la maintenance et les tests de performance pour les équipements d’inspection-filtrage.</t>
  </si>
  <si>
    <t>3.290</t>
  </si>
  <si>
    <t>a) poursuivre l'élaboration et la mise en œuvre des processus et des procédures pour assurer, en temps utile et de manière efficace, la résolution des insuffisances constatées lors des activités de contrôle de la qualité ;</t>
  </si>
  <si>
    <t>Élaborer et mettre en œuvre des procédures relatives à  la surveillance, au  suivi de la mise en œuvre effective des actions correctrices aux  sanctions et une grille de sanction;</t>
  </si>
  <si>
    <t>Approuver les procédures relatives à  la surveillance, au  suivi de la mise en œuvre effective des actions correctrices aux  sanctions et une grille de sanction;</t>
  </si>
  <si>
    <t xml:space="preserve">Diffuser les procédures relatives à  la surveillance, au  suivi de la mise en œuvre effective des actions correctrices aux  sanctions et une grille de sanction;.  </t>
  </si>
  <si>
    <t>former le personnel en charge du contrôle de la qualité et celui en charge de l’application de la loi</t>
  </si>
  <si>
    <t>3.295</t>
  </si>
  <si>
    <t>b) consolider le système de gestion de données permettant d’enregistrer et de surveiller les progrès dans la résolution des préoccupations de sûreté identifiées grâce aux mécanismes de contrôle de la qualité de manière à ce qu'il soit efficace.</t>
  </si>
  <si>
    <t>Mettre à jour la base de données de la cellule inspection et en faire une exploitation judicieuse de manière à ce qu’elle serve à la résolution des préoccupations de sureté.</t>
  </si>
  <si>
    <t>VOIR AVEC  C.I</t>
  </si>
  <si>
    <t xml:space="preserve"> REALISEE (voir DJ)</t>
  </si>
  <si>
    <t>3.300</t>
  </si>
  <si>
    <t>a) veiller à ce que les résultats des activités de contrôle de la qualité fassent l’objet d’un compte rendu et d’une analyse ;</t>
  </si>
  <si>
    <t>Élaborer une procédure relative à la rédaction et à l’analyse des comptes rendus des activités de contrôle de la qualité;</t>
  </si>
  <si>
    <t>Approuver la procédure relative à la rédaction et à l’analyse des comptes rendus des activités de contrôle de la qualité;</t>
  </si>
  <si>
    <t>Diffuser la procédure</t>
  </si>
  <si>
    <t>Former les inspecteurs à l’utilisation de la procédure relative à la rédaction et à l’analyse des comptes rendus des activités de contrôle de la qualité;</t>
  </si>
  <si>
    <t>3.305</t>
  </si>
  <si>
    <t xml:space="preserve">b) établir, en complément du PNCQ, un système confidentiel de remontée d’informations afin d’analyser les informations relatives à la sûreté qui proviendraient de sources comme les passagers, les équipages ou les personnels au sol. </t>
  </si>
  <si>
    <t>Créer une boite mail ANAC et une boite à suggestion au niveau des aéroports</t>
  </si>
  <si>
    <t>REALISEE (voir CI) Compte rendu Réunion  technique des inspecteurs</t>
  </si>
  <si>
    <t>Désigner par décision du DG ANAC la personne responsable de la collecte et de l’analyse des données reçues de sources indépendantes comme les passagers, équipages, personnel au sol et public</t>
  </si>
  <si>
    <t>Diffuser l’adresse mail aux passagers, équipages, personnel au sol et au public.</t>
  </si>
  <si>
    <t>4.2.1</t>
  </si>
  <si>
    <t>4.130</t>
  </si>
  <si>
    <t xml:space="preserve">       </t>
  </si>
  <si>
    <t>Élaboration de la circulaire 14 du 25/09/2017 relative à la protection du périmètre aéroportuaire.</t>
  </si>
  <si>
    <t>Diffusion de la circulaire 14 du 25/09/2017 relative à la protection du périmètre (HASFALM, ADL, ASECNA, BGTA  et autres entités aéroportuaires)</t>
  </si>
  <si>
    <t xml:space="preserve">a) fournir des éléments d’orientation en ce qui concerne la protection du périmètre. Ces éléments devraient inclure :
 i. hauteur, moyens de construction,  matériaux utilisés, et tout autre  dispositif de sûreté supplémentaire à  même de renforcer l’efficacité de la  protection du périmètre (retour  défensif, concertina,  télésurveillance), 
 ii. zones dégagées et signalisation le  long de la clôture ou de la barrière  périmétrique ;
 iii. chemin de ronde longeant la  clôture ou la barrière pour les  patrouilles ;
 iv. portes d’accès d’urgence ;
 v. considération de sécurité et  d’exploitation ; 
 vi. maintenance de la clôture ou de  la barrière ;
(à suivre)
</t>
  </si>
  <si>
    <t>4.135</t>
  </si>
  <si>
    <t>b) s’assurer que l’entité concernée au niveau aéroportuaire a développé des spécifications techniques pour la protection du périmètre</t>
  </si>
  <si>
    <t xml:space="preserve"> Le Gabon est d’accord avec cette recommandation </t>
  </si>
  <si>
    <t xml:space="preserve">                         </t>
  </si>
  <si>
    <t>Élaboration de la décision 11 du 26/09/2017  relative à la protection du périmètre aéroportuaire;</t>
  </si>
  <si>
    <t>HASFALM</t>
  </si>
  <si>
    <t>Diffusion de la décision à la  BGTA, ADL, ASECNA  et COMPOL au besoin.</t>
  </si>
  <si>
    <t>Très élevée</t>
  </si>
  <si>
    <t>4.140</t>
  </si>
  <si>
    <t>c) veiller à ce que le contrôle d’accès à chaque point d’accès aux zones côté piste des aéroports du Gabon soit mis en œuvre de manière constante et efficace ;</t>
  </si>
  <si>
    <t xml:space="preserve"> L’audit de 2017 n’a porté que sur l’aéroport de Libreville</t>
  </si>
  <si>
    <t xml:space="preserve">Réduction du nombre d’accès après une  évaluation du risque par un Comité Ad Hoc composé de l’ANAC, HASFALM, ASECNA, GTA, ADL, PAF (voir la liste des accès en annexe 1) </t>
  </si>
  <si>
    <t>ANAC/ Comité Ad hoc</t>
  </si>
  <si>
    <t>Mise  à disposition des procédures aux points de contrôle fonctionnels (Centrale électrique ASECNA, Afrijet Terminal 1, Afrijet Terminal 2, DHL Express, Bloc Technique ASECNA, SN2AG, Douanes, BGTA et PARIF GTA)</t>
  </si>
  <si>
    <t>Mise à la disposition des PARIF d’une  liste d’exclusion à jour ;</t>
  </si>
  <si>
    <t>Dotation des postes d’accès  d’un système d’éclairage adéquat (accès centrale électrique ASECNA, PARIF BGTA et accès bloc technique ASECNA) ;</t>
  </si>
  <si>
    <t>ADL</t>
  </si>
  <si>
    <t>Formation du personnel en charge des mesures de  contrôle d’accès ;</t>
  </si>
  <si>
    <t>4.2.2</t>
  </si>
  <si>
    <t>4.160</t>
  </si>
  <si>
    <t>d) veiller à ce qu’une ZSAR soit établie à chaque aéroport ouvert à l’aviation civile, et à ce que soient définis, selon des critères opérationnels objectifs, les points d'accès à ces ZSAR ;</t>
  </si>
  <si>
    <t>Définition  et délimitation de  la ZSAR de Libreville après évaluation du risque par un Comité Ad Hoc composé de l’ANAC, HASFALM, ASECNA, BGTA, ADL, PAF ( voir nouvelle ZSAR en annexe 2)</t>
  </si>
  <si>
    <t>ANAC/Comité Ad hoc</t>
  </si>
  <si>
    <t>HASFALM/GTA/Afrijet/ASECNA/DHL Express</t>
  </si>
  <si>
    <t>Diffusion de l’annexe 2 aux entités en charge de la protection de la ZSAR de Libreville (Police, BGTA,  Afrijet, ASECNA, HASFALM et DHL)</t>
  </si>
  <si>
    <t>Mise à jour de la procédure relative à la patrouille en ZSAR afin de garantir son  intégrité ;</t>
  </si>
  <si>
    <t>BGTA</t>
  </si>
  <si>
    <t>Approbation de la procédure</t>
  </si>
  <si>
    <t>4.165</t>
  </si>
  <si>
    <t>e) veiller à ce que l’entité compétente au niveau aéroportuaire ait élaboré des procédures pour s’assurer d’une mise en œuvre efficace des mesures de contrôle de sûreté pour chaque point d’accès aux ZSAR ;(à suivre)</t>
  </si>
  <si>
    <t>Elaboration et mise  à   disposition   des procédures relatives au contrôle d’accès  aux différents points de contrôle d’accès en ZSAR (Centrale électrique ASECNA, Afrijet Terminal 1, Afrijet Terminal 2, DHL Express, Bloc Technique ASECNA, SN2AG, Douanes, GTA et PARIF GTA)</t>
  </si>
  <si>
    <t>4.170</t>
  </si>
  <si>
    <t xml:space="preserve">f) veiller à ce que le contrôle d’accès à chaque point d’accès à la ZSAR des aéroports du Gabon soit mis en œuvre de manière constante et efficace ; </t>
  </si>
  <si>
    <t>Formation du  personnel en charge du contrôle d’accès à la  ZSAR.</t>
  </si>
  <si>
    <t>Inspection relative à la mise en œuvre des contrôles d’accès</t>
  </si>
  <si>
    <t>1er/10/2017/ permanente</t>
  </si>
  <si>
    <t>4.2.7</t>
  </si>
  <si>
    <t>4.310</t>
  </si>
  <si>
    <t>g)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normalisée.(à suivre)</t>
  </si>
  <si>
    <t>Formation du personnel de la BGTA</t>
  </si>
  <si>
    <t>Inspection relative à la mise en œuvre des mesures d’inspection-filtrage.</t>
  </si>
  <si>
    <t>4.2.5</t>
  </si>
  <si>
    <t>5.025</t>
  </si>
  <si>
    <t>Rappel de l’exigence du  PNSAC au Chapitre 6.6.3 aux exploitants des aéronefs</t>
  </si>
  <si>
    <t>Elaboration des  procédures relatives à la supervision des mouvements des personnes et véhicules allant ou provenant des aéronefs par les entités concernées ;</t>
  </si>
  <si>
    <t>Exploitants d’aéronefs</t>
  </si>
  <si>
    <t>Approbation des procédures relatives à la supervision des mouvements des personnes et véhicules allant ou provenant des aéronefs.</t>
  </si>
  <si>
    <t>5.030</t>
  </si>
  <si>
    <t>i) veiller à ce que les mesures de supervision des mouvements des personnes et des véhicules en direction ou en provenance d’aéronefs dans les ZSAR afin d’empêcher l’accès des aéronefs aux personnes non autorisées soient mises en œuvre de manière constante et efficace.</t>
  </si>
  <si>
    <t>Inspection de la mise en œuvre des procédures relatives à la supervision des mouvements des personnes et des véhicules en direction ou en provenance d’aéronefs dans la ZSAR afin d’empêcher l’accès des aéronefs aux personnes non autorisées</t>
  </si>
  <si>
    <t>4.3.4</t>
  </si>
  <si>
    <t>5.075</t>
  </si>
  <si>
    <t>j) s’assurer que les PSE des exploitants d’aéronefs contiennent des procédures sur l’inspection-filtrage des personnels pénétrant dans l’avion et les mesures à prendre si l’intégrité d’un aéronef qui a été fouillé est compromise ;</t>
  </si>
  <si>
    <t>Rappel de la disposition relative à l’inspection filtrage des personnes accédant à l’aéronef et aux mesures à prendre si l’intégrité des aéronefs fouillés est compromise, comme une exigence dans les PSE (lettre adressée aux exploitants) ;</t>
  </si>
  <si>
    <t>Elaboration des  procédures relatives à l’inspection filtrage des personnes accédant à l’aéronef et aux mesures à prendre si l’intégrité des aéronefs fouillés est compromise ;</t>
  </si>
  <si>
    <t>Approbation des procédures relatives à la l’inspection filtrage des personnes accédant à l’aéronef et aux mesures à prendre si l’intégrité des aéronefs fouillés est compromise</t>
  </si>
  <si>
    <t>5.080</t>
  </si>
  <si>
    <t>k) s’assurer que des mesures de protection sont mises en œuvre de manière constante et efficace autour et aux accès de l’avion après la réalisation de la fouille ou de la vérification de sûreté de l’appareil afin d’en préserver l’intégrité ;</t>
  </si>
  <si>
    <t>Inspection pour s’assurer que des mesures de protection sont mise en œuvre de manière constante et efficace, autour et aux accès de l’avion après la réalisation de la fouille ou de la vérification de sûreté de l’appareil afin d’en préserver l’intégrité.</t>
  </si>
  <si>
    <t>30/09/2017/ permanente</t>
  </si>
  <si>
    <t>h) veiller à ce que les entités concernées établissent des procédures détaillées visant à superviser les mouvements des personnes et des véhicules en direction ou en provenance des aéronefs dans les ZSAR, afin d’en empêcher l’accès aux personnes non autorisées qui comprennent notamment :
i. les méthodes utilisées pour empêcher l’accès non  autorisé aux aéronefs en service ;
 ii. les méthodes utilisées pour empêcher l’accès non  autorisé aux aéronefs qui ne sont pas en service (p.  ex.  verrouillage et sécurisation de tous les points d’accès aux  aéronefs ; retrait des escaliers, des passerelles de  débarquement ou des plates-formes de chargement ; pose  de scellés de sûreté avec témoin d’intégrité sur les  trappes de  service et sur les portes ; aires de  stationnement, patrouilles et éclairage des aéronefs  stationnés pour la nuit) ;
 iii. une escorte appropriée ou la supervision de  l’embarquement des passagers sur les aires de  trafic ;
 iv des fouilles des véhicules assurant le service de  navette pour les passagers ; 
 v. l’obligation pour les exploitants d’aéronefs de  procéder à une fouille des aéronefs qui ont été  laissés sans surveillance ;(à suivre)</t>
  </si>
  <si>
    <t>4.4.3</t>
  </si>
  <si>
    <t>6.075</t>
  </si>
  <si>
    <t>l) veiller à ce que les entités compétentes au niveau aéroportuaire élaborent des procédures détaillées pour protéger les passagers et leurs bagages de cabine inspectés-filtrés contre toute intervention non autorisée, depuis le PIF jusqu’à l’embarquement à bord de l’aéronef ;</t>
  </si>
  <si>
    <t>Changement des verrous des portes des salles d’embarquement vols internationaux et domestiques ;</t>
  </si>
  <si>
    <t>Remise des clés des salles d’embarquement  à la HASFALM ;</t>
  </si>
  <si>
    <t>Elaboration et approbation de la procédure relative à l’escorte des passagers à raison de 2 agents pour 20 passagers.</t>
  </si>
  <si>
    <t>HPG</t>
  </si>
  <si>
    <t>25/09/2017/ permanente</t>
  </si>
  <si>
    <t>6.080</t>
  </si>
  <si>
    <t>m) s’assurer que les mesures de protection des passagers et de leurs bagages de cabine inspectés-filtrés contre toute intervention non autorisée depuis le PIF jusqu’à leur embarquement à bord de l’aéronef sont mises en œuvre de façon constante et efficace ;</t>
  </si>
  <si>
    <t>Inspection pour s’assurer de la mise en œuvre de manière constante et efficace des mesures de protection des passagers et de leurs bagages de cabine inspectés-filtrés contre toute intervention non autorisée depuis le PIF jusqu’à leur embarquement à bord de l’aéronef</t>
  </si>
  <si>
    <t>29/09/2017/ permanente</t>
  </si>
  <si>
    <t>4.5.2</t>
  </si>
  <si>
    <t>6.185</t>
  </si>
  <si>
    <t>n) veiller à ce que les entités compétentes au niveau aéroportuaire élaborent des procédures pour protéger contre toute intervention non autorisée tous les bagages de soute qui doivent être transportés dans un aéronef, depuis le PIF (ou depuis le point d’acceptation par l’exploitant d’aéronefs, s’il précède le PIF) jusqu’au départ de l’aéronef dans lequel ils doivent être chargés</t>
  </si>
  <si>
    <t xml:space="preserve">   Le Gabon est d’accord avec cette recommandation   </t>
  </si>
  <si>
    <t>Rappel  des  dispositions relatives à la protection des bagages de soute depuis l’inspection filtrage jusqu’au chargement, aux mesures particulières si des bagages de soute sont laissés sur l’aire de trafic, aux mesures à prendre si l’intégrité des bagages de soute est compromise et  la protection des bagages de soute de l’équipage (lettre adressée aux exploitants) ;</t>
  </si>
  <si>
    <t>Elaboration des procédures relatives à la protection des bagages de soute depuis l’inspection filtrage jusqu’au chargement, aux mesures particulières si des bagages de soute sont laissés sur l’aire de trafic ; aux mesures à prendre si l’intégrité des bagages de soute est compromise et la protection des bagages de soute de l’équipage ;</t>
  </si>
  <si>
    <t>Approbation des procédures</t>
  </si>
  <si>
    <t>6.190</t>
  </si>
  <si>
    <t xml:space="preserve">o) s’assurer que les mesures visant à protéger contre toute intervention non autorisée les bagages de soute qui doivent être chargés dans un aéronef, depuis le PIF jusqu’au départ de l’aéronef dans lequel ils doivent être chargés sont mises en œuvre de façon constante et efficace en établissant notamment : 
i.des ZSAR et des laissez-passer spécifiques  pour les salles de tri des bagages de soute ;
ii. des procédures visant à protéger les bagages de soute contre toute intervention entre le moment de l’inspection-filtrage et celui de l’enregistrement (si l’inspection-filtrage a lieu avant l’enregistrement) 
iii. des procédures particulières si des bagages de soute sont laissés sur l’aire de trafic ;
iv. les mesures à prendre si l’intégrité des  bagages de soute est compromise, p. ex. s’il  faut refaire une inspection-filtrage avant  l’embarquement à bord de l’aéronef ; 
v. des procédures visant à assurer la protection des bagages de soute de l’équipage, si celles-ci diffèrent de celles mentionnées précédemment. 
</t>
  </si>
  <si>
    <t xml:space="preserve">Le Gabon est d’accord avec cette recommandation   </t>
  </si>
  <si>
    <t>Inspection pour s’assurer de la mise en œuvre  constante et efficace des procédures de protection des bagages de soute devant être chargés dans un aéronef contre toute intervention non autorisée  depuis le PIF jusqu’au départ de l’aéronef</t>
  </si>
  <si>
    <t>4.6.7</t>
  </si>
  <si>
    <t>4.315</t>
  </si>
  <si>
    <t>a) établir une politique pour s’assurer que les marchandises et les fournitures introduites dans les ZSAR sont soumises à des contrôles de sûreté appropriés (pouvant inclure l’inspection-filtrage) ;</t>
  </si>
  <si>
    <t xml:space="preserve">Amendement du PNSAC pour y inclure l’exigence de l’inspection filtrage des marchandises et des fournitures introduite dans la ZSAR par décision 073/2017/ANAC/DU du 25/09/2017. </t>
  </si>
  <si>
    <t xml:space="preserve">        ANAC</t>
  </si>
  <si>
    <t>4.320</t>
  </si>
  <si>
    <t>b) désigner l’entité (ou les entités) responsable de l’application des contrôles de sûreté aux marchandises et aux fournitures introduites dans les ZSAR ;</t>
  </si>
  <si>
    <t>Désignation  de la HASFALM et  la BGTA  comme  entités en charge de l’inspection filtrage des marchandises et aux fournitures introduites dans les ZSAR par décision 073/2017/ANAC/DU du 25/09/2017.</t>
  </si>
  <si>
    <t xml:space="preserve"> 26/09/2017</t>
  </si>
  <si>
    <t>4.325</t>
  </si>
  <si>
    <t>c) élaborer des éléments d'orientation pour le contrôle de sûreté aux marchandises et aux fournitures introduites dans les ZSAR ;</t>
  </si>
  <si>
    <t xml:space="preserve">Élaboration des éléments d’orientation relatifs à l’inspection filtrage des marchandises et fournitures en ZSAR par la décision 073/2017/ANAC/DU du 25/09/2017. </t>
  </si>
  <si>
    <t xml:space="preserve"> ANAC        </t>
  </si>
  <si>
    <t>Diffusion de la décision 073/2017/ANAC/DU du 25/09/2017.</t>
  </si>
  <si>
    <t>4.330</t>
  </si>
  <si>
    <t>d) veiller à ce que les entités concernées au niveau aéroportuaire élaborent des procédures pour l’application des contrôles de sûreté pour les marchandises et les fournitures introduites dans les ZSAR ;</t>
  </si>
  <si>
    <t xml:space="preserve">Élaboration des procédures 22 du 29/09/2017 relatives aux contrôles de sûreté des marchandises et fournitures  introduites   en ZSAR (définition de la méthodologie d’inspection filtrage et du circuit à emprunter)  </t>
  </si>
  <si>
    <t xml:space="preserve">        HASFALM/GTA</t>
  </si>
  <si>
    <t>Approbation  des procédures 22 du 29/09/2017</t>
  </si>
  <si>
    <t>REALISEE PNSAC 7.9.1</t>
  </si>
  <si>
    <t>Diffusion des procédures 22 du 29/09/2017</t>
  </si>
  <si>
    <t>Très Élevée</t>
  </si>
  <si>
    <t>4.335</t>
  </si>
  <si>
    <t>e) s’assurer de la mise en œuvre constante et efficace des contrôles de sûreté des marchandises et des fournitures introduites dans les ZSAR.</t>
  </si>
  <si>
    <t xml:space="preserve">Le Gabon est d’accord avec cette recommandation                    </t>
  </si>
  <si>
    <t>Inspections pour s’assurer de la mise en œuvre constante et efficace des contrôles de sûreté des marchandises et des fournitures introduites dans les ZSAR.</t>
  </si>
  <si>
    <t>02/10/17/ permanente</t>
  </si>
  <si>
    <t>3.2.2</t>
  </si>
  <si>
    <t>4.038</t>
  </si>
  <si>
    <t>a) veiller à la mise en place systématique de programmes internes de contrôle interne de la qualité de la sûreté au niveau aéroportuaire ;</t>
  </si>
  <si>
    <t>Élaborer des éléments d’orientation relatifs à la rédaction des programmes internes de contrôle de la qualité de la sureté aéroportuaire</t>
  </si>
  <si>
    <t>Approuver les éléments d’orientations</t>
  </si>
  <si>
    <t>Diffuser les éléments d’orientation</t>
  </si>
  <si>
    <t>Élaborer des programmes internes de contrôle de la qualité de la sureté aéroportuaire</t>
  </si>
  <si>
    <t>HASFALM/ exploitants  Aériens/Prestataires  de Services</t>
  </si>
  <si>
    <t>Approuver les programmes internes de contrôle de la qualité de la sureté aéroportuaire.</t>
  </si>
  <si>
    <t>Diffuser les programmes internes de contrôle de la qualité de la sureté aéroportuaire, approuvés.</t>
  </si>
  <si>
    <t>Former le personnel en charge du contrôle de la qualité interne</t>
  </si>
  <si>
    <t>4.040</t>
  </si>
  <si>
    <t>b) veiller à ce que des programmes internes de contrôle de la qualité soient mis en œuvre par les entités impliquées dans la mise en œuvre des mesures de sûreté au niveau aéroportuaire ;</t>
  </si>
  <si>
    <t>Élaborer des programmes annuels des activités internes de contrôle de la qualité</t>
  </si>
  <si>
    <t>REALISEE Annexe 21 au PNSAC</t>
  </si>
  <si>
    <t>Diffuser les programmes annuels des activités internes de contrôle de la qualité</t>
  </si>
  <si>
    <t>HASFALM/exploitants  Aériens/Prestataires  de Services</t>
  </si>
  <si>
    <t>Former le personnel interne en charge des activités de contrôle de la qualité</t>
  </si>
  <si>
    <t>Mener des inspections pour  veiller à la mise en œuvre des programmes annuels des activités internes de contrôle de la qualité.</t>
  </si>
  <si>
    <t>Non REALISEE</t>
  </si>
  <si>
    <t>4.045</t>
  </si>
  <si>
    <t>c) s’assurer qu’en cas d’identification d’insuffisances ou de problèmes dans les tâches attribuées aux entités au niveau aéroportuaire, une procédure visant à y remédier est établie et mise en œuvre par le bureau ou la personne responsable.</t>
  </si>
  <si>
    <t>Élaborer une procédure relative à la résolution des insuffisances ou de problèmes identifiés dans les tâches attribuées aux entités au niveau aéroportuaire.</t>
  </si>
  <si>
    <t xml:space="preserve">  ANAC</t>
  </si>
  <si>
    <t>Approuver la procédure relative à la résolution des insuffisances ou de problèmes identifiés dans les tâches attribuées aux entités au niveau aéroportuaire.</t>
  </si>
  <si>
    <t>Diffuser la procédure relative à la résolution des insuffisances ou de problèmes identifiés dans les tâches attribuées aux entités au niveau aéroportuaire.</t>
  </si>
  <si>
    <t>Familiariser  les inspecteurs nationaux à l’utilisation de la procédure relative à la résolution des insuffisances ou de problèmes identifiés dans les tâches attribuées aux entités au niveau aéroportuaire.</t>
  </si>
  <si>
    <t>REALISEE (voir CI)</t>
  </si>
  <si>
    <t>3.1.8</t>
  </si>
  <si>
    <t>4.100</t>
  </si>
  <si>
    <t>a) s’assurer que les entités en charge de la sûreté sur les plateformes aéroportuaires sont dotées de moyens techniques appropriés pour réaliser leurs missions ;</t>
  </si>
  <si>
    <t>NON REALISEE POUR DHL</t>
  </si>
  <si>
    <t>Mener des inspections relatives à la dotation effective de moyens techniques aux entités en charge de la sureté</t>
  </si>
  <si>
    <t>4.105</t>
  </si>
  <si>
    <t>b) établir des éléments d’orientation, des instructions (ou tout autre moyen alternatif) concernant les spécifications, les types et les capacités de performance des équipements d’inspection-filtrage ;</t>
  </si>
  <si>
    <t>Mettre  à jour la circulaire N°1/2015/ANAC/DJ/DU du 24 juin 2016   relative aux éléments d’orientation sur les spécifications,  les types et les capacités de performance des équipements d’inspection-filtrage</t>
  </si>
  <si>
    <t>Approuver la circulaire relative aux éléments d’orientation sur les spécifications,  les types et les capacités de performance des équipements d’inspection-filtrage</t>
  </si>
  <si>
    <t>Diffuser la circulaire relative aux éléments d’orientation sur les spécifications,  les types et les capacités de performance des équipements d’inspection-filtrage</t>
  </si>
  <si>
    <t>4.110</t>
  </si>
  <si>
    <t>c) compléter la documentation nationale en ajoutant des orientations techniques pour ce qui concerne l’introduction de nouvelles technologies ou, de manière alternative, de moyens non-technologiques pour protéger l’intégrité des ZSAR.</t>
  </si>
  <si>
    <t>Élaborer une circulaire relative à l’introduction de nouvelles technologies ou, de manière alternative, de moyens non-technologiques pour protéger l’intégrité des ZSAR.</t>
  </si>
  <si>
    <t>HASFALM/BGTA/COMPOL/AFRIJET/DHL</t>
  </si>
  <si>
    <t>Doter les entités en charge de la sûreté sur la plate forme aéroportuaire des moyens techniques appropriés pour réaliser leurs missions :- équipements; - procédures;- formation.</t>
  </si>
  <si>
    <t>Approuver la circulaire relative à l’introduction de nouvelles technologies ou, de manière alternative, de moyens non-technologiques pour protéger l’intégrité des ZSAR</t>
  </si>
  <si>
    <t>Diffuser la circulaire relative à l’introduction de nouvelles technologies ou, de manière alternative, de moyens non-technologiques pour protéger l’intégrité des ZSAR</t>
  </si>
  <si>
    <t>3.4.1</t>
  </si>
  <si>
    <t>4.230</t>
  </si>
  <si>
    <t>Amender le PNSAC en y insérant l’exigence de  soumettre à des vérifications d’antécédents les personnes accédant au côté piste de telle sorte que ces vérifications portent également sur la consultation du casier judiciaire  et les critères rédhibitoires</t>
  </si>
  <si>
    <t>REALISEE PNSAC 6.4.3.1</t>
  </si>
  <si>
    <t>30/30/2018</t>
  </si>
  <si>
    <t>4.240</t>
  </si>
  <si>
    <t>b) désigner l’entité (les entités) ou le bureau (les bureaux) responsable de la réalisation des vérifications d’antécédents des personnes qui mettent en œuvre les contrôles de sûreté ;</t>
  </si>
  <si>
    <t>Amender le PNSAC en désignant l’entité (les entités) ou le bureau (les bureaux) responsable de la réalisation des vérifications d’antécédents des personnes qui mettent en œuvre les contrôles de sûreté ;</t>
  </si>
  <si>
    <t>REALISEE PSAC 6.4.3.1</t>
  </si>
  <si>
    <t>4.245</t>
  </si>
  <si>
    <t>c) veiller à ce que l’entité désignée élabore des procédures pour la vérification d'antécédents pour les personnes qui mettent en œuvre les contrôles de sûreté conformément aux exigences nationales ;</t>
  </si>
  <si>
    <t>Elaborer les procédures relatives à la vérification d'antécédents pour les personnes qui mettent en œuvre les contrôles de sûreté conformément aux exigences nationales</t>
  </si>
  <si>
    <t>Entité désignée à cet effet</t>
  </si>
  <si>
    <t>REALISEE ANNEXE 26 au PNSAC</t>
  </si>
  <si>
    <t>Approuver les procédures relatives à la vérification d'antécédents pour les personnes qui mettent en œuvre les contrôles de sûreté conformément aux exigences nationales</t>
  </si>
  <si>
    <t>a) compléter l'obligation de veiller à ce que les personnes accédant au côté piste soient soumises à des vérifications d’antécédents, de manière à ce que ces vérifications portent également sur les éléments suivants :  i  .la consultation du casier  judiciaire ;  ii. L’existence de critères rédhibitoires;</t>
  </si>
  <si>
    <t>Diffuser les procédures relatives à la vérification d'antécédents pour les personnes qui mettent en œuvre les contrôles de sûreté conformément aux exigences nationales.</t>
  </si>
  <si>
    <t>4.250</t>
  </si>
  <si>
    <t>d) s’assurer que les agents qui mettent en œuvre les contrôles de sûreté sont soumis à des vérifications d’antécédents de manière constante et efficace.</t>
  </si>
  <si>
    <t>Mener des inspections pour s’assurer que les agents qui mettent en œuvre les contrôles de sûreté sont soumis à des vérifications d’antécédents.</t>
  </si>
  <si>
    <t>4.2.6</t>
  </si>
  <si>
    <t>4.270</t>
  </si>
  <si>
    <t>a) s’assurer que l’inspection-filtrage et les contrôles de sûreté des personnes autres que les passagers (ainsi que les objets qu’elles transportent) avant leur entrée dans les ZSAR des aéroports ouverts à l’aviation civile internationale sont mis en œuvre de manière constante et efficace ;</t>
  </si>
  <si>
    <t xml:space="preserve">Mettre à jour les procédures relatives à l’inspection-filtrage et les contrôles de sûreté des personnes autres que les passagers (ainsi que les objets qu’elles transportent) avant leur entrée dans les ZSAR des aéroports ouverts à l’aviation civile internationale, en tenant compte de :
a) inspection-filtrage : 
- inspection-filtrage de toutes les personnes autres que les passagers (ainsi que les objets qu’elles transportent) quand elles entrent dans une ZSAR ; 
 -inspection-filtrage, sur une base aléatoire et de manière imprévisible, d’une certaine proportion des personnes autres que les passagers (ainsi que les objets qu’elles transportent) quand elles entrent dans une ZSAR ; ou 
-inspection-filtrage, sur une base aléatoire et de manière imprévisible, d’une certaine proportion des personnes autres que les passagers (ainsi que les objets qu’elles transportent) quand elles entrent ou se trouvent dans une ZSAR ; 
b) contrôles de sûreté : 
-renforcement de la vérification d’antécédents ; 
- programmes de sensibilisation à la sûreté destinés aux personnes autres que les passagers ; 
- renforcement des patrouilles ou de la surveillance ; 
- détection du comportement des personnes autres que les passagers ; 
- dialogue avec les personnes autres que les passagers ; 
- renforcement des contrôles d’accès ; ou 
- mesures de sûreté à haute visibilité. 
</t>
  </si>
  <si>
    <t>HASFALM/Afrijet</t>
  </si>
  <si>
    <t>Approuver les procédures relatives l’inspection-filtrage et les contrôles de sûreté des personnes autres que les passagers (ainsi que les objets qu’elles transportent) avant leur entrée dans les ZSAR</t>
  </si>
  <si>
    <t>Diffuser les procédures relatives l’inspection-filtrage et les contrôles de sûreté des personnes autres que les passagers (ainsi que les objets qu’elles transportent) avant leur entrée dans les ZSAR</t>
  </si>
  <si>
    <t>Former le personnel opérationnel à l’utilisation des procédures relatives l’inspection-filtrage et les contrôles de sûreté des personnes autres que les passagers (ainsi que les objets qu’elles transportent) avant leur entrée dans les ZSAR</t>
  </si>
  <si>
    <t>4.285</t>
  </si>
  <si>
    <t>b) s’assurer qu’au niveau aéroportuaire, la mise en œuvre des mesures d’inspection-filtrage (ou de tout autre contrôle de sûreté approprié) des véhicules, et des objets qu’ils contiennent, étant autorisés à pénétrer dans les ZSAR, est réalisée de manière constante et efficace et selon une méthode normalisée.</t>
  </si>
  <si>
    <t xml:space="preserve">Mener des inspections relatives à la mise en œuvre des mesures d’inspection-filtrage (ou de tout autre contrôle de sûreté approprié) des véhicules, et des objets qu’ils contiennent, étant autorisés à pénétrer dans les ZSAR, </t>
  </si>
  <si>
    <t>4.275</t>
  </si>
  <si>
    <t>a) établir des spécifications minimums de détection concernant les équipements de sûreté (y compris pour les objets de test de performance) utilisés pour l’inspection-filtrage des personnes autres que les passagers autorisés à pénétrer en ZSAR.</t>
  </si>
  <si>
    <t>Approuver la directive relative aux spécifications, aux tests de performance des portiques de détection d’objets métalliques et autres équipements radioscopiques</t>
  </si>
  <si>
    <t>Diffuser la directive relative aux spécifications, aux tests de performance des portiques de détection d’objets métalliques et autres équipements radioscopiques</t>
  </si>
  <si>
    <t>4.4.1</t>
  </si>
  <si>
    <t>4.280</t>
  </si>
  <si>
    <t>b) en ce qui concerne les équipements de sûreté utilisés pour l’inspection-filtrage des personnes autres que les passagers (ainsi que les objets qu’elles transportent),veiller à ce que la maintenance et les tests de performance soient mis en œuvre de manière constante et efficace ;</t>
  </si>
  <si>
    <t xml:space="preserve">Mener des inspections relatives à la maintenance et les tests de performance. </t>
  </si>
  <si>
    <t>Mettre à jour la directive N°1/2015/ANAC/DJ/DU du 24 juin 2016  relative aux spécifications, aux tests de performance des portiques de détection d’objets métalliques et autres équipements radioscopiques en y insérant : - des seuils minimum de détection; - des spécifications pour les objets test de performance pour les différents types d’équipement utilisé dans les aéroports dans le cadre de la mise en œuvre de l’inspection/filtrage appliquée aux personnes autre que les passagers (ainsi que les objets qu’elles transportent avant qu’elles ne pénètrent en ZSAR des aéroports ouvert à l’aviation civile internationale;</t>
  </si>
  <si>
    <t>6.015</t>
  </si>
  <si>
    <t>c) établir des spécifications minimums de détection concernant les équipements de sûreté (y compris pour les objets  de  test  de  performance)  utilisés  pour  l’inspection-filtrage des passagers et des bagages de cabine ;</t>
  </si>
  <si>
    <t>6.025</t>
  </si>
  <si>
    <t xml:space="preserve">Mener des inspections pour relatives à la maintenance et les tests de performance des équipements d’inspection-filtrage de sûreté utilisés pour l’inspection-filtrage des passagers en partance et de leurs bagages de cabine </t>
  </si>
  <si>
    <t>Mettre à jour la directive N°1/2015/ANAC/DJ/DU du 24 juin 2016  relative aux spécifications, aux tests de performance des portiques de détection d’objets métalliques et autres équipements radioscopiques en y insérant :- des seuils minimum de détection;- des spécifications pour les objets test de performance pour les différents types d’équipement utilisé dans les aéroports dans le cadre de la mise en œuvre de l’inspection/filtrage des passagers et des bagages de cabine ;</t>
  </si>
  <si>
    <t>d) veiller à ce que la maintenance et les tests de performance des équipements d’inspection-filtrage de sûreté utilisés pour l’inspection-filtrage des passagers en partance et de leurs bagages de cabine soient mis en œuvre de façon constante et efficace ;(à suivre)</t>
  </si>
  <si>
    <t>4.4.2</t>
  </si>
  <si>
    <t>6.120</t>
  </si>
  <si>
    <t>e) établir des réglages minimums de détection (y compris les spécifications pour les objets de test de performance) concernant les équipements de sûreté utilisés pour l’inspection-filtrage des bagages de soute en partance;</t>
  </si>
  <si>
    <t>Mettre à jour la directive N°1/2015/ANAC/DJ/DU du 24 juin 2016  relative aux spécifications, aux tests de performance des portiques de détection d’objets métalliques et autres équipements radioscopiques en y insérant :- des seuils minimum de détection; - des seuils minimum de détection; - des spécifications pour les objets test de performance pour les différents types d’équipement utilisé dans les aéroports dans le cadre de la mise en œuvre de l’inspection/filtrage des bagages de soute en partance</t>
  </si>
  <si>
    <t>4.5.1</t>
  </si>
  <si>
    <t>6.130</t>
  </si>
  <si>
    <t xml:space="preserve">f) Veiller à ce que la maintenance et les tests de performance des équipements de sûreté utilisés pour l’inspection-filtrage des bagages de soute en partance soient mis en œuvre de façon constante et efficace; </t>
  </si>
  <si>
    <t>Mener des inspections relatives à la maintenance et les tests de performance des équipements de sûreté utilisés pour l’inspection-filtrage des bagages de soute en partance.</t>
  </si>
  <si>
    <t>7.015</t>
  </si>
  <si>
    <t>g) établir des spécifications minimums de détection concernant les équipements de sûreté (y compris pour les objets  de test de performance) utilisés pour l’inspection-filtrage du fret et du courrier;</t>
  </si>
  <si>
    <t xml:space="preserve">Approuver la directive relative aux spécifications, aux tests de performance des portiques de détection d’objets métalliques et autres équipements radioscopiques </t>
  </si>
  <si>
    <t xml:space="preserve">                   </t>
  </si>
  <si>
    <t>4.6.1</t>
  </si>
  <si>
    <t>7.025</t>
  </si>
  <si>
    <t>h) mettre en œuvre la maintenance et les tests de performance des équipements de sûreté utilisés pour l’inspection –filtrage du fret et du courrier de façon constante et  efficace</t>
  </si>
  <si>
    <t>Mener des inspections relatives à la maintenance et les tests de performance des équipements de sûreté utilisés pour l’inspection –filtrage du fret et du courrier.</t>
  </si>
  <si>
    <t xml:space="preserve">Mettre à jour la directive N°1/2015/ANAC/DJ/DU du 24 juin 2016  relative aux spécifications, aux tests de performance des portiques de détection d’objets métalliques et autres équipements radioscopiques en y insérant :- des seuils minimum de détection;- des spécifications minimums de détection concernant des équipements de sûreté (y compris pour les objets de test de performance) utilisés pour l’inspection-filtrage du fret et du courrier; </t>
  </si>
  <si>
    <t>4.8.1</t>
  </si>
  <si>
    <t>4.350</t>
  </si>
  <si>
    <t>a) élaborer des lignes directrices pour l’identification des zones côté ville ;</t>
  </si>
  <si>
    <t xml:space="preserve">Elaborer des lignes directrices pour l’identification des zones côté ville </t>
  </si>
  <si>
    <t>Approuver les lignes directrices pour l’identification des zones côté ville</t>
  </si>
  <si>
    <t>Diffuser les lignes directrices pour l’identification des zones côté ville</t>
  </si>
  <si>
    <t>4.355</t>
  </si>
  <si>
    <t>b) veiller à ce que les zones côté ville soient identifiées à chaque aéroport desservant l’aviation civile ;</t>
  </si>
  <si>
    <t>Identifier les zones de sûreté côté  ville des aéroports.</t>
  </si>
  <si>
    <t xml:space="preserve"> HASFALM/ AANG</t>
  </si>
  <si>
    <t>Approuver les zones désignées comme zone côté ville aux aéroports servant à l’aviation civile du Gabon</t>
  </si>
  <si>
    <t>Diffuser les zones désignées comme zone  coté ville aux aéroports servant à l’aviation civile du Gabon</t>
  </si>
  <si>
    <t>HASFALM/ AANG</t>
  </si>
  <si>
    <t>4.8.2</t>
  </si>
  <si>
    <t>4.360</t>
  </si>
  <si>
    <t>c) établir l'exigence que, sur la base d’évaluations des risques réalisées par les autorités ou les entités compétentes, des mesures de sûreté applicables aux zones côté ville visant à atténuer les risques d’actes d’intervention illicite et à empêcher que ceux-ci ne soient commis soient établies ;</t>
  </si>
  <si>
    <t>Amender le PNSAC   en y insérant l’exigence de mettre en œuvre des mesures de sureté applicable aux zones coté ville sur la base de l’évaluation des risques visant à atténuer les risque d’actes d’intervention illicite et à empêcher que ceux-ci ne soient commis.</t>
  </si>
  <si>
    <t>4.365</t>
  </si>
  <si>
    <t>d) définir les autorités ou les entités chargées de réaliser des évaluations des risques en vue de l’établissement de mesures de sûreté applicables aux zones côté ville afin d’atténuer les risques d’actes d’intervention illicite et d’empêcher que ceux-ci ne soient commis ;</t>
  </si>
  <si>
    <t>Amender le PNSAC en y insérant la désignation des entités chargées de réaliser des évaluations des risques en vue de l’établissement de mesures de sûreté applicables aux zones côté ville afin d’atténuer les risques d’actes d’intervention illicite et d’empêcher que ceux-ci ne soient commis.</t>
  </si>
  <si>
    <t>REALISEE PNSAC 4.2</t>
  </si>
  <si>
    <t>Diffuser les parties pertinentes du PNSAC amendé.</t>
  </si>
  <si>
    <t>29/08/208</t>
  </si>
  <si>
    <t>4.370</t>
  </si>
  <si>
    <t xml:space="preserve">e) établir, sur la base d’évaluations des risques réalisées par les autorités ou les entités compétentes, des mesures de sûreté applicables aux zones côté ville afin d’atténuer les risques d’actes d’intervention illicite et d’empêcher que ceux-ci ne soient commis ; </t>
  </si>
  <si>
    <t>Élaborer, une circulaire relative aux mesures de sûreté applicables aux zones côté ville sur la base d’évaluation des risques réalisées par les autorités ou les entités compétentes afin d’atténuer les risques d’actes d’intervention illicite et d’empêcher que ceux-ci ne soient commis.</t>
  </si>
  <si>
    <t>Approuver la circulaire  relative aux mesures de sûreté applicables aux zones côté ville basés sur une évaluation des risques.</t>
  </si>
  <si>
    <t>Diffuser la circulaire relative aux mesures de sûreté applicables aux zones côté ville.</t>
  </si>
  <si>
    <t>4.375</t>
  </si>
  <si>
    <t>f) veiller à ce que les autorités ou entités compétentes établissent, sur la base des évaluations des risques réalisées par les autorités ou les entités compétentes, des procédures pour l’application des mesures de sûreté dans les zones côté ville ;</t>
  </si>
  <si>
    <t>Élaborer  des procédures  relatives  aux mesures de sûreté applicables aux zones côté ville, sur la base des évaluations des risques réalisées par les autorités ou les entités compétentes.</t>
  </si>
  <si>
    <t>COMPOL</t>
  </si>
  <si>
    <t>Approuver les procédures relatives aux mesures de sûreté applicables aux zones côté ville</t>
  </si>
  <si>
    <t>Diffuser les procédures relatives aux mesures de sûreté applicables aux zones côté ville</t>
  </si>
  <si>
    <t>COMPOL-AE</t>
  </si>
  <si>
    <t>4.380</t>
  </si>
  <si>
    <t>g) veiller à ce que mesures de sûreté s’appliquant aux zones côté ville soient mises en œuvre de manière constante et efficace ;</t>
  </si>
  <si>
    <t>Mener des inspections   pour s’assurer de la mise en œuvre des  mesures de sûreté aux zones côté ville basées sur une évaluation des risques.</t>
  </si>
  <si>
    <t xml:space="preserve">REALISEE   </t>
  </si>
  <si>
    <t>4.8.3</t>
  </si>
  <si>
    <t>4.385</t>
  </si>
  <si>
    <t xml:space="preserve">h) définir les différentes responsabilités en matière de sûreté côté ville dans le PNSAC ; </t>
  </si>
  <si>
    <t>Amender le PNSAC en y définissant les différentes responsabilités en matière de sûreté côté ville.</t>
  </si>
  <si>
    <t xml:space="preserve">Diffuser les parties pertinentes du PNSAC </t>
  </si>
  <si>
    <t>REALISEE   PNSAC 6.2.2</t>
  </si>
  <si>
    <t>4.390</t>
  </si>
  <si>
    <t>i) assurer la coordination des mesures de sûreté côté ville entre les services compétents, agences, autres organismes de l’État et autres entités au niveau national ;</t>
  </si>
  <si>
    <t>Amender le PNSAC en y ajoutant aux missions du CNSAC celle de la coordination des mesures de sûreté côté ville.</t>
  </si>
  <si>
    <t>4.395</t>
  </si>
  <si>
    <t>j) assurer la coordination des mesures de sûreté côté ville entre les services compétents, agences, autres organismes de l’État et autres entités au niveau aéroportuaire.</t>
  </si>
  <si>
    <t>Amender le PNSAC en y ajoutant aux missions des comités locaux d’aéroport celle de la coordination des mesures de sûreté côté ville.</t>
  </si>
  <si>
    <t>REALISEE PNSAC 5.2.1</t>
  </si>
  <si>
    <t>Amender le PSA en y ajoutant aux missions des comités locaux d’aéroport celle de la coordination des mesures de sûreté côté ville</t>
  </si>
  <si>
    <t>HASFALM/AANG</t>
  </si>
  <si>
    <t>Approuver le PSA</t>
  </si>
  <si>
    <t>Diffuser les parties pertinentes du PSA</t>
  </si>
  <si>
    <t>NON RÉALISÉE</t>
  </si>
  <si>
    <t>REALISEE POUR LBV NON RÉALISÉE POUR LES AUTRES AÉROPORTS</t>
  </si>
  <si>
    <t>3.2.1</t>
  </si>
  <si>
    <t>4.005</t>
  </si>
  <si>
    <t xml:space="preserve">a) établir l'obligation de mener une révision périodique des PSA, comprenant des modifications, l’approbation (ou l’acceptation) et la validation des PSA (ou une disposition équivalente), ainsi que la distribution des parties pertinentes des PSA à tous les exploitants d’aéronefs qui effectuent des opérations depuis l’aéroport, et aux autres parties concernées au niveau aéroportuaire ; </t>
  </si>
  <si>
    <t>Amender le PNSAC en y insérant  l'exigence de mener une révision périodique des PSA, comprenant des modifications, l’approbation et la validation des PSA, ainsi que la distribution des parties pertinentes des PSA à tous les exploitants d’aéronefs qui effectuent des opérations depuis l’aéroport, et aux autres parties concernées au niveau aéroportuaire.</t>
  </si>
  <si>
    <t>4.010</t>
  </si>
  <si>
    <t>b) mettre en place une procédure formelle pour veiller à ce que les PSA des aéroports ouverts à l’aviation civile soient en mesure de répondre de manière continue aux obligations du PNSAC ;</t>
  </si>
  <si>
    <t>Élaborer des procédures d’approbation des PSA  et de rédaction des  PSA pour les aéroports ouverts à l’aviation civile</t>
  </si>
  <si>
    <t>REALISEE ANNEXE 18</t>
  </si>
  <si>
    <t>Approuver les procédures d’approbation  et de rédaction des PSA</t>
  </si>
  <si>
    <t>Diffuser les procédures d’approbation et de rédaction  des PSA</t>
  </si>
  <si>
    <t>4.015</t>
  </si>
  <si>
    <t>c) s'assurer que les PSA traitent de façon suffisamment détaillée de toutes les obligations nationales applicables à la sûreté de l'aviation, afin de s'assurer de l'application correcte de toutes les mesures de sûreté au niveau aéroportuaire.</t>
  </si>
  <si>
    <t>Élaborer une procédure de vérification (check-list) pour s’assurer que les PSA traitent  de façon suffisamment détaillée de toutes les obligations nationales applicables à la sûreté de l'aviation.</t>
  </si>
  <si>
    <t>Approuver la procédure de vérification des PSA</t>
  </si>
  <si>
    <t>Diffuser la procédure de vérification des PSA</t>
  </si>
  <si>
    <t>Mettre à jour le PSA en tenant compte des éléments contenu dans la check-list de vérification</t>
  </si>
  <si>
    <t>Approuver les PSA à l’aide de la Check-list de vérification</t>
  </si>
  <si>
    <t>Diffuser les parties pertinentes des PSA</t>
  </si>
  <si>
    <t>4.035</t>
  </si>
  <si>
    <t xml:space="preserve">veiller à ce que soient clairement définies les fonctions et les responsabilités de tous les acteurs concernés par la sûreté de l’aviation au niveau aéroportuaire qui ont des responsabilités spécifiques en vertu du PSA, afin d’éviter un chevauchement de responsabilités. </t>
  </si>
  <si>
    <t>Amender le PNSAC en y définissant  clairement  les fonctions et  les responsabilités de tous les acteurs concernés par la sûreté de l’aviation au niveau aéroportuaire qui ont des responsabilités spécifiques en vertu du PSA, afin d’éviter un chevauchement de responsabilités.</t>
  </si>
  <si>
    <t>REALISEE PNSAC chap 4</t>
  </si>
  <si>
    <t>3.2.3</t>
  </si>
  <si>
    <t>4.055</t>
  </si>
  <si>
    <t>a) veiller à ce que les COLSA se réunissent conformément à la périodicité réglementaire, dans tous les aéroports du pays servant à l'aviation civile ;</t>
  </si>
  <si>
    <t>Amender le PNSAC en y insérant la périodicité réglementaire des réunions du COLSA sur l’ensemble des aéroports du Gabon.</t>
  </si>
  <si>
    <t>REALISEE PNSAC 5.2.2.1</t>
  </si>
  <si>
    <t>4.060</t>
  </si>
  <si>
    <t>b) exercer une surveillance sur l'activité des COLSA ;</t>
  </si>
  <si>
    <t>Mener des inspections pour exercer une surveillance  des activités liées aux réunions  des COLSA.</t>
  </si>
  <si>
    <t>4.065</t>
  </si>
  <si>
    <t>c) s’assurer que les insuffisances qui auront été identifiées concernant les activités du COLSA seront résolues.</t>
  </si>
  <si>
    <t>Élaborer une procédure de résolution des problèmes des activités des COLSA.</t>
  </si>
  <si>
    <t>Approuver la procédure de résolution des problèmes des activités des COLSA</t>
  </si>
  <si>
    <t>Diffuser la procédure de résolution des problèmes des activités des COLSA</t>
  </si>
  <si>
    <t>3.2.4</t>
  </si>
  <si>
    <t>4.080</t>
  </si>
  <si>
    <t>veiller à ce que la sûreté soit prise en considération lors de la conception et de la construction de nouvelles installations ou lors de modifications d’installations existantes dans les aéroports ouverts à l’aviation civile.</t>
  </si>
  <si>
    <t>Mener des inspections pour s’assurer que la sûreté est prise en considération lors de la conception et de la construction de nouvelles installations ou lors de modifications d’installations existantes.</t>
  </si>
  <si>
    <t>4.085</t>
  </si>
  <si>
    <t xml:space="preserve">veiller à établir une procédure pour résoudre les insuffisances  identifiées dans la prise en compte des considérations de sûreté lors de la conception et de la construction de nouvelles installations, ou lors de modifications d’installations existantes. </t>
  </si>
  <si>
    <t>Élaborer une procédure de résolution relative à la non prise en compte des considérations de sûreté lors de la conception et de la construction de nouvelles installations, ou lors de modifications d’installations existantes.</t>
  </si>
  <si>
    <t>Approuver la procédure de résolution relative à la non prise en compte des considérations de sûreté lors de la conception et de la construction de nouvelles installations, ou lors de modifications d’installations existante</t>
  </si>
  <si>
    <t xml:space="preserve">Diffuser la procédure de résolution relative à la non prise en compte des considérations de sûreté lors de la conception et de la construction de nouvelles installations, ou lors de modifications d’installations existante </t>
  </si>
  <si>
    <t>4.2.3</t>
  </si>
  <si>
    <t>4.175</t>
  </si>
  <si>
    <t>a) veiller à établir dans la documentation nationale l'exigence de mettre à jour périodiquement les caractéristiques de sûreté ou de conception des autorisations d’accès des personnels aux ZSAR ;</t>
  </si>
  <si>
    <t>Amender le PNSAC en y insérant l'exigence de mettre à jour périodiquement les caractéristiques de sûreté ou de conception des autorisations d’accès des personnels aux ZSAR ;</t>
  </si>
  <si>
    <t>4.2.4</t>
  </si>
  <si>
    <t>4.200</t>
  </si>
  <si>
    <t xml:space="preserve">b) veiller à ce l’autorité concernée au niveau aéroportuaire ait élaboré des procédures robustes pour un système d’autorisation d’accès des véhicules, qui comprennent notamment :
i. les critères d’autorisation pour l’accès  des véhicules ;
ii. les informations sur les autorisation d'accès ;
iii. un système temporaire d'autorisation d'accès de véhicules ;
iv. un système d'identification visuelle ;
v. les exigences particulières concernant les véhicules captifs par rapport à ceux qui entrent et sortent de la ZSAR 
</t>
  </si>
  <si>
    <t xml:space="preserve">Élaborer des procédures relatives au système d’autorisation d’accès des véhicules, qui comprennent notamment :
i.  les critères d’autorisation pour l’accès des véhicules ;
ii.  les informations sur les autorisation d'accès ;
iii. un système temporaire d'autorisation  d'accès de véhicules;
iv.  un système d'identification visuelle;
v.  les exigences particulières concernant les véhicules captifs par rapport à ceux qui entrent et sortent de la ZSAR ;
</t>
  </si>
  <si>
    <t>Approuver les procédures relatives au système d’autorisation d’accès des véhicules</t>
  </si>
  <si>
    <t>Diffuser les procédures relatives au système d’autorisation d’accès des véhicules</t>
  </si>
  <si>
    <t>moyenne</t>
  </si>
  <si>
    <t>4.205</t>
  </si>
  <si>
    <t>c) veiller à ce que les procédures relatives aux systèmes d’autorisation d’accès des personnels d’aéroport et des véhicules soient mises en œuvre de manière constante et efficace.</t>
  </si>
  <si>
    <t>Mener des inspections sur la mise en œuvre des procédures relatives aux systèmes d’autorisation d’accès des personnels d’aéroport et des véhicules.</t>
  </si>
  <si>
    <t xml:space="preserve">REALISEE  </t>
  </si>
  <si>
    <t>4.210</t>
  </si>
  <si>
    <t>a) compléter l'obligation de veiller à ce que les personnes autres que les passagers auxquelles il est accordé un accès sans escorte aux ZSAR soient soumises à des vérifications d’antécédents avant d’être autorisées à pénétrer dans les ZSAR, en y incorporant la tenue des dossiers ;</t>
  </si>
  <si>
    <t>Amender le PNSAC en y insérant l'exigence de soumettre à des vérifications d’antécédents les personnes autres que les passagers auxquelles il est accordé un accès sans escorte aux ZSAR  avant d’être autorisées à pénétrer dans les ZSAR, en y incorporant la tenue des dossiers ;</t>
  </si>
  <si>
    <t>REALISEE PNSAC 6.4.3</t>
  </si>
  <si>
    <t>4.225</t>
  </si>
  <si>
    <t>b) s’assurer que toutes les personnes autres que les passagers auxquelles est accordé un accès sans escorte aux ZSAR sont soumises à des vérifications d’antécédents de manière constante et efficace.</t>
  </si>
  <si>
    <t>Mener des inspections relatives à la mise en œuvre des vérifications d’antécédents pour toutes les personnes autres que les passagers auxquelles est accordé un accès sans escorte aux ZSAR.</t>
  </si>
  <si>
    <t>4.3.1</t>
  </si>
  <si>
    <t>5.045</t>
  </si>
  <si>
    <t xml:space="preserve">a) établir et utiliser une méthodologie appropriée d’évaluation du risque  pour déterminer si une vérification ou une fouille est nécessaire pour les aéronefs en partance. La méthodologie tiendra notamment compte des éléments suivants : 
i. niveau de la menace ;
ii. aéronef ayant stationné la nuit ;
iii. aire de stationnement ;
iv. point d’origine ;
v. destination ; 
vi. État d’immatriculation ou État de l’exploitant
</t>
  </si>
  <si>
    <t xml:space="preserve">Élaborer la Circulaire relative à la méthodologie d’évaluation du risque en vue de déterminer si une vérification ou une fouille est nécessaire pour les aéronefs en partance, y compris la méthodologie d’évaluation qui tiendra notamment compte des éléments suivants : </t>
  </si>
  <si>
    <t xml:space="preserve">          ANAC</t>
  </si>
  <si>
    <t>Approuver la Circulaire relative à la méthodologie d’évaluation du risque en vue de déterminer si une vérification ou une fouille est nécessaire pour les aéronefs en partance</t>
  </si>
  <si>
    <t>Diffuser la Circulaire relative à la méthodologie d’évaluation du risque en vue de déterminer si une vérification ou une fouille est nécessaire pour les aéronefs en partance aux exploitants d’aéronefs</t>
  </si>
  <si>
    <t>Former le personnel des exploitants d’aéronefs en charge de l’utilisation de la méthodologie d’évaluation du risque.</t>
  </si>
  <si>
    <t>5.060</t>
  </si>
  <si>
    <t xml:space="preserve">b) veiller à ce que les procédures portant sur les vérifications ou les fouilles des aéronefs en partance soient mises en œuvre de manière constante et efficace. </t>
  </si>
  <si>
    <t>Mener des inspections relatives aux procédures portant sur les vérifications ou les fouilles des aéronefs en partance.</t>
  </si>
  <si>
    <t>4.3.2</t>
  </si>
  <si>
    <t>5.095</t>
  </si>
  <si>
    <t>a) veiller à ce que les entités ou les exploitants d’aéronefs élaborent des procédures visant à ce que tout objet abandonné par des passagers débarquant de vols en transit fasse l’objet de mesures appropriées ou soit retiré avant le départ de l’aéronef ;</t>
  </si>
  <si>
    <t>Amender les PSE en y insérant la mise en œuvre de  l’exigence relative à  tout objet abandonné par des passagers débarquant de vols en transit fasse l’objet de mesures appropriées ou soit retiré avant le départ de l’aéronef;</t>
  </si>
  <si>
    <t xml:space="preserve"> Exploitants d’aéronef</t>
  </si>
  <si>
    <t>Approuver les PSE amendés</t>
  </si>
  <si>
    <t>Diffuser les PSE amendés</t>
  </si>
  <si>
    <t>Exploitants d’aéronef</t>
  </si>
  <si>
    <t>5.100</t>
  </si>
  <si>
    <t>b) veiller à ce que des mesures visant à traiter de manière appropriée ou à retirer, avant le départ de l’aéronef tout objet abandonné par des passagers débarquant de vols en transit, soient mises en œuvre de manière constante et efficace.</t>
  </si>
  <si>
    <t>Mener des inspections sur la mise en œuvre des mesures visant à traiter de manière appropriée ou à retirer, avant le départ de l’aéronef tout objet abandonné par des passagers débarquant de vols en transit.</t>
  </si>
  <si>
    <t>4.3.3</t>
  </si>
  <si>
    <t>5.110</t>
  </si>
  <si>
    <t>compléter la documentation nationale en donnant des éléments d’orientation à ses exploitants d’aéronefs sur la manière d'empêcher les personnes non autorisées de pénétrer dans le poste de pilotage pendant le vol.</t>
  </si>
  <si>
    <t>Élaborer une Circulaire relative à la protection du poste de pilotage pendant le vol;</t>
  </si>
  <si>
    <t>Approuver la Circulaire;</t>
  </si>
  <si>
    <t>Diffuser la circulaire aux exploitants d’aéronefs.</t>
  </si>
  <si>
    <t>4.3.6</t>
  </si>
  <si>
    <t>5.121</t>
  </si>
  <si>
    <t>a) établir l'exigence de veiller à ce que, sur la base de l’évaluation des risques réalisée par les autorités nationales ou locales compétentes, des mesures appropriées au sol ou des procédures opérationnelles soient établies pour atténuer les risques d’éventuelles attaques contre des aéronefs au moyen de MANPADS ou d’autres armes qui représentent une menace similaire pour les aéronefs qui se trouvent dans un aéroport ou à proximité d’un aéroport ;</t>
  </si>
  <si>
    <t>Amender le PNSAC en y insérant l’exigence de prise des mesures appropriées au sol ou des procédures opérationnelles  sur la base d’une évaluation des risques pour atténuer les risques  d’éventuelles attaques contre les aéronefs au moyen de MANPADS ou d’autres armes qui représentent une menace similaire pour les aéronefs qui se trouvent dans un aéroport ou à proximité d’un aéroport.</t>
  </si>
  <si>
    <t>5.122</t>
  </si>
  <si>
    <t>Amender le PNSAC en désignant l’entité responsable de la détermination et de la coordination de la mise en œuvre des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t>
  </si>
  <si>
    <t>b) désigner les organisations ou entités chargées de déterminer et de coordonner la mise en œuvre de mesures appropriées au sol ou de procédures opérationnelles pour atténuer les risques d’éventuelles attaques contre des aéronefs au moyen de MANPADS et d’autres armes qui représentent une menace similaire pour les aéronefs qui se trouvent dans un aéroport ou à proximité d’un aéroport. (à suivre)</t>
  </si>
  <si>
    <t xml:space="preserve">c) élaborer et utiliser une méthodologie qui permette de déterminer les mesures appropriées à prendre au sol ou les procédures opérationnelles à suivre pour atténuer les risques d’attaques contre des aéronefs au moyen de MANPADS et d’autres armes qui représentent une menace similaire dans un aéroport ou à proximité d'un aéroport. Cette méthodologie devrait prévoir les dispositions suivantes :
i. des patrouilles et une campagne de sensibilisation de la  communauté ;
 ii. la formation des pilotes à  l’utilisation de contremesures  en vol (s’il en existe) ;
 iii.  des mesures de contrôle de la  circulation aérienne
</t>
  </si>
  <si>
    <t>5.123</t>
  </si>
  <si>
    <t>Approuver la Circulaire</t>
  </si>
  <si>
    <t>Diffuser la Circulaire</t>
  </si>
  <si>
    <t xml:space="preserve">Amender la Circulaire 002/2015 du 13 Janvier 2015 en y insérant des éléments d’orientation pour la méthodologie de détermination des mesures appropriées à prendre au sol ou les procédures opérationnelles à suivre pour atténuer les risques d’attaques contre des aéronefs au moyen de MANPADS et d’autres armes qui représentent une menace similaire dans un aéroport ou à proximité d'un aéroport en tenant compte :
i.des patrouilles et une campagne de sensibilisation de la communauté;
ii.la formation des pilotes à l’utilisation de contremesures en vol (s’il en existe) ;
iii. des mesures de contrôle de la circulation aérienne;
</t>
  </si>
  <si>
    <t>4.7.2</t>
  </si>
  <si>
    <t>5.140</t>
  </si>
  <si>
    <t>veiller à ce que les exploitants d’aéronefs assurant des liaisons au départ du territoire national incluent dans leurs PSE des mesures et des procédures destinées à assurer la sécurité à bord de leur aéronef, lorsqu’il est nécessaire de transporter des passagers dans l’obligation de voyager en raison des mesures judiciaires ou administratives dont ils font l’objet.</t>
  </si>
  <si>
    <t>Amender les PSE en y insérant la mise en œuvre de l’exigence de prendre des mesures et des procédures visant à assurer la sécurité à bord de leur aéronef, lorsqu’il est nécessaire de transporter des passagers dans l’obligation de voyager en raison des mesures judiciaires ou administratives dont ils font l’objet et la notification de départ pour les États de transit et de destination finale;</t>
  </si>
  <si>
    <t>Approuver les PSE</t>
  </si>
  <si>
    <t>Diffuser les PSE</t>
  </si>
  <si>
    <t>4.7.4</t>
  </si>
  <si>
    <t>5.175</t>
  </si>
  <si>
    <t xml:space="preserve">veiller à établir des instructions ou directives précises sur le port d’armes à bord des aéronefs par des agents des forces de l’ordre ou par d’autres personnes habilitées agissant dans l’exercice de leurs fonctions, qui comprennent pour le moins les éléments suivants :
a) l'obligation de documents écrits de demande d’autorisation de port d’armes ;
b) l’approbation écrite de la demande d’autorisation de port d’armes ;
c) la vérification de l’autorisation du port d’armes par l’État de destination et les autres États où sont prévues des escales en cours de route ;
d) la notification du transport d’armes aux organismes d’accueil à l’aéroport d’arrivée ;
e) l’obligation de donner des instructions à l’intention des agents de sûreté sur les textes et les règlements applicables au port d’armes dans l’État d’arrivée, dans celui de départ et dans ceux d’escale ; 
f) les procédures à appliquer par les exploitants d’aéronefs pour s’assurer que, avant de monter à bord d’un aéronef, les agents de sûreté reçoivent une information complète et connaissent les textes et les règlements se rapportant au transport, aux risques et à l’utilisation d’armes à bord d’un aéronef.
</t>
  </si>
  <si>
    <t>Amender le PNSAC en y retirant l’exigence relative au port d’arme à bord des aéronefs.</t>
  </si>
  <si>
    <t>3.3.1</t>
  </si>
  <si>
    <t>5.005</t>
  </si>
  <si>
    <t>a) établir une procédure pour s’assurer que tous les exploitants d’aéronefs offrant des services à partir de son territoire ont établi et tenu à jour des PSE écrits conformes aux obligations du PNSAC et qu’ils soient approuvés par l’autorité compétente ;</t>
  </si>
  <si>
    <t>Exiger à tous les exploitants d’aéronefs de fournir à l ‘ANAC leur PSE pour approbation</t>
  </si>
  <si>
    <t>Élaborer les  PSE  par tous les exploitants d’aéronefs</t>
  </si>
  <si>
    <t>Exploitant d’aéronefs</t>
  </si>
  <si>
    <t>5.010</t>
  </si>
  <si>
    <t>b) s'assurer que tous les exploitants d’aéronefs soumettent leurs PSE pour approbation et que ces programmes reprennent de façon suffisamment détaillée toutes les obligations nationales de sûreté de l’aviation applicables aux opérations des exploitants d’aéronefs.</t>
  </si>
  <si>
    <t xml:space="preserve">Élaborer des procédures d’approbation et de rédaction des PSE en prenant en compte les éléments suivants :
a) protection de l’aéronef ;
b) vérifications et fouilles de sûreté d’aéronef ;
c) dispositions pour s’assurer que tout objet abandonné par des passagers débarquant de vols en transit fait l’objet de mesures appropriées ou est retiré de l’aéronef avant son départ ;
d) protection du poste de pilotage pendant le vol;
e) transport d’armes dans la cabine ou dans la soute de l’aéronef;
f) concordance et autorisation des bagages de soute à transporter;
g) dispositions pour assurer la sécurité à bord de l’aéronef lors du transport de passagers dans l’obligation de voyager en raison de procédures judiciaires ou administratives dont ils font l’objet;
h) notification au commandant de bord de la présence à bord de passagers dans l’obligation de voyager en raison de procédures judiciaires ou administratives dont ils font l’objet, et du nombre de personnes armées ainsi que de l’emplacement de leur siège;
i) procédures et contrôles appropriés relatifs au transport de COMAT et COMAIL à bord des aéronefs.
</t>
  </si>
  <si>
    <t>REALISEE ANNEXE 20</t>
  </si>
  <si>
    <t>Approuver les procédures relatives à l’approbation et la rédaction des PSE</t>
  </si>
  <si>
    <t>Diffuser les procédures relatives à l’approbation et la rédaction des PSE</t>
  </si>
  <si>
    <t>4.7.5</t>
  </si>
  <si>
    <t>a) veiller à établir une politique pour traiter des demandes adressées par un autre État en vue d’autoriser le transport d’agents de sûreté, y compris de gardes armés, à bord des aéronefs des exploitants de l’État demandeur ;</t>
  </si>
  <si>
    <t>Amender le PNSAC en y insérant  la politique du GABON relative au port d’arme à bord des aéronefs et du transport de personnel armé à bord des aéronefs.</t>
  </si>
  <si>
    <t>b) veiller à inclure dans la politique de prise en compte des demandes adressées par un autre État en vue d’autoriser le transport d’agents de sûreté, y compris des gardes armés, à bord des aéronefs des exploitants de l’État, une disposition visant à ce que le transport soit autorisé uniquement après accord de tous les États impliqués ;</t>
  </si>
  <si>
    <t xml:space="preserve">c) désigner l’entité (ou les entités) responsable(s) de la prise en compte des demandes faites par un autre État en vue d’autoriser le transport d'agents de sûreté, y compris des gardes armés, à bord des aéronefs des exploitants de l’État demandeur </t>
  </si>
  <si>
    <t>6.020</t>
  </si>
  <si>
    <t xml:space="preserve"> NON RÉALISÉE</t>
  </si>
  <si>
    <t>Approuver la procédure relative à l’inspection filtrage des passagers en partance et de leurs bagages de cabine;</t>
  </si>
  <si>
    <t>Diffuser la procédure relative à l’inspection filtrage des passagers en partance et de leurs bagages de cabine.</t>
  </si>
  <si>
    <t>Former le personnel opérationnel à l’utilisation de la procédure.</t>
  </si>
  <si>
    <t xml:space="preserve">veiller à ce que les entités compétentes au niveau aéroportuaire élaborent des procédures détaillées et concordantes d’inspection-filtrage des passagers en partance et de leurs bagages de cabine, ainsi que des procédures en ce qui concerne notamment : 
a) les besoins en personnels pour chaque PIF, en indiquant leurs fonctions et leur responsabilité spécifiques ;
b) les périodes de rotation pour les personnels d’inspection-filtrage ;
c) des instructions relatives à l’élimination des objets confisqués ;
d) une obligation d’effectuer des fouilles physiques aléatoires de passagers, en plus de l’utilisation de détecteurs de métaux ;
e) une obligation d’effectuer un pourcentage minimum de fouilles manuelles des bagages de cabine.
(à suivre)
</t>
  </si>
  <si>
    <t xml:space="preserve">Élaborer une procédure relative à l’inspection filtrage des passagers en partance et de leurs bagages de cabine en y incluant :
a)les besoins en personnels pour chaque PIF, en indiquant leurs fonctions et leur responsabilité spécifiques ;
b) les périodes de rotation pour les personnels d’inspection-filtrage ;
c)des instructions relatives à l’élimination des objets confisqués ;
d)une obligation d’effectuer des fouilles physiques aléatoires de passagers, en plus de l’utilisation de détecteurs de métaux ;
e)une obligation d’effectuer un pourcentage minimum de fouilles manuelles des bagages de cabine.
</t>
  </si>
  <si>
    <t>6.030</t>
  </si>
  <si>
    <t>b) veiller à ce que l’inspection-filtrage des passagers en partance et de leurs bagages de cabine soit mise en œuvre de façon constante et efficace, notamment par le recours aux fouilles physiques aléatoires de passagers, en plus de l’utilisation de détecteurs de métaux ainsi que celles d’effectuer un pourcentage minimum de fouilles manuelles des bagages de cabine.</t>
  </si>
  <si>
    <t>Mener des inspections sur la mise en œuvre de l’inspection filtrage des passagers en partance et de leurs bagages de cabine.</t>
  </si>
  <si>
    <t>6.110</t>
  </si>
  <si>
    <t>Amender  le PNSAC en y désignant la HASFALM  pour l’aéroport de Libreville et AANG pour les autres aéroports ouverts à l’aviation civile comme entité chargées de l’inspection filtrage des bagages de soute en partance.</t>
  </si>
  <si>
    <t>RÉALISÉE</t>
  </si>
  <si>
    <t>désigner l’organisme ou l’entité responsable de l’inspection-filtrage des bagages de soute en partance depuis les aéroports de son territoire.(à suivre)</t>
  </si>
  <si>
    <t>6.115</t>
  </si>
  <si>
    <t xml:space="preserve">élaborer des instructions, des éléments d’orientation ou des critères de performance relatifs à l’inspection/filtrage des bagages de soute en partance, concernant notamment les éléments suivants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(à suivre)
</t>
  </si>
  <si>
    <t xml:space="preserve">Élaborer une circulaire relative à l’inspection 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d’effectuer des fouilles physiques de ces bagages.
</t>
  </si>
  <si>
    <t>Approuver la circulaire relative à l’inspection filtrage des bagages de soute en partance</t>
  </si>
  <si>
    <t>Diffuser la circulaire relative à l’inspection filtrage des bagages de soute en partance</t>
  </si>
  <si>
    <t>6.125</t>
  </si>
  <si>
    <t xml:space="preserve">c) veiller à ce que les entités concernées au niveau aéroportuaire élaborent des procédures détaillées pour l’inspection-filtrage des bagages de soute en partance en transposant les instructions, éléments d’orientation et critères de performance définis par l'État relatifs à l’inspection-filtrage des bagages de soute en partance. </t>
  </si>
  <si>
    <t xml:space="preserve">Élaborer une  procédure  relative à l’inspection-filtrage des bagages de soute en partance en y incluant :
a) un pourcentage minimum exigé pour une inspection supplémentaire des bagages de soute, qui peut inclure une fouille manuelle ou l’utilisation de moyens technologiques ; 
b) une exigence pour déterminer si un bagage doit être soumis à une fouille supplémentaire sur la base du principe du « choix raisonné » ; 
c) une obligation de tenir un registre afin de s’assurer que le pourcentage exigé est respecté ; 
d) des procédures à suivre en cas de panne d’électricité; 
e) une liste précise des dérogations ; 
f) l’existence d’une liste d’objets interdits à l’intérieur de la soute d’un aéronef ; 
g) des procédures à suivre en cas de découverte d’un objet suspect ou interdit ; 
h) des procédures pour mettre les passagers en présence de leurs bagages de soute afin de réaliser des fouilles physiques de ces bagages.
</t>
  </si>
  <si>
    <t>Approuver la procédure relative à l’inspection-filtrage des bagages de soute</t>
  </si>
  <si>
    <t>Diffuser la procédure relative à l’inspection-filtrage des bagages de soute</t>
  </si>
  <si>
    <t>Former le personnel opérationnel à la procédure relative à l’inspection-filtrage des bagages de soute</t>
  </si>
  <si>
    <t>4.4.4</t>
  </si>
  <si>
    <t>6.095</t>
  </si>
  <si>
    <t>veiller à ce que les entités concernées au niveau aéroportuaire aient élaboré des procédures pour assurer, pendant les opérations de transit, la protection des passagers en transit et de leurs bagages de cabine contre toute intervention non autorisée, ainsi que la protection de l’intégrité de la sûreté de l’aéroport de transit.</t>
  </si>
  <si>
    <t>Élaborer des procédures relatives à la protection  des passagers en transit et de leurs bagages de cabine contre toute intervention non autorisée, et de l’intégrité de la sûreté de l’aéroport de transit</t>
  </si>
  <si>
    <t>Approuver les procédures relatives à la protection  des passagers en transit et de leurs bagages de cabine contre toute intervention non autorisée, et de l’intégrité de la sûreté de l’aéroport de transit;</t>
  </si>
  <si>
    <t>Diffuser les procédures relatives à la protection  des passagers en transit et de leurs bagages de cabine contre toute intervention non autorisée, et de l’intégrité de la sûreté de l’aéroport de transit.</t>
  </si>
  <si>
    <t>Former le personnel opérationnel à l’utilisation des procédures</t>
  </si>
  <si>
    <t>4.5.3</t>
  </si>
  <si>
    <t>6.195</t>
  </si>
  <si>
    <t>a) réviser la politique nationale de manière à ce qu'elle étende l'exigence de la concordance entre bagages de soute et toute personne transportée à bord d'un aéronef;</t>
  </si>
  <si>
    <t>amender le PNSAC en y insérant  l’exigence de la concordance entre bagages de soute et toute personne transportée à bord d'un aéronef.</t>
  </si>
  <si>
    <t>REALISEE PNSAC 7.7.2</t>
  </si>
  <si>
    <t>4.5.5</t>
  </si>
  <si>
    <t>6.210</t>
  </si>
  <si>
    <t xml:space="preserve">b) réviser la politique nationale de manière à établir, pour le transporteur, l’obligation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 ; </t>
  </si>
  <si>
    <t>Amender le PNSAC en y insérant l’exigence pour le transporteur de désigner une personne chargée de valider et d’autoriser le chargement des bagages de soute à bord d’un aéronef, après avoir établi que chacun des bagages a été soumis à des contrôles de sûreté appropriés et est autorisé à être chargé dans l’aéronef en question en signant le manifeste des bagages de soute avant le repoussage.</t>
  </si>
  <si>
    <t>6.215</t>
  </si>
  <si>
    <t xml:space="preserve">c) s’assurer que les dispositions des PSE sur la concordance entre personnes et bagages de soute (ainsi que les PEN afférentes) sont suffisamment détaillées et comprennent notamment des dispositions sur le déchargement des bagages, y compris ceux déposés en passerelles, des personnes qui n’auraient pas embarqué ; </t>
  </si>
  <si>
    <t>Élaborer la procédure  relatives à la concordance entre personnes et bagages de soute et des dispositions sur le déchargement des bagages, y compris ceux déposés en passerelles, des personnes qui n’auraient pas embarqué;</t>
  </si>
  <si>
    <t>Approuver  la procédure relative à  la concordance entre personnes et bagages de soute et des dispositions sur le déchargement des bagages, y compris ceux déposés en passerelles, des personnes qui n’auraient pas embarqué;</t>
  </si>
  <si>
    <t>Diffuser la procédure relative à  la concordance entre personnes et bagages de soute et des dispositions sur le déchargement des bagages, y compris ceux déposés en passerelles, des personnes qui n’auraient pas embarqué</t>
  </si>
  <si>
    <t>6.220</t>
  </si>
  <si>
    <t xml:space="preserve">d) veiller à ce que les entités compétentes au niveau aéroportuaire aient élaboré des procédures afin que seuls les bagages de soute autorisés soient acceptés pour être chargés, et veiller à ce que ces procédures traitent au minimum des points suivants : i.un système de prise en compte  des différents types de bagages de soute, tels que : bagages en partance, bagages en correspondance, bagages de l’équipage ou bagages non  accompagnés ;
 ii.l’obligation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 
 iii. l’obligation de conserver les  manifestes des bagages de soute  (concordance et autorisation).
</t>
  </si>
  <si>
    <t xml:space="preserve">Élaborer une procédure relative à l’autorisation de chargement des bagages de soute en y incluant :
a-un système de prise en compte des  différents types de bagages de soute, tels que : bagages en partance, bagages en correspondance, bagages de l’équipage ou bagages non accompagnés ;
b-l’obligation de désigner une personne chargée de valider et d’autoriser le chargement des bagages de soute à bord d’un aéronef, après avoir établi que chacun des bagages a été soumis à des contrôles de sûreté appropriée et est autorisé à être chargé dans l’aéronef en question en signant le manifeste des bagages de soute avant le repoussage; 
c-l’obligation de conserver les manifestes des bagages de soute (concordance et autorisation).
</t>
  </si>
  <si>
    <t>Approuver  la procédure relative à l’autorisation de chargement des bagages de soute;</t>
  </si>
  <si>
    <t>Diffuser  la procédure relative à l’autorisation de chargement des bagages de soute.</t>
  </si>
  <si>
    <t>7.010</t>
  </si>
  <si>
    <t>a) compléter la documentation nationale en établissant des instructions détaillées, des éléments d’orientation ou des critères de performance pour l’application des contrôles de sûreté du fret et du courrier avant leur chargement à bord d’un aéronef ;</t>
  </si>
  <si>
    <t>Approuver de la circulaire relative à l’inspection filtrage du fret, à la protection du fret et aux critères de performance pour les contrôles de sureté du fret </t>
  </si>
  <si>
    <t>Diffuser de la circulaire relative à l’inspection filtrage du fret, à la protection du fret et aux critères de performance pour les contrôles de sureté du fret </t>
  </si>
  <si>
    <t>7.020</t>
  </si>
  <si>
    <t>b) s’assurer que les PSA contiennent des procédures détaillées en ce qui concerne l’application des contrôles de sûreté au fret et au courrier ;</t>
  </si>
  <si>
    <t>Élaborer des procédures relatives à l’application des contrôles de sûreté au fret et au courrier ;</t>
  </si>
  <si>
    <t xml:space="preserve">RÉALISÉE </t>
  </si>
  <si>
    <t>Approuver ldes procédures relatives à l’application des contrôles de sûreté au fret et au courrier;</t>
  </si>
  <si>
    <t>Diffuser  les procédures relatives à l’application des contrôles de sûreté au fret et au courrier</t>
  </si>
  <si>
    <t>1er/10/2017</t>
  </si>
  <si>
    <t>7.030</t>
  </si>
  <si>
    <t>c) s’assurer que l’inspection-filtrage appliquée au fret et au courrier avant leur chargement à bord d’un aéronef est mise en œuvre de façon efficace ;</t>
  </si>
  <si>
    <t xml:space="preserve">Réalisation des Inspections pour s’assurer  que l’inspection-filtrage appliquée au fret et au courrier avant leur chargement à bord d’un aéronef est mise en œuvre de façon efficace. </t>
  </si>
  <si>
    <t>02/10/2017/ permanente</t>
  </si>
  <si>
    <t xml:space="preserve"> Elaborer  la circulaire relative à l’inspection filtrage du fret, à la protection du fret et aux critères de performance pour les contrôles de sureté du fret </t>
  </si>
  <si>
    <t>4.6.3</t>
  </si>
  <si>
    <t>7.105</t>
  </si>
  <si>
    <t>Élaborer des procédures relatives à la protection du fret</t>
  </si>
  <si>
    <t>Exploitants du  fret</t>
  </si>
  <si>
    <t>Approuver les procédures relatives à la protection du fret</t>
  </si>
  <si>
    <t>Diffuser les procédures relatives à la protection du fret.</t>
  </si>
  <si>
    <t>Exploitants du fret</t>
  </si>
  <si>
    <t>d) veiller à ce que les entités compétentes au niveau aéroportuaire aient élaboré des procédures pour protéger le fret et le courrier devant être chargés à bord d’un aéronef contre toute intervention non autorisée, depuis le point où l’inspection-filtrage (ou d’autres contrôles de sûreté) est effectuée jusqu’au point de départ de l’aéronef qui comprennent des dispositions relatives à :i. des mesures spéciales pour  le fret et  le courrier laissés sans sur surveillance  sur l’aire de trafic ; ii. les mesures à prendre si  l’intégrité du  fret ou du courrier est compromise, p. ex. une nouvelle application des  contrôles de sûreté avant le chargement;</t>
  </si>
  <si>
    <t>7.110</t>
  </si>
  <si>
    <t>e) veiller à ce que les mesures de protection contre toute intervention non autorisée du fret et du courrier devant être chargés à bord d’un aéronef, depuis le point où l’inspection-filtrage (ou d’autres contrôles de sûreté) est effectuée jusqu’au point de départ de l’aéronef, soient mises en œuvre de façon constante et efficace.</t>
  </si>
  <si>
    <t>Réalisation des inspections pour s’assurer de la mise en œuvre des mesures de protection du fret  contre toute intervention non autorisé jusqu’au point de départ de l’aéronef.</t>
  </si>
  <si>
    <t>4.6.5</t>
  </si>
  <si>
    <t>7.085</t>
  </si>
  <si>
    <t>a) établir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</si>
  <si>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Amender  le PNSAC en y insérant l'exigence pour les exploitants d’aéronefs de n’accepter de transporter du fret ou du courrier à bord d’un aéronef qu’à condition qu’un agent habilité ou une entité agréée par l’autorité compétente ait confirmé et attesté l’inspection-filtrage (ou d’autres contrôles de sûreté), ou bien à condition que ce fret et ce courrier aient été inspectés-filtrés ;</t>
  </si>
  <si>
    <t>REALISEE PNSAC 7.8.2</t>
  </si>
  <si>
    <t>7.090</t>
  </si>
  <si>
    <t>b) veiller à ce que les mesures visant à s’assurer que les exploitants d’aéronefs n’acceptent de transporter du fret ou du courrier à bord d’un aéronef qu’à condition qu’un agent habilité ou une entité agréée par l’autorité compétente ait confirmé et attesté l’inspection-filtrage (ou d’autres contrôles de sûreté), ou à moins que ce fret et ce courrier aient été inspectés-filtrés, soient mises en œuvre de façon constante et efficace.</t>
  </si>
  <si>
    <t>Mener des inspections pour s’assurer que le fret et la poste transportés par les exploitants d’aéronefs aient été inspecté et filtré de façon constante et efficace  par un agent habilité ou une entité agréée par l’autorité compétente.</t>
  </si>
  <si>
    <t>4.6.4</t>
  </si>
  <si>
    <t>7.120</t>
  </si>
  <si>
    <t>a) compléter le PNSAC en désignant l’organisme ou l’entité responsable de l’identification et de l’application des mesures de sûreté renforcées au fret et au courrier à haut risque avant leur chargement à bord d’un aéronef ;</t>
  </si>
  <si>
    <t>Amender le PNSAC en y désignant l’organisme ou l’entité responsable de l’identification et de l’application des mesures de sûreté renforcées au fret et au courrier à haut risque avant leur chargement à bord d’un aéronef.</t>
  </si>
  <si>
    <t>REALISEE PNSAC 7.8.3</t>
  </si>
  <si>
    <t>7.125</t>
  </si>
  <si>
    <t>b) compléter la documentation nationale en élaborant des instructions détaillées, des éléments d’orientation ou des critères de performance relatifs à l’application de mesures de sûreté renforcées au fret et au courrier à haut risque</t>
  </si>
  <si>
    <t>Elaborer une circulaire relative aux critères de performance relatifs à l’application de mesures de sûreté renforcées au fret et au courrier à haut risque.</t>
  </si>
  <si>
    <t xml:space="preserve">         ANAC</t>
  </si>
  <si>
    <t>Approuver la circulaire relative aux critères de performance relatifs à l’application de mesures de sûreté renforcées au fret et au courrier à haut risque</t>
  </si>
  <si>
    <t>Diffuser la circulaire relative aux critères de performance relatifs à l’application de mesures de sûreté renforcées au fret et au courrier à haut risque</t>
  </si>
  <si>
    <t>7.130</t>
  </si>
  <si>
    <t>c) s’assurer que les entités compétentes au niveau aéroportuaire élaborent des procédures relatives à l’application des mesures de sûreté renforcées au fret et au courrier à haut risque.</t>
  </si>
  <si>
    <t>Élaborer des procédures relatives aux mesures de sûreté renforcées au fret et au courrier à haut risque;</t>
  </si>
  <si>
    <t>Operateurs  Fret</t>
  </si>
  <si>
    <t>Approuver les procédures relatives aux mesures de sûreté renforcées au fret et au courrier à haut risque</t>
  </si>
  <si>
    <t>Diffuser  des procédures relatives aux mesures de sûreté renforcées au fret et au courrier à haut risque</t>
  </si>
  <si>
    <t>Former le personnel opérationnel à l’utilisation de la procédure</t>
  </si>
  <si>
    <t>7.135</t>
  </si>
  <si>
    <t>d) s'assurer que les mesures de sûreté renforcées visant à atténuer de manière adaptée les menaces associées au fret et à la poste à haut risque sont mises en œuvre de façon constante et efficace.</t>
  </si>
  <si>
    <t>Mener des inspections sur la mise en œuvre des mesures de sûreté renforcées visant à atténuer de manière adaptée les menaces associées au fret et à la poste à haut risque.</t>
  </si>
  <si>
    <t>4.6.6</t>
  </si>
  <si>
    <t>7.220</t>
  </si>
  <si>
    <t>élaborer des éléments d’orientation relatifs à l’application des contrôles de sûreté aux articles de restauration et aux approvisionnements de bord, et à leur protection jusqu’à leur chargement à bord de l’aéronef;</t>
  </si>
  <si>
    <t>Élaborer une circulaire relative aux contrôles de sûreté aux articles de restauration et aux approvisionnements de bord, et à leur protection jusqu’à leur chargement à bord de l’aéronef;</t>
  </si>
  <si>
    <t>Approuver la circulaire relative aux contrôles de sûreté aux articles de restauration et aux approvisionnements de bord, et à leur protection jusqu’à leur chargement à bord de l’aéronef;</t>
  </si>
  <si>
    <t>Diffuser la circulaire relative aux contrôles de sûreté aux articles de restauration et aux approvisionnements de bord, et à leur protection jusqu’à leur chargement à bord de l’aéronef;</t>
  </si>
  <si>
    <t>4.6.10</t>
  </si>
  <si>
    <t>7.040</t>
  </si>
  <si>
    <t>a) élaborer des instructions détaillées, des éléments d’orientation ou des critères de performance concernant les méthodes appropriées à utiliser pour l’inspection-filtrage du fret et de la poste, en fonction de la nature de l’expédition</t>
  </si>
  <si>
    <t>Élaborer la circulaire relative aux critères de performance concernant les méthodes appropriées à utiliser pour l’inspection-filtrage du fret et de la poste, en fonction de la nature de l’expédition.</t>
  </si>
  <si>
    <t>Approuver la circulaire relative aux critères de performance concernant les méthodes appropriées à utiliser pour l’inspection-filtrage du fret et de la poste, en fonction de la nature de l’expédition</t>
  </si>
  <si>
    <t>Diffuser la circulaire relative aux critères de performance concernant les méthodes appropriées à utiliser pour l’inspection-filtrage du fret et de la poste, en fonction de la nature de l’expédition</t>
  </si>
  <si>
    <t>7.045</t>
  </si>
  <si>
    <t>b) veiller à ce que l’inspection-filtrage du fret et de la poste soit effectuée en utilisant une méthode (ou des méthodes) appropriée en fonction de la nature de l’expédition.</t>
  </si>
  <si>
    <t>Mener des inspections régulières pour s’assurer que  l’inspection-filtrage du fret et de la poste est effectuée en utilisant une méthode (ou des méthodes) appropriée en fonction de la nature de l’expédition.</t>
  </si>
  <si>
    <t>4.6.8</t>
  </si>
  <si>
    <t>7.155</t>
  </si>
  <si>
    <t>a) Veiller à ce que les entités compétentes au niveau aéroportuaire élaborent des procédures relatives à l’attribution du statut de sûreté pour la fret et le courrier ayant été confirmé et attesté</t>
  </si>
  <si>
    <t xml:space="preserve">Élaborer les procédures relatives à l’attribution du statut de sûreté pour le fret et le courrier ayant été confirmé et attesté    </t>
  </si>
  <si>
    <t>Opérateurs Fret</t>
  </si>
  <si>
    <t>Approuver les procédures relatives à l’attribution du statut de sûreté pour la fret et le courrier ayant été confirmé et attesté;</t>
  </si>
  <si>
    <t>Diffuser les procédures relatives à l’attribution du statut de sûreté pour la fret et le courrier ayant été confirmé et attesté;</t>
  </si>
  <si>
    <t>7.160</t>
  </si>
  <si>
    <t>b) veiller à ce que les mesures pour assurer que le fret et la poste ayant été confirmé et attesté reçoivent un statut de sûreté qui les accompagnera tout au long de la chaîne logistique du fret sécurisé, sont mises en œuvre de façon constante et  efficace.</t>
  </si>
  <si>
    <t>Mener des inspections sur le statut de sûreté du fret tout au long de la chaîne logistique du fret sécurisé</t>
  </si>
  <si>
    <t xml:space="preserve">          </t>
  </si>
  <si>
    <t>5.1.4</t>
  </si>
  <si>
    <t>8.001</t>
  </si>
  <si>
    <t>a) compléter le PNSAC afin que l'obligation d’élaborer des plans d’urgence mais aussi de rendre disponibles des moyens pour protéger l’aviation civile contre des actes d’intervention illicite soit clairement établie ;</t>
  </si>
  <si>
    <t>Amender  le PNSAC en y insérant l’exigence d’élaborer des plans d’urgence et de rendre disponible des moyens pour protéger l’aviation civile contre des actes d’intervention illicite.</t>
  </si>
  <si>
    <t>REALISEE PNSAC 10.1</t>
  </si>
  <si>
    <t>8.010</t>
  </si>
  <si>
    <t>b) compléter le PNSAC afin que les responsabilités des organismes ou entités en charge de l'élaboration des plans d’urgence destinés à gérer tout acte d’intervention illicite comprennent également la tenue à jour de ces plans d'urgence.</t>
  </si>
  <si>
    <t xml:space="preserve">Amender  le PNSAC en y insérant l’exigence de la mise à jour des plans dans les responsabilités des entités en charge de l’élaboration des plans d’urgence établies dans le PNSAC, </t>
  </si>
  <si>
    <t>8.013</t>
  </si>
  <si>
    <t>c) veiller à ce que tous les aéroports ouverts à l’aviation civile aient établi un ACP ;</t>
  </si>
  <si>
    <t>Élaborer une circulaire relative à la rédaction des ACP</t>
  </si>
  <si>
    <t>Approuver la circulaire relative à la rédaction des ACP</t>
  </si>
  <si>
    <t>Diffuser la circulaire relative à la rédaction des ACP</t>
  </si>
  <si>
    <t>Élaborer des ACP</t>
  </si>
  <si>
    <t>Approuver les ACP</t>
  </si>
  <si>
    <t>Diffuser les ACP</t>
  </si>
  <si>
    <t>8.015</t>
  </si>
  <si>
    <t>d) s’assurer que les ACP soient suffisamment détaillés concernant les mesures d’urgence à prendre pour assurer une gestion correcte de la riposte aux différents actes d’intervention illicite et en particulier pour le contrôle des foules, la gestion des médias et les prises d’otages et qu'ils comportent des procédures pour améliorer l’efficacité des plans d’urgence au travers de la réalisation de tests réguliers relatifs à leur adéquation, la conduite d'analyses des résultats de ces tests et de mise en œuvre de mesures correctrices et de suivi ;</t>
  </si>
  <si>
    <t xml:space="preserve">Mettre à jour de la procédure d’approbation des plans d’urgence en y incluant :
a. divers scénarios possibles d’actes d’intervention illicite;
b. une attribution claire des responsabilités ;
c. des instructions et des procédures à tous les participants appelés à riposter à : 
1. un acte de capture illicite ou de sabotage d’un aéronef ; 
2. une attaque à main armée ou le sabotage d’un aéronef ou des installations ou bâtiments d’un aéroport, y compris à partir des points extérieurs à proximité du périmètre de l’aéroport ; des menaces d’exécution de tels actes, comme par exemple des menaces d’attentats à la bombe ;
3. une enquête en cas de présence suspecte d’engins explosifs ou en cas d’autres dangers potentiels dans les aéroports ou à l’intérieur des aéronefs, y compris l’élimination de tels engins ;
4. un contrôle des foules et gestion des médias ; 
une prise d’otages. 
d.  des responsabilités décisionnelles au niveau national et aéroportuaire ; 
e. des procédures portant sur la réalisation de tests réguliers quant à l’adéquation du plan d’urgence et sur l’analyse des résultats, y compris des procédures de mesures correctrices et de suivi pour améliorer l’efficacité des plans d’urgence. 
</t>
  </si>
  <si>
    <t>Approuver de la procédure d’approbation des plans d’urgence ;</t>
  </si>
  <si>
    <t>Diffuser de la procédure d’approbation des plans d’urgence.</t>
  </si>
  <si>
    <t>8.020</t>
  </si>
  <si>
    <t xml:space="preserve">e)  compléter le PNSAC de manière à établir une obligation d’effectuer régulièrement des exercices destinés à tester l’ACP. Cette obligation devra préciser le type et la fréquence des exercices qui doivent être conduits. </t>
  </si>
  <si>
    <t>REALISEE PNSAC 10.2</t>
  </si>
  <si>
    <t>8.025</t>
  </si>
  <si>
    <t>f) veiller à ce que des exercices soient conduits régulièrement, aux intervalles prescrits, pour tester les ACP des aéroports ouverts à l’aviation civile ;</t>
  </si>
  <si>
    <t>Mener des inspections relatives à  la régularité des exercices, aux procédures de notification ainsi que des temps minimums de réponse, à la date du dernier exercice.</t>
  </si>
  <si>
    <t>8.030</t>
  </si>
  <si>
    <t>g) compléter le PNSAC en posant l’obligation, pour les entités qui participent aux processus décisionnels, de prendre également part aux exercices afin d'acquérir une pratique de la gestion de la riposte aux actes d’intervention illicite.</t>
  </si>
  <si>
    <t>Amender  le PNSAC en y insérant l’exigence pour les entités qui participent aux processus décisionnels de prendre part aux exercices afin d’acquérir une pratique de la gestion de la riposte aux actes d’intervention illicite</t>
  </si>
  <si>
    <t>8.035</t>
  </si>
  <si>
    <t>h) compléter le PNSAC en y inscrivant l’obligation de réaliser une évaluation à la suite d’un exercice afin d’identifier et d'éliminer les insuffisances et les faiblesses des mécanismes de riposte.</t>
  </si>
  <si>
    <t>Amender le PNSAC en y insérant l’exigence de réaliser une évaluation à la suite d’un exercice dans le but d’identifier et d’éliminer les insuffisances et les faiblesses des mécanismes de riposte.</t>
  </si>
  <si>
    <t>8.040</t>
  </si>
  <si>
    <t>i) veiller à ce que des évaluations soient réalisées à la suite des exercices afin d’identifier les insuffisances et d’éliminer les faiblesses des mécanismes de riposte.</t>
  </si>
  <si>
    <t xml:space="preserve">Mener des inspections sur   les documents relatifs aux évaluations réalisées à la suite d’un tel exercice, y compris la communication des résultats aux entités compétentes, ainsi que les mesures correctrices et de suivi qui ont été prises. </t>
  </si>
  <si>
    <t>Amender le PNSAC en y insérant l’exigence d’effectuer des exercices destinés à tester les plans d’urgence à raison de :•Exercice partiel tous les 12 mois; •Exercice général tous les 24 mois; •Exercice partiel sur table tous les 06 mois.</t>
  </si>
  <si>
    <t>5.1.5</t>
  </si>
  <si>
    <t>8.055</t>
  </si>
  <si>
    <t xml:space="preserve">a) veiller à ce que des personnels agréés et formés de manière appropriée soient prêts à être déployés pour intervenir sur ses aéroports ouverts à l’aviation civile dans des cas supposés ou avérés d’intervention illicite contre le transport aérien, </t>
  </si>
  <si>
    <t>Amender le PNSAC en y insérant l’identification des  catégories de personnels devant être déployés lors des différents types d’actes d’intervention; l’attribution les responsabilités de formation desdits personnel et la formation les personnels devant prendre part à la riposte des actes d’intervention illicite.</t>
  </si>
  <si>
    <t xml:space="preserve">b) veiller à ce que les personnels en charge de la riposte aux actes d’intervention illicite soient régulièrement entraînés aux opérations en milieu aéroportuaire et en particulier :
 i. le personnel impliqué dans la riposte pour un aéronef au sol qui fait l’objet d’un acte d’intervention illicite ; 
 ii. le personnel du contrôle de la circulation aérienne impliqué dans la fourniture d’assistance et l’autorisation d’atterrissage, ainsi que dans le recueil et la diffusion d’informations afin de riposter à un acte d’intervention illicite ; iii. les entités impliquées dans l’assistance en  soutien médical et social ; 
 iv. les entités impliquées dans la fouille d’un aéronef qui fait l’objet d’une menace spécifique ;
(à suivre)
</t>
  </si>
  <si>
    <t>8.060</t>
  </si>
  <si>
    <t>Élaborer une circulaire relative à l’approbation des programmes de formation de l’autorité responsable des plans d’urgence en y insérant ces catégories de personnel</t>
  </si>
  <si>
    <t xml:space="preserve">NON RÉALISÉE </t>
  </si>
  <si>
    <t>Approuver la circulaire relative à l’approbation des programmes de formation de l’autorité responsable des plans d’urgence en y insérant ces catégories de personnel</t>
  </si>
  <si>
    <t>Diffuser la circulaire relative à l’approbation des programmes de formation de l’autorité responsable des plans d’urgence en y insérant ces catégories de personnel</t>
  </si>
  <si>
    <t>Élaborer les programmes de formation des personnels en charge de la riposte aux actes d’intervention illicite</t>
  </si>
  <si>
    <t>Approuver les programmes de formation des personnels en charge de la riposte aux actes d’intervention illicite</t>
  </si>
  <si>
    <t>Diffuser les programmes de formation des personnels en charge de la riposte aux actes d’intervention illicite</t>
  </si>
  <si>
    <t xml:space="preserve">Former du personnel en charge de la riposte aux actes d’intervention illicite à savoir :
a) le personnel impliqué dans la riposte pour un aéronef au sol qui fait l’objet d’un acte d’intervention illicite; 
b) le personnel du contrôle de la circulation aérienne impliqué dans la fourniture d’assistance et l’autorisation d’atterrissage, ainsi que dans le recueil et la diffusion d’informations afin de riposter à un acte d’intervention illicite; 
c) les entités impliquées dans l’assistance en soutien médical et social; 
d) les entités impliquées dans la fouille d’un aéronef qui fait l’objet d’une menace spécifique.
</t>
  </si>
  <si>
    <t>8.065</t>
  </si>
  <si>
    <t>établir des procédures de notification et des délais minimums de réponse pour les entités responsables d’assurer une riposte spécifique à un acte d’intervention illicite.</t>
  </si>
  <si>
    <t>Amender le PNSAC en y insérant l’exigence de notification et des délais minimums de réponse pour les entités en charge de la riposte spécifique à un acte d’intervention illicite;</t>
  </si>
  <si>
    <t>REALISEE PNSAC 10.9.2</t>
  </si>
  <si>
    <t>Élaborer des procédures relatives à la notification et des délais minimums de réponse pour les entités en charge de la riposte spécifique à un acte d’intervention illicite;</t>
  </si>
  <si>
    <t>Approbation des procédures relatives à la notification et des délais minimums de réponse pour les entités en charge de la riposte spécifique à un acte d’intervention illicite;</t>
  </si>
  <si>
    <t>Diffusion des procédures relatives à la notification et des délais minimums de réponse pour les entités en charge de la riposte spécifique à un acte d’intervention illicite;</t>
  </si>
  <si>
    <t>Amender les ACP en y insérant la notification et les délais minimums de réponse pour les entités en charge de la riposte spécifique à un acte d’intervention illicite;</t>
  </si>
  <si>
    <t>Former le personnel opérationnel aux procédures relatives à la notification et des délais minimums de réponse pour les entités en charge de la riposte spécifique à un acte d’intervention illicite;</t>
  </si>
  <si>
    <t>5.1.1</t>
  </si>
  <si>
    <t>8.075</t>
  </si>
  <si>
    <t>a) désigner l’entité ou l’organisme responsable d'établir des mesures pour protéger un aéronef qui pourrait faire l’objet d’un acte d’intervention illicite s’il est encore au sol ;</t>
  </si>
  <si>
    <t>Amender le PNSAC en y insérant la désignation de la GTA comme entité en charge de la protection des aéronefs qui pourront faire l’objet d’un acte d’intervention illicite s’il est encore au sol.</t>
  </si>
  <si>
    <t>REALISEE PNSAC 10.6.1</t>
  </si>
  <si>
    <t>8.080</t>
  </si>
  <si>
    <t>Approuver la circulaire relative à la protection d’un aéronef faisant l’objet d’un acte d’intervention illicite</t>
  </si>
  <si>
    <t>Diffuser la circulaire relative à la protection d’un aéronef faisant l’objet d’un acte d’intervention illicite</t>
  </si>
  <si>
    <t>c) veiller à ce que l’organisme ou l’entité désigné établisse des mesures et des procédures relatives à la protection d’un aéronef qui fait l’objet d’une menace spécifique. De telles mesures ou de telles procédures doivent notamment comprendre : i. la surveillance de l’aéronef ; ii. les méthodes de sécurisation de l’aéronef pour en empêcher l’accès non autorisé</t>
  </si>
  <si>
    <t xml:space="preserve">Élaborer une circulaire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</si>
  <si>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 xml:space="preserve">Élaborer une procédure relative à la protection d’un aéronef faisant l’objet d’un acte d’intervention illicite comprenant :
a) la surveillance de l’aéronef et les critères de stationnement ; 
b) les méthodes de sécurisation de l’aéronef pour en empêcher l’accès non autorisé ; 
c) l’émission dans les plus brefs délais de notifications sur l’arrivée d’un tel aéronef aux autorités aéroportuaires concernées et aux services compétents de la circulation aérienne des États concernés si l’aéronef a déjà décollé
</t>
  </si>
  <si>
    <t>GTA</t>
  </si>
  <si>
    <t>Approuver la procédure relative à la protection d’un aéronef faisant l’objet d’un acte d’intervention illicite</t>
  </si>
  <si>
    <t>Diffuser la procédure relative à la protection d’un aéronef faisant l’objet d’un acte d’intervention illicite</t>
  </si>
  <si>
    <t>5.1.3</t>
  </si>
  <si>
    <t>8.100</t>
  </si>
  <si>
    <t>a) établir dans le PNSAC l’obligation de prendre des dispositions aux aéroports pour examiner, neutraliser ou éliminer, si nécessaire, tout engin soupçonné d’être dangereux ou tout objet considéré comme potentiellement dangereux;</t>
  </si>
  <si>
    <t>Amender le PNSAC en y insérant l’exigence de prendre des dispositions aux aéroports pour examiner, neutraliser ou éliminer, si nécessaire, tout engin soupçonné d’être dangereux ou tout objet considéré comme potentiellement dangereux.</t>
  </si>
  <si>
    <t>8.110</t>
  </si>
  <si>
    <t xml:space="preserve">b) veiller à ce que l’organisme désigné établisse des
mesures et des procédures pour examiner, neutraliser ou
éliminer, si nécessaire, tout engin soupçonné d’être
dangereux ou tout objet considéré comme potentiellement
dangereux. Ces mesures procédures devraient comprendre
notamment :
i. l’investigation des bagages laissés sans
surveillance ;
ii. l’investigation des bagages de soute ou des bagages
de passagers identifiés comme étant une menace
potentielle ;
iii.les procédures d’évacuation des zones concernées.
</t>
  </si>
  <si>
    <t xml:space="preserve">Élaborer une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</si>
  <si>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</si>
  <si>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Diffuser la circulaire relative aux mesures à prendre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</si>
  <si>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Élaborer des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</si>
  <si>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 xml:space="preserve">Approuver les procédures pour examiner, neutraliser ou éliminer, tout engin soupçonné d’être dangereux ou tout objet considéré comme potentiellement dangereux. Ces mesures procédures comprennent notamment : 
i. l’investigation des bagages laissés sans surveillance;
ii. L’investigation des bagages de soute ou des bagages de passagers identifiés comme étant une menace potentielle ;
iii. Les procédures d’évacuation des zones concernée
</t>
  </si>
  <si>
    <t>Diffuser les procédures</t>
  </si>
  <si>
    <t>5.2.1</t>
  </si>
  <si>
    <t>8.125</t>
  </si>
  <si>
    <t>veiller à ce que des mesures appropriées soient établies pour assurer la sécurité des passagers et de l’équipage d’un aéronef qui fait l’objet d’un acte d’intervention illicite alors qu’il est au sol sur le territoire du Gabon, et jusqu’à qu’il reprenne son voyage.</t>
  </si>
  <si>
    <t>Élaborer une circulaire  relative aux mesures à prendre pour la sécurité des passagers et de l’équipage d’un aéronef qui fait l’objet d’un acte d’intervention illicite alors qu’il est au sol sur le territoire du Gabon, et jusqu’à qu’il reprenne son voyage;</t>
  </si>
  <si>
    <t>Approuver la circulaire  relative aux mesures à prendre pour la sécurité des passagers et de l’équipage d’un aéronef qui fait l’objet d’un acte d’intervention illicite alors qu’il est au sol sur le territoire du Gabon, et jusqu’à qu’il reprenne son voyage;</t>
  </si>
  <si>
    <t>Diffusion la circulaire  relative aux mesures à prendre pour la sécurité des passagers et de l’équipage d’un aéronef qui fait l’objet d’un acte d’intervention illicite alors qu’il est au sol sur le territoire du Gabon, et jusqu’à qu’il reprenne son voyage.</t>
  </si>
  <si>
    <t>Élaborer  des procédures relatives aux mesures à prendre pour la sécurité des passagers et de l’équipage d’un aéronef qui fait l’objet d’un acte d’intervention illicite alors qu’il est au sol sur le territoire du Gabon, et jusqu’à qu’il reprenne son voyage;</t>
  </si>
  <si>
    <t>Approuver les procédures relatives aux mesures à prendre pour la sécurité des passagers et de l’équipage d’un aéronef qui fait l’objet d’un acte d’intervention illicite alors qu’il est au sol sur le territoire du Gabon, et jusqu’à qu’il reprenne son voyage;</t>
  </si>
  <si>
    <t>Diffuser les procédures relatives aux mesures à prendre pour la sécurité des passagers et de l’équipage d’un aéronef qui fait l’objet d’un acte d’intervention illicite alors qu’il est au sol sur le territoire du Gabon, et jusqu’à qu’il reprenne son voyage.</t>
  </si>
  <si>
    <t>3.5</t>
  </si>
  <si>
    <t>8.190</t>
  </si>
  <si>
    <t xml:space="preserve">a) établir des éléments d’orientation concernant la mise en œuvre de dispositions adéquates en matière de sûreté par les fournisseurs de services de la circulation aérienne qui exercent sur son territoire ; </t>
  </si>
  <si>
    <t>Élaborer une circulaire relative aux éléments d’orientation  pour l’établissement par les fournisseurs de services de la circulation aérienne qui exercent sur le  territoire du Gabon;</t>
  </si>
  <si>
    <t>Approuver la circulaire relative aux éléments d’orientation  pour l’établissement par les fournisseurs de services de la circulation aérienne qui exercent sur son territoire</t>
  </si>
  <si>
    <t>Diffuser la circulaire relative à la mise en œuvre de dispositions adéquates en matière de sûreté par les fournisseurs de services de la circulation aérienne qui exercent sur le  territoire du Gabon.</t>
  </si>
  <si>
    <t>8.195</t>
  </si>
  <si>
    <t>b) mettre en œuvre une procédure pour veiller à ce que les fournisseurs de services de la circulation aérienne qui exercent sur son territoire aient établi des dispositions adéquates en matière de sûreté afin de répondre aux obligations de son PNSAC ;(à suivre)</t>
  </si>
  <si>
    <t>Élaborer une procédure relative à l’approbation et la rédaction du manuel de sureté des fournisseurs de service.</t>
  </si>
  <si>
    <t>Approuver la procédure relative à l’approbation du manuel de sureté des fournisseurs de service.</t>
  </si>
  <si>
    <t>Diffuser la procédure relative à l’approbation du manuel de sureté des fournisseurs de service.</t>
  </si>
  <si>
    <t>Élaborer le manuel de sureté des fournisseurs de services</t>
  </si>
  <si>
    <t>ASECNA</t>
  </si>
  <si>
    <t>Approuver le manuel de sureté des fournisseurs de services</t>
  </si>
  <si>
    <t>Diffuser le manuel de sureté des fournisseurs de services</t>
  </si>
  <si>
    <t>8.197</t>
  </si>
  <si>
    <t xml:space="preserve">c) s’assurer que l’ASECNA établisse des dispositions adéquates en matière de sûreté afin de répondre aux obligations du PNSAC,  concernant notamment : i. la sûreté matérielle des  installations ;
 ii. la sûreté du personnel ;
 iii. la sûreté des systèmes de  technologie de l’information et des  communications (y compris la cyber sécurité) ; iv. la planification d’urgence de la  gestion du trafic aérien ;
 v. la contribution de la gestion du trafic aérien à la prévention contre toute intervention illicite ;
 vi. le soutien de la gestion du trafic  aérien à l’action des forces de l’ordre ;
 vii.  la gestion de l’espace aérien pour la sûreté de la gestion du trafic aérien.
</t>
  </si>
  <si>
    <t xml:space="preserve">Élaborer le manuel de sureté des fournisseurs de service en y insérant les éléments suivants :
1. la sûreté matérielle des installations ;
2. la sûreté du personnel ;
3. la sûreté des systèmes de technologie de l’information et des communications (y compris la cybersécurité) ;
4. la planification d’urgence de la gestion du trafic aérien ;
5. la contribution de la gestion du trafic aérien à la prévention contre toute intervention illicite ;
6. le soutien de la gestion du trafic aérien à l’action des forces de l’ordre ;
7. la gestion de l’espace aérien  pour la sûreté de la gestion du trafic aérien.
</t>
  </si>
  <si>
    <t>Approuver le manuel de sureté des fournisseurs de service</t>
  </si>
  <si>
    <t>Diffuser le manuel de sureté des fournisseurs</t>
  </si>
  <si>
    <t>8.045</t>
  </si>
  <si>
    <t xml:space="preserve">a) veiller à ce que des ressources adéquates soient rendues disponibles pour soutenir le plan d’urgence d’aéroport, dont un centre de gestion de crise et une zone pour l’élimination des explosifs ou des équipements de confinement d’explosifs </t>
  </si>
  <si>
    <t xml:space="preserve">Équiper le Centre Directeur des Opérations d’Urgence(CDOU) provisoire </t>
  </si>
  <si>
    <t>Gestionnaire Aéroportuaire.</t>
  </si>
  <si>
    <t>Construire un CDOU;</t>
  </si>
  <si>
    <t>Équiper le CDOU de moyen de communication, signalétique, poste de travail……</t>
  </si>
  <si>
    <t>Désigner une zone d’élimination d’explosif</t>
  </si>
  <si>
    <t>b) veiller à ce que le MANEX du fournisseur de services de la circulation aérienne (ASECNA) soit amendé de manière à préciser la localisation du poste isolé de stationnement d’aéronef.</t>
  </si>
  <si>
    <t>Mettre à jour le MANEX  des fournisseurs en y insérant la localisation du poste isolé de stationnement d’aéronef</t>
  </si>
  <si>
    <t>5.2.4</t>
  </si>
  <si>
    <t>8.160</t>
  </si>
  <si>
    <t xml:space="preserve">a) veiller à établir une exigence les consultations avec l’État de l’exploitant de l’aéronef qui fait l’objet de l’acte d’intervention illicite comme dans le cas d'un aéronef faisant l’objet d’un acte de capture illicite et ayant atterri sur le territoire gabonais soit retenu au sol, sauf pour raison impérieuse visant à protéger des vies humaines ;  </t>
  </si>
  <si>
    <t>Amender le PNSAC en y insérant l’exigence de consulter  l’État de l’exploitant de l’aéronef qui fait l’objet d’un acte d’intervention illicite (capture illicite) et ayant atterri sur le territoire gabonais soit retenu au sol, sauf pour raison impérieuse visant à protéger des vies humaines.</t>
  </si>
  <si>
    <t>8.170</t>
  </si>
  <si>
    <t>b) compléter les mesures visant à traiter dans de bonnes conditions la situation d’un aéronef faisant l’objet d’un acte d’intervention illicite sur son territoire, notamment, en établissant des procédures pour sécuriser le site de stationnement réel de l’aéronef et en établissant des mesures pour traiter une prise d’otages.</t>
  </si>
  <si>
    <t>Élaborer des circulaires relatives à la sécurisation du site de stationnement réel de l’aéronef et aux mesures pour traiter une prise d’otages;</t>
  </si>
  <si>
    <t>Approuver les circulaires relatives à la sécurisation du site de stationnement réel de l’aéronef et aux mesures pour traiter une prise d’otages</t>
  </si>
  <si>
    <t>Diffuser les circulaires pour sécuriser le site de stationnement réel de l’aéronef et aux mesures pour traiter une prise d’otages ;</t>
  </si>
  <si>
    <t>5.2.5</t>
  </si>
  <si>
    <t>8.175</t>
  </si>
  <si>
    <t>a) étendre à l’OACI le champ d'application de la politique portant sur la notification, dans les plus brefs délais, à tous les États concernés de l’atterrissage sur son territoire d’un aéronef qui fait l’objet d’un acte d’intervention illicite ;</t>
  </si>
  <si>
    <t>Amender le PNSAC en y insérant l’OACI aux destinataires de  la notification, dans les plus brefs délais, à tous les États concernés de l’atterrissage sur son territoire d’un aéronef qui fait l’objet d’un acte d’intervention illicite</t>
  </si>
  <si>
    <t>8.180</t>
  </si>
  <si>
    <t>b) désigner le bureau ou l’entité responsable d’émettre une notification au moment de l’atterrissage sur son territoire d’un aéronef qui fait l’objet d’un acte d’intervention illicite.</t>
  </si>
  <si>
    <t>Amender le PNSAC en y désignant l’ANAC (voir DG) comme entité responsable d’émettre une notification au moment de l’atterrissage sur le territoire du GABON d’un aéronef qui fait l’objet d’un acte d’intervention illicite.</t>
  </si>
  <si>
    <t>REALISEE PNSAC 10.9.1</t>
  </si>
  <si>
    <t>3.7</t>
  </si>
  <si>
    <t>9.010</t>
  </si>
  <si>
    <t>a) s’assurer que toutes les autorités responsables de la délivrance  des  documents  de  voyage  aient à leur disposition  le  Doc 9303 – Documents de voyages lisibles à la machine de l’OACI ;</t>
  </si>
  <si>
    <t>Diffuser le DOC 9303 – Documents de voyage lisibles à la machine de l’OACI aux autorités responsables de la délivrance des documents de voyage lisibles à la machine.</t>
  </si>
  <si>
    <t>3.8</t>
  </si>
  <si>
    <t>9.015</t>
  </si>
  <si>
    <t>b) veiller à établir des mesures robustes pour se prémunir contre le vol des documents vierges et le détournement de documents de voyage nouvellement délivrés ;</t>
  </si>
  <si>
    <t>Élaborer une circulaire relative à la protection des documents de voyage lisibles à la machine contenant  les mesures de protection contre le vol des documents vierges et le détournement de documents de voyage nouvellement délivrés.;</t>
  </si>
  <si>
    <t>Approuver la circulaire;</t>
  </si>
  <si>
    <t>Diffuser la circulaire aux entités responsables de la délivrance</t>
  </si>
  <si>
    <t>Élaborer des procédures relative à la protection des documents de voyage lisibles à la machine contenant  les mesures de protection contre le vol des documents vierges et le détournement de documents de voyage nouvellement délivrés</t>
  </si>
  <si>
    <t>DGDI</t>
  </si>
  <si>
    <t>3.8.1</t>
  </si>
  <si>
    <t>9.020</t>
  </si>
  <si>
    <t>c) procéder à une réévaluation en vue de leur renforcement des contrôles mis en place sur l’ensemble de la procédure d'émission des passeports, qui va de la demande à la délivrance, en passant par la décision d’attribution, et en particulier s'agissant de la vérification de la légitimité des demandeurs, de manière à se prémunir de toute possibilité d'usurpation d'identité.</t>
  </si>
  <si>
    <t xml:space="preserve">Élaborer une circulaire relative à l’évaluation des contrôles de sureté et de sécurité appliqués à la procédure d’émission des passeports (dont demande de délivrance, décision d’attribution, vérification de la légitimité des demandeurs).               </t>
  </si>
  <si>
    <t xml:space="preserve">Approuver la circulaire relative à l’évaluation des contrôles de sureté et de sécurité appliqués à la procédure d’émission des passeports (dont demande de délivrance, décision d’attribution, vérification de la légitimité des demandeurs).               </t>
  </si>
  <si>
    <t xml:space="preserve">Diffuser la circulaire relative à l’évaluation des contrôles de sureté et de sécurité appliqués à la procédure d’émission des passeports (dont demande de délivrance, décision d’attribution, vérification de la légitimité des demandeurs).               </t>
  </si>
  <si>
    <t>3.10</t>
  </si>
  <si>
    <t>9.023</t>
  </si>
  <si>
    <t>a) établir des éléments d’orientation relatifs à la transmission à INTERPOL d’informations concernant les documents de voyage volés, perdus ou révoqués émis par l’État ;</t>
  </si>
  <si>
    <t>Élaborer une Circulaire relative aux mesures de transmission à INTERPOL des informations concernant les documents de voyage volés, perdus ou révoqués par l’État;</t>
  </si>
  <si>
    <t>Approuver  la circulaire relative aux mesures de transmission à INTERPOL des informations concernant les documents de voyage volés, perdus ou révoqués par l’État;</t>
  </si>
  <si>
    <t>Diffuser la circulaire relative aux mesures de transmission à INTERPOL des informations concernant les documents de voyage volés, perdus ou révoqués par l’État.</t>
  </si>
  <si>
    <t>9.024</t>
  </si>
  <si>
    <t>b) veiller à établir et mettre en œuvre des mesures pour fournir immédiatement à INTERPOL les informations adéquates relatives aux documents de voyage volés, perdus ou révoqués émis par l’État aux fins d’inclusion dans la SLTD.</t>
  </si>
  <si>
    <t>3.1.2</t>
  </si>
  <si>
    <t>9.027</t>
  </si>
  <si>
    <t>veiller à ce que les documents de voyages des réfugiés et des personnes apatrides délivrés par l’État (« les titres de voyages prévus par la Convention ») soient  lisibles à la machine, conformément aux spécifications du Doc 9303.</t>
  </si>
  <si>
    <t>Élaborer la Circulaire relative aux  documents de voyage lisible à la machine des réfugiés et des personnes apatrides;</t>
  </si>
  <si>
    <t>Approuver la circulaire relative aux  documents de voyage lisible à la machine des réfugiés et des personnes apatrides</t>
  </si>
  <si>
    <t>Diffuser la circulaire relative aux  documents de voyage lisible à la machine des réfugiés et des personnes apatrides</t>
  </si>
  <si>
    <t>8.19</t>
  </si>
  <si>
    <t>9.005</t>
  </si>
  <si>
    <t>s'assurer que le CNFTA et les CLFTA se réunissent selon la fréquence établie dans la documentation nationale. en veillant à ce que ces comités remplissent les objectifs fixés par l'État de coordonner les activités de facilitation entre les différents ministères, les institutions et les autres organismes nationaux qui sont concernés ou qui sont responsables des divers aspects de l’aviation civile internationale, ainsi qu’avec les exploitants d’aéroports et d’aéronefs.</t>
  </si>
  <si>
    <t>Rappeler par courrier au Ministre des Transports en sa qualité de Président l’exigence de la régularité de la tenue du CNFAC.</t>
  </si>
  <si>
    <t>Élaborer un calendrier annuel de tenue des sessions du CNFAC</t>
  </si>
  <si>
    <t>3.35.1</t>
  </si>
  <si>
    <t>9.060</t>
  </si>
  <si>
    <t>a) veiller à établir une obligation selon laquelle les pouvoirs publics doivent veiller à ce que soient retirés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 ;</t>
  </si>
  <si>
    <t>Amender le PNFTA en y insérant l’exigence pour les pouvoirs publics de retirer immédiatement de la circulation les documents de voyage frauduleux, falsifiés ou contrefaits, y compris les documents de voyage d’un imposteur qui se ferait passer pour le titulaire légitime du document et retournés aux autorités compétentes de l’État désigné comme en étant l’émetteur ou à la mission diplomatique résidente de cet État, sauf dans les cas où les pouvoirs publics conservent ces documents aux fins d’application de la loi;</t>
  </si>
  <si>
    <t>Approuver le PNFTA</t>
  </si>
  <si>
    <t>Diffuser les parties pertinentes du PNFTA.</t>
  </si>
  <si>
    <t>9.065</t>
  </si>
  <si>
    <t>b) veiller à établir des mesures pour s’assurer que de tels documents de voyage soient systématiquement saisis par les pouvoirs publics et retournés aux autorités compétentes de l’État désigné comme en étant l’émetteur, ou à la mission diplomatique résidente de cet État, sauf dans les cas où les pouvoirs publics conservent ces documents aux fins d’application de la loi.</t>
  </si>
  <si>
    <t>Élaborer une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</si>
  <si>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Approuver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</si>
  <si>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Diffuser la circulaire relative à la saisie des documents de voyage frauduleux, falsifiés ou contrefaits, y compris les documents de voyage d’un imposteur qui se ferait passer pour le titulaire légitime du document par les pouvoirs publics et retournés aux autorités compétentes de l’État désigné comme en étant l’émetteur, ou à la mission diplomatique résidente de cet État, sauf dans les cas où les pouvoirs publics conservent ces documents aux fins d’application de la loi.</t>
  </si>
  <si>
    <t>TRG</t>
  </si>
  <si>
    <t>QCF</t>
  </si>
  <si>
    <t>IFS</t>
  </si>
  <si>
    <t>PAX</t>
  </si>
  <si>
    <t>CGO</t>
  </si>
  <si>
    <t>AUI</t>
  </si>
  <si>
    <t>FAL</t>
  </si>
  <si>
    <t>Réalisée</t>
  </si>
  <si>
    <t>Non Réalisée</t>
  </si>
  <si>
    <t>Amender  le PNSAC en y insérant les exigences suivantes :Mise en œuvre de mesures et/ou procédure d’exploitation afin d’atténuer les conséquences d’éventuelles attaques contre des aéronefs commises au moyens de système anti aérien portables (MANPADs) et d’autre armes représentant une menace similaire pour les aéronefs aux aéroports ou à proximité des aéroports; Détection des comportements concernant la mise en œuvre des contrôles de sureté; Menaces émergentes</t>
  </si>
  <si>
    <t xml:space="preserve"> REALISEE annexe 21</t>
  </si>
  <si>
    <t>REALISEE annexe 22, prcedure 02 et checklist</t>
  </si>
  <si>
    <t>REALISEE annexe 26</t>
  </si>
  <si>
    <t>Date Réalisation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</si>
</sst>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0.00\ _€_-;\-* #,##0.00\ _€_-;_-* &quot;-&quot;??\ _€_-;_-@_-"/>
    <numFmt numFmtId="165" formatCode="[$-40C]d\-mm\-yyyy;@"/>
    <numFmt numFmtId="166" formatCode="_-* #,##0\ _€_-;\-* #,##0\ _€_-;_-* &quot;-&quot;??\ _€_-;_-@_-"/>
    <numFmt numFmtId="167" formatCode="0_ ;\-0\ "/>
  </numFmts>
  <fonts count="25" x14ac:knownFonts="1">
    <font>
      <sz val="11"/>
      <color theme="1"/>
      <name val="Calibri"/>
      <family val="2"/>
      <scheme val="minor"/>
    </font>
    <font>
      <sz val="11"/>
      <color theme="1"/>
      <name val="Calibri"/>
      <family val="2"/>
      <charset val="1"/>
      <scheme val="minor"/>
    </font>
    <font>
      <sz val="11"/>
      <color theme="1"/>
      <name val="Calibri"/>
      <family val="2"/>
      <scheme val="minor"/>
    </font>
    <font>
      <b/>
      <sz val="11"/>
      <color theme="1"/>
      <name val="Calibri"/>
      <family val="2"/>
      <scheme val="minor"/>
    </font>
    <font>
      <sz val="10"/>
      <color theme="1"/>
      <name val="Candara"/>
      <family val="2"/>
    </font>
    <font>
      <sz val="10"/>
      <color theme="1"/>
      <name val="Calibri"/>
      <family val="2"/>
      <scheme val="minor"/>
    </font>
    <font>
      <b/>
      <sz val="11"/>
      <color rgb="FF000000"/>
      <name val="Cambria"/>
      <family val="1"/>
    </font>
    <font>
      <sz val="11"/>
      <color theme="1"/>
      <name val="Candara"/>
      <family val="2"/>
    </font>
    <font>
      <sz val="10"/>
      <color rgb="FF000000"/>
      <name val="Candara"/>
      <family val="2"/>
    </font>
    <font>
      <b/>
      <sz val="11"/>
      <color rgb="FF000000"/>
      <name val="Candara"/>
      <family val="2"/>
    </font>
    <font>
      <b/>
      <sz val="11"/>
      <color rgb="FFFA7D00"/>
      <name val="Calibri"/>
      <family val="2"/>
      <charset val="1"/>
      <scheme val="minor"/>
    </font>
    <font>
      <sz val="11"/>
      <color theme="0"/>
      <name val="Calibri"/>
      <family val="2"/>
      <charset val="1"/>
      <scheme val="minor"/>
    </font>
    <font>
      <b/>
      <sz val="11"/>
      <color theme="0"/>
      <name val="Calibri"/>
      <family val="2"/>
      <scheme val="minor"/>
    </font>
    <font>
      <sz val="10"/>
      <color theme="1"/>
      <name val="Candara"/>
    </font>
    <font>
      <b/>
      <sz val="10"/>
      <color rgb="FF000000"/>
      <name val="Candara"/>
      <family val="2"/>
    </font>
    <font>
      <sz val="10"/>
      <name val="Candara"/>
      <family val="2"/>
    </font>
    <font>
      <sz val="11"/>
      <color theme="1"/>
      <name val="Times New Roman"/>
      <family val="1"/>
    </font>
    <font>
      <sz val="11"/>
      <color theme="1"/>
      <name val="Calibri"/>
      <scheme val="minor"/>
    </font>
    <font>
      <sz val="10"/>
      <color rgb="FF000000"/>
      <name val="Candara"/>
    </font>
    <font>
      <sz val="11"/>
      <color rgb="FF000000"/>
      <name val="Candara"/>
      <family val="2"/>
    </font>
    <font>
      <b/>
      <sz val="11"/>
      <color theme="0"/>
      <name val="Cambria"/>
      <family val="1"/>
    </font>
    <font>
      <sz val="11"/>
      <color theme="1"/>
      <name val="Cambria"/>
      <family val="1"/>
    </font>
    <font>
      <sz val="8"/>
      <color theme="1"/>
      <name val="Candara"/>
      <family val="2"/>
    </font>
    <font>
      <b/>
      <sz val="8"/>
      <color rgb="FF000000"/>
      <name val="Candara"/>
      <family val="2"/>
    </font>
    <font>
      <sz val="8"/>
      <color theme="1"/>
      <name val="Calibri"/>
      <family val="2"/>
      <scheme val="minor"/>
    </font>
  </fonts>
  <fills count="8">
    <fill>
      <patternFill patternType="none"/>
    </fill>
    <fill>
      <patternFill patternType="gray125"/>
    </fill>
    <fill>
      <patternFill patternType="solid">
        <fgColor rgb="FFF2F2F2"/>
      </patternFill>
    </fill>
    <fill>
      <patternFill patternType="solid">
        <fgColor theme="4" tint="0.79998168889431442"/>
        <bgColor indexed="65"/>
      </patternFill>
    </fill>
    <fill>
      <patternFill patternType="solid">
        <fgColor theme="8"/>
      </patternFill>
    </fill>
    <fill>
      <patternFill patternType="solid">
        <fgColor theme="4" tint="0.79998168889431442"/>
        <bgColor theme="4" tint="0.79998168889431442"/>
      </patternFill>
    </fill>
    <fill>
      <patternFill patternType="solid">
        <fgColor theme="0"/>
        <bgColor indexed="64"/>
      </patternFill>
    </fill>
    <fill>
      <patternFill patternType="solid">
        <fgColor theme="9" tint="-0.249977111117893"/>
        <bgColor indexed="64"/>
      </patternFill>
    </fill>
  </fills>
  <borders count="10">
    <border>
      <left/>
      <right/>
      <top/>
      <bottom/>
      <diagonal/>
    </border>
    <border>
      <left/>
      <right/>
      <top/>
      <bottom style="thin">
        <color theme="4" tint="0.39997558519241921"/>
      </bottom>
      <diagonal/>
    </border>
    <border>
      <left/>
      <right/>
      <top style="thin">
        <color theme="4" tint="0.39997558519241921"/>
      </top>
      <bottom/>
      <diagonal/>
    </border>
    <border>
      <left style="thin">
        <color indexed="64"/>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indexed="64"/>
      </left>
      <right/>
      <top style="thin">
        <color indexed="64"/>
      </top>
      <bottom style="thin">
        <color indexed="64"/>
      </bottom>
      <diagonal/>
    </border>
  </borders>
  <cellStyleXfs count="6">
    <xf numFmtId="0" fontId="0" fillId="0" borderId="0"/>
    <xf numFmtId="164" fontId="2" fillId="0" borderId="0" applyFont="0" applyFill="0" applyBorder="0" applyAlignment="0" applyProtection="0"/>
    <xf numFmtId="9" fontId="2" fillId="0" borderId="0" applyFont="0" applyFill="0" applyBorder="0" applyAlignment="0" applyProtection="0"/>
    <xf numFmtId="0" fontId="10" fillId="2" borderId="4" applyNumberFormat="0" applyAlignment="0" applyProtection="0"/>
    <xf numFmtId="0" fontId="1" fillId="3" borderId="0" applyNumberFormat="0" applyBorder="0" applyAlignment="0" applyProtection="0"/>
    <xf numFmtId="0" fontId="11" fillId="4" borderId="0" applyNumberFormat="0" applyBorder="0" applyAlignment="0" applyProtection="0"/>
  </cellStyleXfs>
  <cellXfs count="185">
    <xf numFmtId="0" fontId="0" fillId="0" borderId="0" xfId="0"/>
    <xf numFmtId="14" fontId="0" fillId="0" borderId="0" xfId="0" applyNumberFormat="1"/>
    <xf numFmtId="0" fontId="0" fillId="0" borderId="0" xfId="0" applyAlignment="1">
      <alignment vertical="center"/>
    </xf>
    <xf numFmtId="9" fontId="8" fillId="0" borderId="0" xfId="0" applyNumberFormat="1" applyFont="1" applyBorder="1" applyAlignment="1">
      <alignment horizontal="center" vertical="center" wrapText="1"/>
    </xf>
    <xf numFmtId="0" fontId="0" fillId="0" borderId="0" xfId="0" applyAlignment="1">
      <alignment horizontal="center" vertical="center"/>
    </xf>
    <xf numFmtId="165" fontId="8" fillId="0" borderId="0" xfId="0" applyNumberFormat="1" applyFont="1" applyBorder="1" applyAlignment="1">
      <alignment horizontal="center" vertical="center"/>
    </xf>
    <xf numFmtId="0" fontId="0" fillId="0" borderId="0" xfId="0" applyBorder="1"/>
    <xf numFmtId="0" fontId="0" fillId="0" borderId="0" xfId="0" applyBorder="1" applyAlignment="1">
      <alignment horizontal="justify" vertical="center" wrapText="1"/>
    </xf>
    <xf numFmtId="0" fontId="4" fillId="0" borderId="0" xfId="0" applyFont="1" applyBorder="1" applyAlignment="1">
      <alignment vertical="center" wrapText="1"/>
    </xf>
    <xf numFmtId="0" fontId="4" fillId="0" borderId="0" xfId="0" applyFont="1" applyBorder="1" applyAlignment="1">
      <alignment horizontal="center" vertical="center" wrapText="1"/>
    </xf>
    <xf numFmtId="165" fontId="0" fillId="0" borderId="0" xfId="0" applyNumberFormat="1" applyBorder="1" applyAlignment="1">
      <alignment vertical="center"/>
    </xf>
    <xf numFmtId="0" fontId="0" fillId="0" borderId="2" xfId="0" applyFont="1" applyFill="1" applyBorder="1" applyAlignment="1">
      <alignment horizontal="justify" vertical="top" wrapText="1"/>
    </xf>
    <xf numFmtId="165" fontId="8" fillId="0" borderId="2" xfId="0" applyNumberFormat="1" applyFont="1" applyFill="1" applyBorder="1" applyAlignment="1">
      <alignment horizontal="center" vertical="center" wrapText="1"/>
    </xf>
    <xf numFmtId="0" fontId="8" fillId="0" borderId="2" xfId="0" applyFont="1" applyFill="1" applyBorder="1" applyAlignment="1">
      <alignment horizontal="left" vertical="top" wrapText="1"/>
    </xf>
    <xf numFmtId="0" fontId="0" fillId="0" borderId="0" xfId="0" applyFill="1"/>
    <xf numFmtId="0" fontId="0" fillId="0" borderId="0" xfId="0" applyFill="1" applyAlignment="1">
      <alignment vertical="center"/>
    </xf>
    <xf numFmtId="0" fontId="9" fillId="0" borderId="1" xfId="0" applyFont="1" applyFill="1" applyBorder="1" applyAlignment="1">
      <alignment horizontal="center" vertical="center" wrapText="1"/>
    </xf>
    <xf numFmtId="0" fontId="7" fillId="0" borderId="0" xfId="0" applyFont="1" applyFill="1"/>
    <xf numFmtId="0" fontId="7" fillId="0" borderId="0" xfId="0" applyFont="1" applyFill="1" applyAlignment="1">
      <alignment vertical="center"/>
    </xf>
    <xf numFmtId="0" fontId="0" fillId="0" borderId="0" xfId="0" applyFill="1" applyBorder="1" applyAlignment="1">
      <alignment horizontal="justify" vertical="center" wrapText="1"/>
    </xf>
    <xf numFmtId="0" fontId="5" fillId="0" borderId="0" xfId="0" applyFont="1" applyFill="1" applyBorder="1" applyAlignment="1">
      <alignment horizontal="center" vertical="center" wrapText="1"/>
    </xf>
    <xf numFmtId="0" fontId="8" fillId="0" borderId="0" xfId="0" applyFont="1" applyFill="1" applyBorder="1" applyAlignment="1">
      <alignment horizontal="left" vertical="top" wrapText="1"/>
    </xf>
    <xf numFmtId="9" fontId="8" fillId="0" borderId="0" xfId="0" applyNumberFormat="1" applyFont="1" applyFill="1" applyBorder="1" applyAlignment="1">
      <alignment horizontal="center" vertical="center" wrapText="1"/>
    </xf>
    <xf numFmtId="0" fontId="0" fillId="0" borderId="0" xfId="0" applyFill="1" applyBorder="1"/>
    <xf numFmtId="0" fontId="6" fillId="0" borderId="0" xfId="0" applyFont="1" applyFill="1" applyBorder="1" applyAlignment="1">
      <alignment horizontal="center" vertical="center" wrapText="1"/>
    </xf>
    <xf numFmtId="9" fontId="8" fillId="0" borderId="0" xfId="0" applyNumberFormat="1" applyFont="1" applyFill="1" applyAlignment="1">
      <alignment horizontal="center" vertical="center" wrapText="1"/>
    </xf>
    <xf numFmtId="165" fontId="8" fillId="0" borderId="0" xfId="0" applyNumberFormat="1" applyFont="1" applyFill="1" applyBorder="1" applyAlignment="1">
      <alignment horizontal="center" vertical="center" wrapText="1"/>
    </xf>
    <xf numFmtId="14" fontId="4" fillId="0" borderId="0" xfId="0" applyNumberFormat="1"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Alignment="1">
      <alignment vertical="center" wrapText="1"/>
    </xf>
    <xf numFmtId="9" fontId="0" fillId="0" borderId="3" xfId="2" applyFont="1" applyBorder="1" applyAlignment="1">
      <alignment horizontal="center" vertical="center"/>
    </xf>
    <xf numFmtId="167" fontId="8" fillId="0" borderId="0" xfId="1" applyNumberFormat="1" applyFont="1" applyBorder="1" applyAlignment="1">
      <alignment horizontal="center" vertical="center" wrapText="1"/>
    </xf>
    <xf numFmtId="3" fontId="8" fillId="0" borderId="0" xfId="1" applyNumberFormat="1" applyFont="1" applyBorder="1" applyAlignment="1">
      <alignment horizontal="center" vertical="center" wrapText="1"/>
    </xf>
    <xf numFmtId="3" fontId="8" fillId="0" borderId="0" xfId="0" applyNumberFormat="1" applyFont="1" applyBorder="1" applyAlignment="1">
      <alignment horizontal="center" vertical="center"/>
    </xf>
    <xf numFmtId="3" fontId="0" fillId="0" borderId="0" xfId="0" applyNumberFormat="1" applyBorder="1" applyAlignment="1">
      <alignment horizontal="center" vertical="center"/>
    </xf>
    <xf numFmtId="167" fontId="4" fillId="0" borderId="0" xfId="0" applyNumberFormat="1" applyFont="1" applyFill="1" applyBorder="1" applyAlignment="1">
      <alignment horizontal="center" vertical="center" wrapText="1"/>
    </xf>
    <xf numFmtId="0" fontId="0" fillId="0" borderId="0" xfId="0" applyFill="1" applyBorder="1" applyAlignment="1">
      <alignment vertical="center"/>
    </xf>
    <xf numFmtId="165" fontId="9" fillId="0" borderId="1" xfId="0" applyNumberFormat="1" applyFont="1" applyFill="1" applyBorder="1" applyAlignment="1">
      <alignment horizontal="center" vertical="center" wrapText="1"/>
    </xf>
    <xf numFmtId="165" fontId="8" fillId="0" borderId="0" xfId="0" applyNumberFormat="1" applyFont="1" applyBorder="1" applyAlignment="1">
      <alignment horizontal="center" vertical="center" wrapText="1"/>
    </xf>
    <xf numFmtId="0" fontId="8" fillId="0" borderId="0" xfId="0" applyFont="1" applyFill="1" applyBorder="1" applyAlignment="1">
      <alignment horizontal="center" vertical="top" wrapText="1"/>
    </xf>
    <xf numFmtId="0" fontId="0" fillId="0" borderId="0" xfId="0" applyFill="1" applyBorder="1" applyAlignment="1">
      <alignment horizontal="center"/>
    </xf>
    <xf numFmtId="9" fontId="3" fillId="0" borderId="3" xfId="2" applyFont="1" applyBorder="1" applyAlignment="1">
      <alignment horizontal="center" vertical="center"/>
    </xf>
    <xf numFmtId="0" fontId="3" fillId="0" borderId="0" xfId="0" applyFont="1"/>
    <xf numFmtId="166" fontId="1" fillId="3" borderId="3" xfId="4" applyNumberFormat="1" applyBorder="1" applyAlignment="1">
      <alignment horizontal="center" vertical="center"/>
    </xf>
    <xf numFmtId="0" fontId="12" fillId="4" borderId="5" xfId="5" applyFont="1" applyBorder="1" applyAlignment="1">
      <alignment horizontal="center" vertical="center"/>
    </xf>
    <xf numFmtId="0" fontId="10" fillId="2" borderId="4" xfId="3" applyAlignment="1">
      <alignment horizontal="center" vertical="center"/>
    </xf>
    <xf numFmtId="0" fontId="13" fillId="0" borderId="0" xfId="0" applyFont="1" applyBorder="1" applyAlignment="1">
      <alignment vertical="center" wrapText="1"/>
    </xf>
    <xf numFmtId="165" fontId="14" fillId="0" borderId="1" xfId="0" applyNumberFormat="1" applyFont="1" applyFill="1" applyBorder="1" applyAlignment="1">
      <alignment horizontal="center" vertical="center" wrapText="1"/>
    </xf>
    <xf numFmtId="165" fontId="14" fillId="0" borderId="3" xfId="0" applyNumberFormat="1" applyFont="1" applyFill="1" applyBorder="1" applyAlignment="1">
      <alignment horizontal="center" vertical="center" wrapText="1"/>
    </xf>
    <xf numFmtId="165" fontId="14" fillId="0" borderId="1" xfId="0" applyNumberFormat="1" applyFont="1" applyFill="1" applyBorder="1" applyAlignment="1">
      <alignment horizontal="left" vertical="center"/>
    </xf>
    <xf numFmtId="14" fontId="4" fillId="0" borderId="0" xfId="0" applyNumberFormat="1" applyFont="1" applyBorder="1" applyAlignment="1">
      <alignment horizontal="center" vertical="center" wrapText="1"/>
    </xf>
    <xf numFmtId="167" fontId="8" fillId="0" borderId="0" xfId="0" applyNumberFormat="1" applyFont="1" applyBorder="1" applyAlignment="1">
      <alignment horizontal="center" vertical="center"/>
    </xf>
    <xf numFmtId="9" fontId="8" fillId="0" borderId="0" xfId="0" applyNumberFormat="1" applyFont="1" applyBorder="1" applyAlignment="1">
      <alignment horizontal="right" vertical="center" wrapText="1"/>
    </xf>
    <xf numFmtId="9" fontId="15" fillId="0" borderId="0" xfId="0" applyNumberFormat="1" applyFont="1" applyBorder="1" applyAlignment="1">
      <alignment horizontal="right" vertical="center" wrapText="1"/>
    </xf>
    <xf numFmtId="9" fontId="4" fillId="0" borderId="0" xfId="0" applyNumberFormat="1" applyFont="1" applyBorder="1" applyAlignment="1">
      <alignment horizontal="right" vertical="center" wrapText="1"/>
    </xf>
    <xf numFmtId="0" fontId="13" fillId="0" borderId="0" xfId="0" applyFont="1" applyBorder="1" applyAlignment="1">
      <alignment horizontal="center" vertical="center" wrapText="1"/>
    </xf>
    <xf numFmtId="14" fontId="4" fillId="0" borderId="0" xfId="0" applyNumberFormat="1" applyFont="1" applyBorder="1" applyAlignment="1">
      <alignment vertical="center" wrapText="1"/>
    </xf>
    <xf numFmtId="165" fontId="4" fillId="0" borderId="0" xfId="0" applyNumberFormat="1" applyFont="1" applyBorder="1" applyAlignment="1">
      <alignment vertical="center" wrapText="1"/>
    </xf>
    <xf numFmtId="3" fontId="4" fillId="0" borderId="0" xfId="0" applyNumberFormat="1" applyFont="1" applyBorder="1" applyAlignment="1">
      <alignment vertical="center" wrapText="1"/>
    </xf>
    <xf numFmtId="0" fontId="4" fillId="0" borderId="0" xfId="0" applyFont="1" applyBorder="1" applyAlignment="1">
      <alignment horizontal="right" vertical="center" wrapText="1"/>
    </xf>
    <xf numFmtId="167" fontId="8" fillId="0" borderId="0" xfId="0" applyNumberFormat="1" applyFont="1" applyBorder="1" applyAlignment="1">
      <alignment horizontal="center" vertical="center" wrapText="1"/>
    </xf>
    <xf numFmtId="3" fontId="4" fillId="0" borderId="0" xfId="0" applyNumberFormat="1" applyFont="1" applyBorder="1" applyAlignment="1">
      <alignment horizontal="center" vertical="center" wrapText="1"/>
    </xf>
    <xf numFmtId="0" fontId="16" fillId="0" borderId="0" xfId="0" applyFont="1"/>
    <xf numFmtId="165" fontId="4" fillId="0" borderId="0" xfId="0" applyNumberFormat="1" applyFont="1" applyBorder="1" applyAlignment="1">
      <alignment horizontal="center" vertical="center" wrapText="1"/>
    </xf>
    <xf numFmtId="0" fontId="17" fillId="0" borderId="2" xfId="0" applyFont="1" applyFill="1" applyBorder="1" applyAlignment="1">
      <alignment horizontal="justify" vertical="top" wrapText="1"/>
    </xf>
    <xf numFmtId="0" fontId="17" fillId="0" borderId="0" xfId="0" applyFont="1" applyFill="1" applyBorder="1" applyAlignment="1">
      <alignment horizontal="justify" vertical="top" wrapText="1"/>
    </xf>
    <xf numFmtId="9" fontId="18" fillId="0" borderId="2" xfId="0" applyNumberFormat="1" applyFont="1" applyFill="1" applyBorder="1" applyAlignment="1">
      <alignment horizontal="left" vertical="top" wrapText="1"/>
    </xf>
    <xf numFmtId="165" fontId="17" fillId="0" borderId="0" xfId="0" applyNumberFormat="1" applyFont="1" applyFill="1" applyBorder="1" applyAlignment="1">
      <alignment horizontal="justify" vertical="top" wrapText="1"/>
    </xf>
    <xf numFmtId="3" fontId="17" fillId="0" borderId="0" xfId="0" applyNumberFormat="1" applyFont="1" applyFill="1" applyBorder="1" applyAlignment="1">
      <alignment horizontal="justify" vertical="top" wrapText="1"/>
    </xf>
    <xf numFmtId="165" fontId="17" fillId="0" borderId="2" xfId="0" applyNumberFormat="1" applyFont="1" applyFill="1" applyBorder="1" applyAlignment="1">
      <alignment horizontal="justify" vertical="top" wrapText="1"/>
    </xf>
    <xf numFmtId="165" fontId="18" fillId="0" borderId="2" xfId="0" applyNumberFormat="1" applyFont="1" applyFill="1" applyBorder="1" applyAlignment="1">
      <alignment horizontal="center" vertical="center" wrapText="1"/>
    </xf>
    <xf numFmtId="167" fontId="18" fillId="0" borderId="2" xfId="0" applyNumberFormat="1" applyFont="1" applyFill="1" applyBorder="1" applyAlignment="1">
      <alignment horizontal="center" vertical="center" wrapText="1"/>
    </xf>
    <xf numFmtId="167" fontId="18" fillId="0" borderId="0" xfId="0" applyNumberFormat="1" applyFont="1" applyFill="1" applyBorder="1" applyAlignment="1">
      <alignment horizontal="center" vertical="center" wrapText="1"/>
    </xf>
    <xf numFmtId="0" fontId="18" fillId="0" borderId="0" xfId="0" applyFont="1" applyFill="1" applyBorder="1" applyAlignment="1">
      <alignment horizontal="left" vertical="top" wrapText="1"/>
    </xf>
    <xf numFmtId="0" fontId="17" fillId="0" borderId="0" xfId="0" applyFont="1" applyFill="1" applyAlignment="1">
      <alignment horizontal="justify" vertical="top" wrapText="1"/>
    </xf>
    <xf numFmtId="3" fontId="17" fillId="0" borderId="2" xfId="0" applyNumberFormat="1" applyFont="1" applyFill="1" applyBorder="1" applyAlignment="1">
      <alignment horizontal="justify" vertical="top" wrapText="1"/>
    </xf>
    <xf numFmtId="0" fontId="0" fillId="0" borderId="0" xfId="0" applyFont="1" applyFill="1" applyBorder="1" applyAlignment="1">
      <alignment horizontal="justify" vertical="top" wrapText="1"/>
    </xf>
    <xf numFmtId="0" fontId="0" fillId="0" borderId="0" xfId="0" applyFont="1" applyFill="1" applyAlignment="1">
      <alignment horizontal="justify" vertical="top" wrapText="1"/>
    </xf>
    <xf numFmtId="3" fontId="8" fillId="0" borderId="0" xfId="0" applyNumberFormat="1" applyFont="1" applyFill="1" applyBorder="1" applyAlignment="1">
      <alignment horizontal="center" vertical="center" wrapText="1"/>
    </xf>
    <xf numFmtId="167" fontId="8" fillId="0" borderId="2" xfId="0" applyNumberFormat="1" applyFont="1" applyFill="1" applyBorder="1" applyAlignment="1">
      <alignment horizontal="center" vertical="center" wrapText="1"/>
    </xf>
    <xf numFmtId="167" fontId="8" fillId="0" borderId="0" xfId="0" applyNumberFormat="1" applyFont="1" applyFill="1" applyBorder="1" applyAlignment="1">
      <alignment horizontal="center" vertical="center" wrapText="1"/>
    </xf>
    <xf numFmtId="0" fontId="0" fillId="0" borderId="2" xfId="0" applyFont="1" applyFill="1" applyBorder="1" applyAlignment="1">
      <alignment horizontal="left" vertical="top" wrapText="1"/>
    </xf>
    <xf numFmtId="0" fontId="0" fillId="0" borderId="2"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7" fillId="0" borderId="2" xfId="0" applyFont="1" applyFill="1" applyBorder="1" applyAlignment="1">
      <alignment horizontal="justify" vertical="top"/>
    </xf>
    <xf numFmtId="0" fontId="7" fillId="0" borderId="0" xfId="0" applyFont="1" applyFill="1" applyBorder="1" applyAlignment="1">
      <alignment horizontal="justify" vertical="top"/>
    </xf>
    <xf numFmtId="0" fontId="7" fillId="0" borderId="0" xfId="0" applyFont="1" applyFill="1" applyAlignment="1">
      <alignment horizontal="justify" vertical="top" wrapText="1"/>
    </xf>
    <xf numFmtId="0" fontId="7" fillId="0" borderId="2" xfId="0" applyFont="1" applyFill="1" applyBorder="1" applyAlignment="1">
      <alignment horizontal="justify" vertical="top" wrapText="1"/>
    </xf>
    <xf numFmtId="165" fontId="8" fillId="0" borderId="2" xfId="0" applyNumberFormat="1" applyFont="1" applyFill="1" applyBorder="1" applyAlignment="1">
      <alignment horizontal="justify" vertical="top" wrapText="1"/>
    </xf>
    <xf numFmtId="165" fontId="8" fillId="0" borderId="0" xfId="0" applyNumberFormat="1" applyFont="1" applyFill="1" applyBorder="1" applyAlignment="1">
      <alignment horizontal="justify" vertical="top" wrapText="1"/>
    </xf>
    <xf numFmtId="14" fontId="8" fillId="0" borderId="0" xfId="0" applyNumberFormat="1" applyFont="1" applyFill="1" applyAlignment="1">
      <alignment horizontal="center" vertical="center" wrapText="1"/>
    </xf>
    <xf numFmtId="167" fontId="8" fillId="0" borderId="0" xfId="0" applyNumberFormat="1" applyFont="1" applyFill="1" applyAlignment="1">
      <alignment horizontal="center" vertical="center" wrapText="1"/>
    </xf>
    <xf numFmtId="9" fontId="8" fillId="0" borderId="0" xfId="0" applyNumberFormat="1" applyFont="1" applyFill="1" applyAlignment="1">
      <alignment horizontal="left" vertical="top" wrapText="1"/>
    </xf>
    <xf numFmtId="14" fontId="19" fillId="0" borderId="0" xfId="0" applyNumberFormat="1" applyFont="1" applyFill="1" applyAlignment="1">
      <alignment horizontal="center" vertical="center" wrapText="1"/>
    </xf>
    <xf numFmtId="0" fontId="7" fillId="0" borderId="0" xfId="0" applyFont="1" applyFill="1" applyBorder="1" applyAlignment="1">
      <alignment horizontal="justify" vertical="top" wrapText="1"/>
    </xf>
    <xf numFmtId="14" fontId="7" fillId="0" borderId="0" xfId="0" applyNumberFormat="1" applyFont="1" applyBorder="1" applyAlignment="1">
      <alignment horizontal="center" vertical="center" wrapText="1"/>
    </xf>
    <xf numFmtId="0" fontId="5" fillId="0" borderId="0" xfId="0" applyFont="1" applyFill="1" applyAlignment="1">
      <alignment horizontal="justify" vertical="top" wrapText="1"/>
    </xf>
    <xf numFmtId="165" fontId="19" fillId="0" borderId="0" xfId="0" applyNumberFormat="1" applyFont="1" applyFill="1" applyBorder="1" applyAlignment="1">
      <alignment horizontal="justify" vertical="top" wrapText="1"/>
    </xf>
    <xf numFmtId="165" fontId="19" fillId="0" borderId="0" xfId="0" applyNumberFormat="1" applyFont="1" applyFill="1" applyBorder="1" applyAlignment="1">
      <alignment horizontal="center" vertical="center" wrapText="1"/>
    </xf>
    <xf numFmtId="165" fontId="19" fillId="0" borderId="2" xfId="0" applyNumberFormat="1" applyFont="1" applyFill="1" applyBorder="1" applyAlignment="1">
      <alignment horizontal="justify" vertical="top" wrapText="1"/>
    </xf>
    <xf numFmtId="165" fontId="19" fillId="0" borderId="2" xfId="0" applyNumberFormat="1" applyFont="1" applyFill="1" applyBorder="1" applyAlignment="1">
      <alignment horizontal="center" vertical="center" wrapText="1"/>
    </xf>
    <xf numFmtId="0" fontId="4" fillId="0" borderId="2" xfId="0" applyFont="1" applyFill="1" applyBorder="1" applyAlignment="1">
      <alignment horizontal="justify" vertical="top" wrapText="1"/>
    </xf>
    <xf numFmtId="0" fontId="7" fillId="0" borderId="2" xfId="0" applyFont="1" applyFill="1" applyBorder="1" applyAlignment="1">
      <alignment horizontal="center" vertical="center" wrapText="1"/>
    </xf>
    <xf numFmtId="165" fontId="14" fillId="0" borderId="0" xfId="0" applyNumberFormat="1" applyFont="1" applyFill="1" applyBorder="1" applyAlignment="1">
      <alignment horizontal="center" vertical="center" wrapText="1"/>
    </xf>
    <xf numFmtId="0" fontId="0" fillId="0" borderId="0" xfId="0" applyFill="1" applyAlignment="1">
      <alignment horizontal="justify" vertical="center" wrapText="1"/>
    </xf>
    <xf numFmtId="165" fontId="5" fillId="0" borderId="0" xfId="0" applyNumberFormat="1" applyFont="1" applyFill="1" applyBorder="1" applyAlignment="1">
      <alignment horizontal="center" vertical="center" wrapText="1"/>
    </xf>
    <xf numFmtId="3" fontId="8" fillId="0" borderId="0" xfId="0" applyNumberFormat="1" applyFont="1" applyFill="1" applyBorder="1" applyAlignment="1">
      <alignment vertical="center"/>
    </xf>
    <xf numFmtId="167" fontId="8" fillId="0" borderId="0" xfId="0" applyNumberFormat="1" applyFont="1" applyFill="1" applyAlignment="1">
      <alignment vertical="center"/>
    </xf>
    <xf numFmtId="0" fontId="7" fillId="0" borderId="0" xfId="0" applyFont="1" applyFill="1" applyAlignment="1">
      <alignment horizontal="justify" vertical="center" wrapText="1"/>
    </xf>
    <xf numFmtId="0" fontId="7" fillId="0" borderId="2" xfId="0" applyFont="1" applyFill="1" applyBorder="1" applyAlignment="1">
      <alignment horizontal="justify" vertical="center" wrapText="1"/>
    </xf>
    <xf numFmtId="165" fontId="5" fillId="0" borderId="2" xfId="0" applyNumberFormat="1" applyFont="1" applyFill="1" applyBorder="1" applyAlignment="1">
      <alignment horizontal="center" vertical="center" wrapText="1"/>
    </xf>
    <xf numFmtId="3" fontId="8" fillId="0" borderId="2" xfId="0" applyNumberFormat="1" applyFont="1" applyFill="1" applyBorder="1" applyAlignment="1">
      <alignment vertical="center"/>
    </xf>
    <xf numFmtId="165" fontId="8" fillId="0" borderId="0" xfId="0" applyNumberFormat="1" applyFont="1" applyFill="1" applyBorder="1" applyAlignment="1">
      <alignment horizontal="justify" vertical="center" wrapText="1"/>
    </xf>
    <xf numFmtId="3" fontId="8" fillId="0" borderId="0" xfId="0" applyNumberFormat="1" applyFont="1" applyFill="1" applyBorder="1" applyAlignment="1">
      <alignment horizontal="center" vertical="center"/>
    </xf>
    <xf numFmtId="0" fontId="5" fillId="0" borderId="0" xfId="0" applyFont="1" applyFill="1" applyAlignment="1">
      <alignment horizontal="center" vertical="center" wrapText="1"/>
    </xf>
    <xf numFmtId="3" fontId="8" fillId="0" borderId="0" xfId="0" applyNumberFormat="1" applyFont="1" applyAlignment="1">
      <alignment vertical="center"/>
    </xf>
    <xf numFmtId="167" fontId="8" fillId="0" borderId="0" xfId="0" applyNumberFormat="1" applyFont="1" applyAlignment="1">
      <alignment vertical="center"/>
    </xf>
    <xf numFmtId="0" fontId="7" fillId="0" borderId="0" xfId="0" applyFont="1" applyFill="1" applyBorder="1" applyAlignment="1">
      <alignment horizontal="justify" vertical="center" wrapText="1"/>
    </xf>
    <xf numFmtId="0" fontId="4" fillId="0" borderId="2" xfId="0" applyFont="1" applyFill="1" applyBorder="1" applyAlignment="1">
      <alignment horizontal="justify" vertical="center" wrapText="1"/>
    </xf>
    <xf numFmtId="0" fontId="0" fillId="0" borderId="0" xfId="0" applyFill="1" applyAlignment="1">
      <alignment horizontal="center" vertical="center" wrapText="1"/>
    </xf>
    <xf numFmtId="0" fontId="0" fillId="0" borderId="0" xfId="0" applyFill="1" applyAlignment="1">
      <alignment horizontal="center" vertical="center"/>
    </xf>
    <xf numFmtId="3" fontId="8" fillId="0" borderId="0" xfId="0" applyNumberFormat="1" applyFont="1" applyAlignment="1">
      <alignment horizontal="center" vertical="center"/>
    </xf>
    <xf numFmtId="3" fontId="8" fillId="0" borderId="0" xfId="0" applyNumberFormat="1" applyFont="1" applyAlignment="1">
      <alignment horizontal="center" vertical="center" wrapText="1"/>
    </xf>
    <xf numFmtId="0" fontId="5" fillId="0" borderId="0" xfId="0" applyFont="1" applyFill="1" applyAlignment="1">
      <alignment horizontal="justify" vertical="center" wrapText="1"/>
    </xf>
    <xf numFmtId="0" fontId="0" fillId="5" borderId="7" xfId="0" applyFont="1" applyFill="1" applyBorder="1" applyAlignment="1">
      <alignment horizontal="justify" vertical="center" wrapText="1"/>
    </xf>
    <xf numFmtId="0" fontId="7" fillId="5" borderId="7" xfId="0" applyFont="1" applyFill="1" applyBorder="1" applyAlignment="1">
      <alignment horizontal="justify" vertical="center" wrapText="1"/>
    </xf>
    <xf numFmtId="0" fontId="0" fillId="0" borderId="6" xfId="0" applyFont="1" applyBorder="1" applyAlignment="1">
      <alignment horizontal="justify" vertical="center" wrapText="1"/>
    </xf>
    <xf numFmtId="0" fontId="0" fillId="0" borderId="7" xfId="0" applyFont="1" applyBorder="1" applyAlignment="1">
      <alignment horizontal="justify" vertical="center" wrapText="1"/>
    </xf>
    <xf numFmtId="0" fontId="7" fillId="0" borderId="7" xfId="0" applyFont="1" applyBorder="1" applyAlignment="1">
      <alignment horizontal="justify" vertical="center" wrapText="1"/>
    </xf>
    <xf numFmtId="0" fontId="0" fillId="0" borderId="7" xfId="0" applyFont="1" applyBorder="1" applyAlignment="1">
      <alignment horizontal="center" vertical="center" wrapText="1"/>
    </xf>
    <xf numFmtId="3" fontId="8" fillId="0" borderId="7" xfId="0" applyNumberFormat="1" applyFont="1" applyBorder="1" applyAlignment="1">
      <alignment horizontal="center" vertical="center"/>
    </xf>
    <xf numFmtId="0" fontId="0" fillId="0" borderId="7" xfId="0" applyFont="1" applyBorder="1" applyAlignment="1">
      <alignment horizontal="center" vertical="center"/>
    </xf>
    <xf numFmtId="0" fontId="0" fillId="5" borderId="7" xfId="0" applyFont="1" applyFill="1" applyBorder="1" applyAlignment="1">
      <alignment horizontal="center" vertical="center" wrapText="1"/>
    </xf>
    <xf numFmtId="14" fontId="0" fillId="0" borderId="0" xfId="0" applyNumberFormat="1" applyFill="1"/>
    <xf numFmtId="0" fontId="0" fillId="0" borderId="0" xfId="0" applyFont="1" applyFill="1" applyBorder="1" applyAlignment="1">
      <alignment horizontal="justify" vertical="center" wrapText="1"/>
    </xf>
    <xf numFmtId="3" fontId="8" fillId="0" borderId="0" xfId="0" applyNumberFormat="1" applyFont="1" applyBorder="1" applyAlignment="1">
      <alignment vertical="center"/>
    </xf>
    <xf numFmtId="0" fontId="0" fillId="0" borderId="0" xfId="0" applyFont="1" applyFill="1" applyBorder="1" applyAlignment="1">
      <alignment horizontal="center" vertical="center"/>
    </xf>
    <xf numFmtId="167" fontId="8" fillId="0" borderId="0" xfId="0" applyNumberFormat="1" applyFont="1" applyBorder="1" applyAlignment="1">
      <alignment vertical="center"/>
    </xf>
    <xf numFmtId="0" fontId="0" fillId="0" borderId="0" xfId="0"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3" fontId="8" fillId="0" borderId="0" xfId="1" applyNumberFormat="1" applyFont="1" applyFill="1" applyBorder="1" applyAlignment="1">
      <alignment horizontal="center" vertical="center" wrapText="1"/>
    </xf>
    <xf numFmtId="3" fontId="0" fillId="0" borderId="0" xfId="0" applyNumberFormat="1" applyFill="1" applyAlignment="1">
      <alignment vertical="center"/>
    </xf>
    <xf numFmtId="3" fontId="0" fillId="0" borderId="0" xfId="0" applyNumberFormat="1" applyFill="1" applyAlignment="1">
      <alignment horizontal="center" vertical="center"/>
    </xf>
    <xf numFmtId="14" fontId="0" fillId="0" borderId="0" xfId="0" applyNumberFormat="1" applyFill="1" applyAlignment="1">
      <alignment vertical="center"/>
    </xf>
    <xf numFmtId="14" fontId="8" fillId="0" borderId="0" xfId="0" applyNumberFormat="1" applyFont="1" applyFill="1" applyAlignment="1">
      <alignment horizontal="center" vertical="top" wrapText="1"/>
    </xf>
    <xf numFmtId="14" fontId="8" fillId="0" borderId="0" xfId="0" applyNumberFormat="1" applyFont="1" applyFill="1" applyAlignment="1">
      <alignment horizontal="left" vertical="top" wrapText="1"/>
    </xf>
    <xf numFmtId="3" fontId="0" fillId="0" borderId="0" xfId="0" applyNumberFormat="1" applyFill="1" applyAlignment="1">
      <alignment horizontal="center" vertical="center" wrapText="1"/>
    </xf>
    <xf numFmtId="0" fontId="0" fillId="0" borderId="0" xfId="0" applyBorder="1" applyAlignment="1">
      <alignment horizontal="center" vertical="center" wrapText="1"/>
    </xf>
    <xf numFmtId="0" fontId="0" fillId="0" borderId="0" xfId="0" applyFill="1" applyAlignment="1">
      <alignment horizontal="center"/>
    </xf>
    <xf numFmtId="3" fontId="4" fillId="0" borderId="0" xfId="0" applyNumberFormat="1" applyFont="1" applyFill="1" applyAlignment="1">
      <alignment horizontal="center" vertical="center" wrapText="1"/>
    </xf>
    <xf numFmtId="167" fontId="4" fillId="0" borderId="0" xfId="0" applyNumberFormat="1" applyFont="1" applyFill="1" applyAlignment="1">
      <alignment horizontal="center" vertical="center" wrapText="1"/>
    </xf>
    <xf numFmtId="3" fontId="4" fillId="0" borderId="0" xfId="1" applyNumberFormat="1" applyFont="1" applyFill="1" applyBorder="1" applyAlignment="1">
      <alignment horizontal="center" vertical="center" wrapText="1"/>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9" fontId="3" fillId="6" borderId="3" xfId="2" applyFont="1" applyFill="1" applyBorder="1" applyAlignment="1">
      <alignment horizontal="center" vertical="center"/>
    </xf>
    <xf numFmtId="0" fontId="0" fillId="0" borderId="3" xfId="0" applyBorder="1"/>
    <xf numFmtId="0" fontId="20" fillId="7" borderId="3" xfId="5" applyFont="1" applyFill="1" applyBorder="1"/>
    <xf numFmtId="0" fontId="21" fillId="0" borderId="0" xfId="0" applyFont="1"/>
    <xf numFmtId="0" fontId="20" fillId="7" borderId="3" xfId="5" applyFont="1" applyFill="1" applyBorder="1" applyAlignment="1">
      <alignment horizontal="center" vertical="center" wrapText="1"/>
    </xf>
    <xf numFmtId="9" fontId="20" fillId="7" borderId="3" xfId="5" applyNumberFormat="1" applyFont="1" applyFill="1" applyBorder="1" applyAlignment="1">
      <alignment horizontal="center" vertical="center" wrapText="1"/>
    </xf>
    <xf numFmtId="0" fontId="20" fillId="7" borderId="3" xfId="5" applyFont="1" applyFill="1" applyBorder="1" applyAlignment="1">
      <alignment horizontal="center" vertical="center"/>
    </xf>
    <xf numFmtId="9" fontId="18" fillId="0" borderId="2" xfId="0" applyNumberFormat="1" applyFont="1" applyFill="1" applyBorder="1" applyAlignment="1">
      <alignment horizontal="center" vertical="center" wrapText="1"/>
    </xf>
    <xf numFmtId="9" fontId="18" fillId="0" borderId="0" xfId="0" applyNumberFormat="1" applyFont="1" applyFill="1" applyBorder="1" applyAlignment="1">
      <alignment horizontal="left" vertical="top" wrapText="1"/>
    </xf>
    <xf numFmtId="9" fontId="18" fillId="0" borderId="0" xfId="0" applyNumberFormat="1" applyFont="1" applyFill="1" applyBorder="1" applyAlignment="1">
      <alignment horizontal="left" vertical="center" wrapText="1"/>
    </xf>
    <xf numFmtId="9" fontId="18" fillId="0" borderId="0" xfId="0" applyNumberFormat="1" applyFont="1" applyFill="1" applyBorder="1" applyAlignment="1">
      <alignment horizontal="center" vertical="center" wrapText="1"/>
    </xf>
    <xf numFmtId="9" fontId="8" fillId="0" borderId="0" xfId="0" applyNumberFormat="1" applyFont="1" applyFill="1" applyBorder="1" applyAlignment="1">
      <alignment horizontal="center" vertical="top" wrapText="1"/>
    </xf>
    <xf numFmtId="9" fontId="8" fillId="0" borderId="2" xfId="0" applyNumberFormat="1" applyFont="1" applyFill="1" applyBorder="1" applyAlignment="1">
      <alignment horizontal="center" vertical="top" wrapText="1"/>
    </xf>
    <xf numFmtId="9" fontId="8" fillId="0" borderId="2" xfId="0" applyNumberFormat="1" applyFont="1" applyFill="1" applyBorder="1" applyAlignment="1">
      <alignment horizontal="center" vertical="center" wrapText="1"/>
    </xf>
    <xf numFmtId="9" fontId="8" fillId="0" borderId="0" xfId="0" applyNumberFormat="1" applyFont="1" applyFill="1" applyBorder="1" applyAlignment="1">
      <alignment horizontal="center" wrapText="1"/>
    </xf>
    <xf numFmtId="9" fontId="0" fillId="0" borderId="0" xfId="0" applyNumberFormat="1" applyFill="1" applyAlignment="1">
      <alignment horizontal="center" vertical="center"/>
    </xf>
    <xf numFmtId="9" fontId="8" fillId="0" borderId="0" xfId="0" applyNumberFormat="1" applyFont="1" applyFill="1" applyAlignment="1">
      <alignment vertical="center" wrapText="1"/>
    </xf>
    <xf numFmtId="9" fontId="0" fillId="0" borderId="0" xfId="0" applyNumberFormat="1" applyFill="1" applyBorder="1" applyAlignment="1">
      <alignment horizontal="center" vertical="center"/>
    </xf>
    <xf numFmtId="9" fontId="0" fillId="0" borderId="8" xfId="0" applyNumberFormat="1" applyFont="1" applyFill="1" applyBorder="1" applyAlignment="1">
      <alignment horizontal="center" vertical="center"/>
    </xf>
    <xf numFmtId="14" fontId="22" fillId="0" borderId="0" xfId="0" applyNumberFormat="1" applyFont="1" applyBorder="1" applyAlignment="1">
      <alignment horizontal="center" vertical="center" wrapText="1"/>
    </xf>
    <xf numFmtId="165" fontId="23" fillId="0" borderId="1" xfId="0" applyNumberFormat="1" applyFont="1" applyFill="1" applyBorder="1" applyAlignment="1">
      <alignment horizontal="left" vertical="center"/>
    </xf>
    <xf numFmtId="165" fontId="23" fillId="0" borderId="3" xfId="0" applyNumberFormat="1" applyFont="1" applyFill="1" applyBorder="1" applyAlignment="1">
      <alignment horizontal="center" vertical="center" wrapText="1"/>
    </xf>
    <xf numFmtId="165" fontId="23" fillId="0" borderId="1" xfId="0" applyNumberFormat="1" applyFont="1" applyFill="1" applyBorder="1" applyAlignment="1">
      <alignment horizontal="center" vertical="center" wrapText="1"/>
    </xf>
    <xf numFmtId="0" fontId="24" fillId="0" borderId="0" xfId="0" applyFont="1" applyBorder="1"/>
    <xf numFmtId="14" fontId="8" fillId="0" borderId="0" xfId="0" applyNumberFormat="1" applyFont="1" applyBorder="1" applyAlignment="1">
      <alignment horizontal="center" vertical="center"/>
    </xf>
    <xf numFmtId="14" fontId="0" fillId="0" borderId="0" xfId="0" applyNumberFormat="1" applyBorder="1"/>
    <xf numFmtId="0" fontId="0" fillId="0" borderId="0" xfId="0" quotePrefix="1"/>
    <xf numFmtId="9" fontId="20" fillId="7" borderId="9" xfId="5" applyNumberFormat="1" applyFont="1" applyFill="1" applyBorder="1" applyAlignment="1">
      <alignment horizontal="center" vertical="center" wrapText="1"/>
    </xf>
    <xf numFmtId="9" fontId="20" fillId="7" borderId="5" xfId="5" applyNumberFormat="1" applyFont="1" applyFill="1" applyBorder="1" applyAlignment="1">
      <alignment horizontal="center" vertical="center" wrapText="1"/>
    </xf>
  </cellXfs>
  <cellStyles count="6">
    <cellStyle name="20 % - Accent1" xfId="4" builtinId="30"/>
    <cellStyle name="Accent5" xfId="5" builtinId="45"/>
    <cellStyle name="Calcul" xfId="3" builtinId="22"/>
    <cellStyle name="Milliers" xfId="1" builtinId="3"/>
    <cellStyle name="Normal" xfId="0" builtinId="0"/>
    <cellStyle name="Pourcentage" xfId="2" builtinId="5"/>
  </cellStyles>
  <dxfs count="132">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ont>
        <b/>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center" textRotation="0" indent="0" justifyLastLine="0" shrinkToFit="0" readingOrder="0"/>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auto="1"/>
        </patternFill>
      </fill>
      <alignment horizontal="center"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alignment horizontal="justify" vertical="center" textRotation="0" wrapText="1" indent="0" justifyLastLine="0" shrinkToFit="0" readingOrder="0"/>
    </dxf>
    <dxf>
      <fill>
        <patternFill patternType="none">
          <fgColor indexed="64"/>
          <bgColor auto="1"/>
        </patternFill>
      </fill>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vertical="center" textRotation="0" indent="0" justifyLastLine="0" shrinkToFit="0" readingOrder="0"/>
    </dxf>
    <dxf>
      <numFmt numFmtId="167" formatCode="0_ ;\-0\ "/>
      <fill>
        <patternFill patternType="none">
          <fgColor indexed="64"/>
          <bgColor indexed="65"/>
        </patternFill>
      </fill>
      <alignment vertical="center" textRotation="0" indent="0" justifyLastLine="0" shrinkToFit="0" readingOrder="0"/>
    </dxf>
    <dxf>
      <numFmt numFmtId="3" formatCode="#,##0"/>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0"/>
        <color rgb="FF000000"/>
        <name val="Candara"/>
        <scheme val="none"/>
      </font>
      <numFmt numFmtId="167" formatCode="0_ ;\-0\ "/>
      <alignment horizontal="general"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general" vertical="center"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fill>
        <patternFill patternType="none">
          <fgColor indexed="64"/>
          <bgColor indexed="65"/>
        </patternFill>
      </fill>
      <alignment horizontal="justify" vertical="center" textRotation="0" wrapText="1" indent="0" justifyLastLine="0" shrinkToFit="0" readingOrder="0"/>
    </dxf>
    <dxf>
      <border outline="0">
        <top style="thin">
          <color theme="4" tint="0.39997558519241921"/>
        </top>
      </border>
    </dxf>
    <dxf>
      <fill>
        <patternFill patternType="none">
          <fgColor indexed="64"/>
          <bgColor indexed="65"/>
        </patternFill>
      </fill>
    </dxf>
    <dxf>
      <font>
        <b/>
        <i val="0"/>
        <strike val="0"/>
        <condense val="0"/>
        <extend val="0"/>
        <outline val="0"/>
        <shadow val="0"/>
        <u val="none"/>
        <vertAlign val="baseline"/>
        <sz val="11"/>
        <color rgb="FF000000"/>
        <name val="Cambri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numFmt numFmtId="13" formatCode="0%"/>
      <fill>
        <patternFill patternType="none">
          <fgColor indexed="64"/>
          <bgColor indexed="65"/>
        </patternFill>
      </fill>
      <alignment horizontal="left" vertical="top" textRotation="0" wrapText="1" indent="0" justifyLastLine="0" shrinkToFit="0" readingOrder="0"/>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9" formatCode="dd/mm/yyyy"/>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indexed="65"/>
        </patternFill>
      </fill>
      <alignment horizontal="justify"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ndara"/>
        <scheme val="none"/>
      </font>
      <fill>
        <patternFill patternType="none">
          <fgColor indexed="64"/>
          <bgColor indexed="65"/>
        </patternFill>
      </fill>
      <alignment horizontal="justify" vertical="top" textRotation="0" wrapText="1" indent="0" justifyLastLine="0" shrinkToFit="0" readingOrder="0"/>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border outline="0">
        <bottom style="thin">
          <color theme="4" tint="0.39997558519241921"/>
        </bottom>
      </border>
    </dxf>
    <dxf>
      <font>
        <b/>
        <i val="0"/>
        <strike val="0"/>
        <condense val="0"/>
        <extend val="0"/>
        <outline val="0"/>
        <shadow val="0"/>
        <u val="none"/>
        <vertAlign val="baseline"/>
        <sz val="11"/>
        <color rgb="FF000000"/>
        <name val="Candara"/>
        <scheme val="none"/>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10"/>
        <color rgb="FF000000"/>
        <name val="Candara"/>
        <scheme val="none"/>
      </font>
      <fill>
        <patternFill patternType="none">
          <fgColor indexed="64"/>
          <bgColor indexed="65"/>
        </patternFill>
      </fill>
      <alignment horizontal="left" vertical="top"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7" formatCode="0_ ;\-0\ "/>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3" formatCode="#,##0"/>
      <fill>
        <patternFill patternType="none">
          <fgColor indexed="64"/>
          <bgColor indexed="65"/>
        </patternFill>
      </fill>
      <alignment horizontal="center" vertical="center" textRotation="0" wrapText="1"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0"/>
        <color rgb="FF000000"/>
        <name val="Candara"/>
        <scheme val="none"/>
      </font>
      <numFmt numFmtId="165" formatCode="[$-40C]d\-mm\-yyyy;@"/>
      <fill>
        <patternFill patternType="none">
          <fgColor indexed="64"/>
          <bgColor auto="1"/>
        </patternFill>
      </fill>
      <alignment horizontal="center" vertical="center"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justify" vertical="top" textRotation="0" wrapText="1"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justify" vertical="top" textRotation="0" wrapText="1" indent="0" justifyLastLine="0" shrinkToFit="0" readingOrder="0"/>
      <border diagonalUp="0" diagonalDown="0">
        <left/>
        <right/>
        <top style="thin">
          <color theme="4" tint="0.39997558519241921"/>
        </top>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ill>
        <patternFill patternType="none">
          <fgColor indexed="64"/>
          <bgColor auto="1"/>
        </patternFill>
      </fill>
    </dxf>
    <dxf>
      <border outline="0">
        <bottom style="thin">
          <color theme="4" tint="0.39997558519241921"/>
        </bottom>
      </border>
    </dxf>
    <dxf>
      <font>
        <b/>
        <i val="0"/>
        <strike val="0"/>
        <condense val="0"/>
        <extend val="0"/>
        <outline val="0"/>
        <shadow val="0"/>
        <u val="none"/>
        <vertAlign val="baseline"/>
        <sz val="11"/>
        <color rgb="FF000000"/>
        <name val="Cambria"/>
        <scheme val="none"/>
      </font>
      <fill>
        <patternFill patternType="none">
          <fgColor indexed="64"/>
          <bgColor auto="1"/>
        </patternFill>
      </fill>
      <alignment horizontal="center" vertical="top" textRotation="0" wrapText="0" indent="0" justifyLastLine="0" shrinkToFit="0" readingOrder="0"/>
    </dxf>
    <dxf>
      <font>
        <b val="0"/>
        <i val="0"/>
        <strike val="0"/>
        <condense val="0"/>
        <extend val="0"/>
        <outline val="0"/>
        <shadow val="0"/>
        <u val="none"/>
        <vertAlign val="baseline"/>
        <sz val="10"/>
        <color theme="1"/>
        <name val="Candara"/>
        <family val="2"/>
        <scheme val="none"/>
      </font>
      <numFmt numFmtId="19" formatCode="dd/mm/yyyy"/>
      <alignment horizontal="center"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right"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rgb="FF000000"/>
        <name val="Candara"/>
        <scheme val="none"/>
      </font>
      <numFmt numFmtId="167" formatCode="0_ ;\-0\ "/>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3" formatCode="#,##0"/>
      <alignment horizontal="center" vertical="center" textRotation="0" wrapText="0" indent="0" justifyLastLine="0" shrinkToFit="0" readingOrder="0"/>
    </dxf>
    <dxf>
      <font>
        <b val="0"/>
        <i val="0"/>
        <strike val="0"/>
        <condense val="0"/>
        <extend val="0"/>
        <outline val="0"/>
        <shadow val="0"/>
        <u val="none"/>
        <vertAlign val="baseline"/>
        <sz val="10"/>
        <color rgb="FF000000"/>
        <name val="Candara"/>
        <scheme val="none"/>
      </font>
      <numFmt numFmtId="165" formatCode="[$-40C]d\-mm\-yyyy;@"/>
      <alignment horizontal="center" vertical="center" textRotation="0" wrapText="0" indent="0" justifyLastLine="0" shrinkToFit="0" readingOrder="0"/>
    </dxf>
    <dxf>
      <alignment horizontal="justify"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Candara"/>
        <scheme val="none"/>
      </font>
      <alignment horizontal="general" vertical="center" textRotation="0" wrapText="1" indent="0" justifyLastLine="0" shrinkToFit="0" readingOrder="0"/>
    </dxf>
    <dxf>
      <font>
        <b/>
        <i val="0"/>
        <strike val="0"/>
        <condense val="0"/>
        <extend val="0"/>
        <outline val="0"/>
        <shadow val="0"/>
        <u val="none"/>
        <vertAlign val="baseline"/>
        <sz val="8"/>
        <color rgb="FF000000"/>
        <name val="Cambria"/>
        <scheme val="none"/>
      </font>
      <fill>
        <patternFill patternType="solid">
          <fgColor theme="4"/>
          <bgColor theme="4"/>
        </patternFill>
      </fill>
      <alignment horizontal="center" vertical="top" textRotation="0" wrapText="0" indent="0" justifyLastLine="0" shrinkToFit="0" readingOrder="0"/>
    </dxf>
    <dxf>
      <fill>
        <patternFill>
          <bgColor rgb="FFFF000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
      <fill>
        <patternFill>
          <bgColor theme="9" tint="0.39994506668294322"/>
        </patternFill>
      </fill>
    </dxf>
    <dxf>
      <fill>
        <patternFill>
          <bgColor rgb="FFFFFF00"/>
        </patternFill>
      </fill>
    </dxf>
    <dxf>
      <fill>
        <patternFill>
          <bgColor rgb="FFFFC000"/>
        </patternFill>
      </fill>
    </dxf>
    <dxf>
      <fill>
        <patternFill>
          <bgColor rgb="FFFF0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2" displayName="Tableau2" ref="A2:L141" totalsRowShown="0" headerRowDxfId="120" dataDxfId="119">
  <autoFilter ref="A2:L141" xr:uid="{00000000-0009-0000-0100-000002000000}"/>
  <tableColumns count="12">
    <tableColumn id="11" xr3:uid="{00000000-0010-0000-0000-00000B000000}" name="PRIOTITE" dataDxfId="118"/>
    <tableColumn id="10" xr3:uid="{00000000-0010-0000-0000-00000A000000}" name="SARP" dataDxfId="117"/>
    <tableColumn id="9" xr3:uid="{00000000-0010-0000-0000-000009000000}" name="EC" dataDxfId="116"/>
    <tableColumn id="4" xr3:uid="{00000000-0010-0000-0000-000004000000}" name="QP" dataDxfId="115"/>
    <tableColumn id="1" xr3:uid="{00000000-0010-0000-0000-000001000000}" name="RECOMMANDATION DE L'OACI" dataDxfId="114"/>
    <tableColumn id="2" xr3:uid="{00000000-0010-0000-0000-000002000000}" name="COMMENTAIRES ET OBSERVATIONS" dataDxfId="113"/>
    <tableColumn id="7" xr3:uid="{00000000-0010-0000-0000-000007000000}" name="ACTION(S) CORRECTIVE(S) PROPOSÉE(S)" dataDxfId="112">
      <calculatedColumnFormula>IF(Tableau2[[#This Row],[COMMENTAIRES ET OBSERVATIONS]]="","",DAYS360(Feuil12!$A$8,Tableau2[[#This Row],[COMMENTAIRES ET OBSERVATIONS]])/30)</calculatedColumnFormula>
    </tableColumn>
    <tableColumn id="8" xr3:uid="{00000000-0010-0000-0000-000008000000}" name="SERVICE(S) RESPONSABLE(S" dataDxfId="111">
      <calculatedColumnFormula>IF(Tableau2[[#This Row],[ACTION(S) CORRECTIVE(S) PROPOSÉE(S)]]="","",IF(Tableau2[[#This Row],[ACTION(S) CORRECTIVE(S) PROPOSÉE(S)]]&lt;6,"COURT TERME",IF(Tableau2[[#This Row],[ACTION(S) CORRECTIVE(S) PROPOSÉE(S)]]&lt;12,"MOYEN TERME",IF(Tableau2[[#This Row],[ACTION(S) CORRECTIVE(S) PROPOSÉE(S)]]&gt;12,"LONG TERME",""))))</calculatedColumnFormula>
    </tableColumn>
    <tableColumn id="3" xr3:uid="{00000000-0010-0000-0000-000003000000}" name="DATE(S) DE RÉALISATION ESTIMÉE(S)" dataDxfId="110"/>
    <tableColumn id="14" xr3:uid="{00000000-0010-0000-0000-00000E000000}" name="Effectivité" dataDxfId="109"/>
    <tableColumn id="6" xr3:uid="{00000000-0010-0000-0000-000006000000}" name="ETAT DE MISE EN ŒUVRE" dataDxfId="108"/>
    <tableColumn id="5" xr3:uid="{17437A94-8F01-447B-A8C4-FF9D6838F5BD}" name="Date Réalisation" dataDxfId="107"/>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ableau3" displayName="Tableau3" ref="A1:K51" totalsRowShown="0" headerRowDxfId="106" dataDxfId="104" headerRowBorderDxfId="105" tableBorderDxfId="103" totalsRowBorderDxfId="102">
  <autoFilter ref="A1:K51" xr:uid="{00000000-0009-0000-0100-000003000000}"/>
  <tableColumns count="11">
    <tableColumn id="5" xr3:uid="{00000000-0010-0000-0100-000005000000}" name="PRIOTITE" dataDxfId="101"/>
    <tableColumn id="10" xr3:uid="{00000000-0010-0000-0100-00000A000000}" name="SARP" dataDxfId="100"/>
    <tableColumn id="9" xr3:uid="{00000000-0010-0000-0100-000009000000}" name="EC" dataDxfId="99"/>
    <tableColumn id="12" xr3:uid="{00000000-0010-0000-0100-00000C000000}" name="QP" dataDxfId="98"/>
    <tableColumn id="11" xr3:uid="{00000000-0010-0000-0100-00000B000000}" name="RECOMMANDATION DE L'OACI" dataDxfId="97"/>
    <tableColumn id="4" xr3:uid="{00000000-0010-0000-0100-000004000000}" name="COMMENTAIRES ET OBSERVATIONS" dataDxfId="96"/>
    <tableColumn id="1" xr3:uid="{00000000-0010-0000-0100-000001000000}" name="ACTION(S) CORRECTIVE(S) PROPOSÉE(S)" dataDxfId="95"/>
    <tableColumn id="2" xr3:uid="{00000000-0010-0000-0100-000002000000}" name="SERVICE(S) RESPONSABLE(S" dataDxfId="94"/>
    <tableColumn id="7" xr3:uid="{00000000-0010-0000-0100-000007000000}" name="DATE(S) DE RÉALISATION ESTIMÉE(S)" dataDxfId="93">
      <calculatedColumnFormula>IF(Tableau3[[#This Row],[SERVICE(S) RESPONSABLE(S]]="","",DAYS360(Feuil12!$A$8,Tableau3[[#This Row],[SERVICE(S) RESPONSABLE(S]])/30)</calculatedColumnFormula>
    </tableColumn>
    <tableColumn id="8" xr3:uid="{00000000-0010-0000-0100-000008000000}" name="Effectivité" dataDxfId="92">
      <calculatedColumnFormula>IF(Tableau3[[#This Row],[DATE(S) DE RÉALISATION ESTIMÉE(S)]]="","",IF(Tableau3[[#This Row],[DATE(S) DE RÉALISATION ESTIMÉE(S)]]&lt;6,"COURT TERME",IF(Tableau3[[#This Row],[DATE(S) DE RÉALISATION ESTIMÉE(S)]]&lt;12,"MOYEN TERME",IF(Tableau3[[#This Row],[DATE(S) DE RÉALISATION ESTIMÉE(S)]]&gt;12,"LONG TERME",""))))</calculatedColumnFormula>
    </tableColumn>
    <tableColumn id="6" xr3:uid="{00000000-0010-0000-0100-000006000000}" name="ETAT DE MISE EN OEUVRE" dataDxfId="91"/>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ableau4" displayName="Tableau4" ref="A1:K107" totalsRowShown="0" headerRowDxfId="90" headerRowBorderDxfId="89" tableBorderDxfId="88" totalsRowBorderDxfId="87">
  <autoFilter ref="A1:K107" xr:uid="{00000000-0009-0000-0100-000004000000}"/>
  <tableColumns count="11">
    <tableColumn id="8" xr3:uid="{00000000-0010-0000-0200-000008000000}" name="PRIOTITE" dataDxfId="86"/>
    <tableColumn id="10" xr3:uid="{00000000-0010-0000-0200-00000A000000}" name="SARP" dataDxfId="85"/>
    <tableColumn id="11" xr3:uid="{00000000-0010-0000-0200-00000B000000}" name="EC" dataDxfId="84"/>
    <tableColumn id="12" xr3:uid="{00000000-0010-0000-0200-00000C000000}" name="QP" dataDxfId="83"/>
    <tableColumn id="5" xr3:uid="{00000000-0010-0000-0200-000005000000}" name="RECOMMANDATION DE L'OACI" dataDxfId="82"/>
    <tableColumn id="1" xr3:uid="{00000000-0010-0000-0200-000001000000}" name="COMMENTAIRES ET OBSERVATIONS" dataDxfId="81"/>
    <tableColumn id="2" xr3:uid="{00000000-0010-0000-0200-000002000000}" name="ACTION(S) CORRECTIVE(S) PROPOSÉE(S)" dataDxfId="80"/>
    <tableColumn id="6" xr3:uid="{00000000-0010-0000-0200-000006000000}" name="SERVICE(S) RESPONSABLE(S" dataDxfId="79"/>
    <tableColumn id="7" xr3:uid="{00000000-0010-0000-0200-000007000000}" name="DATE(S) DE RÉALISATION ESTIMÉE(S)" dataDxfId="78"/>
    <tableColumn id="3" xr3:uid="{00000000-0010-0000-0200-000003000000}" name="Effectivité" dataDxfId="77"/>
    <tableColumn id="4" xr3:uid="{00000000-0010-0000-0200-000004000000}" name="ETAT DE MISE EN OEUVRE" dataDxfId="76"/>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leau5" displayName="Tableau5" ref="A1:K178" totalsRowShown="0" headerRowDxfId="75" dataDxfId="74" tableBorderDxfId="73">
  <autoFilter ref="A1:K178" xr:uid="{00000000-0009-0000-0100-000005000000}"/>
  <tableColumns count="11">
    <tableColumn id="8" xr3:uid="{00000000-0010-0000-0300-000008000000}" name="PRIOTITE" dataDxfId="72"/>
    <tableColumn id="9" xr3:uid="{00000000-0010-0000-0300-000009000000}" name="SARP" dataDxfId="71"/>
    <tableColumn id="10" xr3:uid="{00000000-0010-0000-0300-00000A000000}" name="EC" dataDxfId="70"/>
    <tableColumn id="14" xr3:uid="{00000000-0010-0000-0300-00000E000000}" name="QP" dataDxfId="69"/>
    <tableColumn id="5" xr3:uid="{00000000-0010-0000-0300-000005000000}" name="RECOMMANDATION DE L'OACI" dataDxfId="68"/>
    <tableColumn id="1" xr3:uid="{00000000-0010-0000-0300-000001000000}" name="COMMENTAIRES ET OBSERVATIONS" dataDxfId="67"/>
    <tableColumn id="2" xr3:uid="{00000000-0010-0000-0300-000002000000}" name="ACTION(S) CORRECTIVE(S) PROPOSÉE(S)" dataDxfId="66"/>
    <tableColumn id="6" xr3:uid="{00000000-0010-0000-0300-000006000000}" name="SERVICE(S) RESPONSABLE(S" dataDxfId="65">
      <calculatedColumnFormula>IF(Tableau5[[#This Row],[ACTION(S) CORRECTIVE(S) PROPOSÉE(S)]]="","",DAYS360(Feuil12!$A$8,Tableau5[[#This Row],[ACTION(S) CORRECTIVE(S) PROPOSÉE(S)]])/30)</calculatedColumnFormula>
    </tableColumn>
    <tableColumn id="7" xr3:uid="{00000000-0010-0000-0300-000007000000}" name="DATE(S) DE RÉALISATION ESTIMÉE(S)" dataDxfId="64">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300-000003000000}" name="Effectivité" dataDxfId="63"/>
    <tableColumn id="4" xr3:uid="{00000000-0010-0000-0300-000004000000}" name="ETAT DE MISE EN OEUVRE" dataDxfId="62"/>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6" displayName="Tableau6" ref="A1:K45" totalsRowShown="0" headerRowDxfId="61" dataDxfId="60">
  <autoFilter ref="A1:K45" xr:uid="{00000000-0009-0000-0100-000006000000}"/>
  <tableColumns count="11">
    <tableColumn id="13" xr3:uid="{00000000-0010-0000-0400-00000D000000}" name="PRIOTITE" dataDxfId="59"/>
    <tableColumn id="12" xr3:uid="{00000000-0010-0000-0400-00000C000000}" name="SARP" dataDxfId="58"/>
    <tableColumn id="11" xr3:uid="{00000000-0010-0000-0400-00000B000000}" name="EC" dataDxfId="57"/>
    <tableColumn id="8" xr3:uid="{00000000-0010-0000-0400-000008000000}" name="QP" dataDxfId="56"/>
    <tableColumn id="9" xr3:uid="{00000000-0010-0000-0400-000009000000}" name="RECOMMANDATION DE L'OACI" dataDxfId="55"/>
    <tableColumn id="1" xr3:uid="{00000000-0010-0000-0400-000001000000}" name="COMMENTAIRES ET OBSERVATIONS" dataDxfId="54"/>
    <tableColumn id="2" xr3:uid="{00000000-0010-0000-0400-000002000000}" name="ACTION(S) CORRECTIVE(S) PROPOSÉE(S)" dataDxfId="53"/>
    <tableColumn id="6" xr3:uid="{00000000-0010-0000-0400-000006000000}" name="SERVICE(S) RESPONSABLE(S" dataDxfId="52">
      <calculatedColumnFormula>IF(Tableau5[[#This Row],[ACTION(S) CORRECTIVE(S) PROPOSÉE(S)]]="","",DAYS360(Feuil12!$A$8,Tableau5[[#This Row],[ACTION(S) CORRECTIVE(S) PROPOSÉE(S)]])/30)</calculatedColumnFormula>
    </tableColumn>
    <tableColumn id="7" xr3:uid="{00000000-0010-0000-0400-000007000000}" name="DATE(S) DE RÉALISATION ESTIMÉE(S)" dataDxfId="51">
      <calculatedColumnFormula>IF(Tableau5[[#This Row],[SERVICE(S) RESPONSABLE(S]]="","",IF(Tableau5[[#This Row],[SERVICE(S) RESPONSABLE(S]]&lt;6,"COURT TERME",IF(Tableau5[[#This Row],[SERVICE(S) RESPONSABLE(S]]&lt;12,"MOYEN TERME",IF(Tableau5[[#This Row],[SERVICE(S) RESPONSABLE(S]]&gt;12,"LONG TERME",""))))</calculatedColumnFormula>
    </tableColumn>
    <tableColumn id="3" xr3:uid="{00000000-0010-0000-0400-000003000000}" name="Effectivité" dataDxfId="50"/>
    <tableColumn id="4" xr3:uid="{00000000-0010-0000-0400-000004000000}" name="ETAT DE MISE EN OEUVRE" dataDxfId="49"/>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eau7" displayName="Tableau7" ref="A1:K33" totalsRowShown="0" headerRowDxfId="48" dataDxfId="47">
  <autoFilter ref="A1:K33" xr:uid="{00000000-0009-0000-0100-000007000000}"/>
  <tableColumns count="11">
    <tableColumn id="11" xr3:uid="{00000000-0010-0000-0500-00000B000000}" name="PRIOTITE" dataDxfId="46"/>
    <tableColumn id="10" xr3:uid="{00000000-0010-0000-0500-00000A000000}" name="SARP" dataDxfId="45"/>
    <tableColumn id="9" xr3:uid="{00000000-0010-0000-0500-000009000000}" name="EC" dataDxfId="44"/>
    <tableColumn id="8" xr3:uid="{00000000-0010-0000-0500-000008000000}" name="QP" dataDxfId="43"/>
    <tableColumn id="5" xr3:uid="{00000000-0010-0000-0500-000005000000}" name="RECOMMANDATION DE L'OACI" dataDxfId="42"/>
    <tableColumn id="1" xr3:uid="{00000000-0010-0000-0500-000001000000}" name="COMMENTAIRES ET OBSERVATIONS" dataDxfId="41"/>
    <tableColumn id="2" xr3:uid="{00000000-0010-0000-0500-000002000000}" name="ACTION(S) CORRECTIVE(S) PROPOSÉE(S)" dataDxfId="40"/>
    <tableColumn id="6" xr3:uid="{00000000-0010-0000-0500-000006000000}" name="SERVICE(S) RESPONSABLE(S" dataDxfId="39"/>
    <tableColumn id="7" xr3:uid="{00000000-0010-0000-0500-000007000000}" name="DATE(S) DE RÉALISATION ESTIMÉE(S)" dataDxfId="38"/>
    <tableColumn id="3" xr3:uid="{00000000-0010-0000-0500-000003000000}" name="Effectivité" dataDxfId="37"/>
    <tableColumn id="4" xr3:uid="{00000000-0010-0000-0500-000004000000}" name="ETAT DE MISE EN OEUVRE" dataDxfId="36"/>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eau8" displayName="Tableau8" ref="A1:K41" totalsRowShown="0" headerRowDxfId="35">
  <autoFilter ref="A1:K41" xr:uid="{00000000-0009-0000-0100-000008000000}"/>
  <tableColumns count="11">
    <tableColumn id="11" xr3:uid="{00000000-0010-0000-0600-00000B000000}" name="PRIOTITE" dataDxfId="34"/>
    <tableColumn id="10" xr3:uid="{00000000-0010-0000-0600-00000A000000}" name="SARP" dataDxfId="33"/>
    <tableColumn id="9" xr3:uid="{00000000-0010-0000-0600-000009000000}" name="EC" dataDxfId="32"/>
    <tableColumn id="8" xr3:uid="{00000000-0010-0000-0600-000008000000}" name="QP" dataDxfId="31"/>
    <tableColumn id="5" xr3:uid="{00000000-0010-0000-0600-000005000000}" name="RECOMMANDATION DE L'OACI" dataDxfId="30"/>
    <tableColumn id="1" xr3:uid="{00000000-0010-0000-0600-000001000000}" name="COMMENTAIRES ET OBSERVATIONS" dataDxfId="29"/>
    <tableColumn id="2" xr3:uid="{00000000-0010-0000-0600-000002000000}" name="ACTION(S) CORRECTIVE(S) PROPOSÉE(S)" dataDxfId="28"/>
    <tableColumn id="6" xr3:uid="{00000000-0010-0000-0600-000006000000}" name="SERVICE(S) RESPONSABLE(S" dataDxfId="27">
      <calculatedColumnFormula>IF(Tableau8[[#This Row],[ACTION(S) CORRECTIVE(S) PROPOSÉE(S)]]="","",DAYS360(Feuil12!$A$8,Tableau8[[#This Row],[ACTION(S) CORRECTIVE(S) PROPOSÉE(S)]])/30)</calculatedColumnFormula>
    </tableColumn>
    <tableColumn id="7" xr3:uid="{00000000-0010-0000-0600-000007000000}" name="DATE(S) DE RÉALISATION ESTIMÉE(S)" dataDxfId="26">
      <calculatedColumnFormula>IF(Tableau8[[#This Row],[SERVICE(S) RESPONSABLE(S]]="","",IF(Tableau8[[#This Row],[SERVICE(S) RESPONSABLE(S]]&lt;6,"COURT TERME",IF(Tableau8[[#This Row],[SERVICE(S) RESPONSABLE(S]]&lt;12,"MOYEN TERME",IF(Tableau8[[#This Row],[SERVICE(S) RESPONSABLE(S]]&gt;12,"LONG TERME",""))))</calculatedColumnFormula>
    </tableColumn>
    <tableColumn id="3" xr3:uid="{00000000-0010-0000-0600-000003000000}" name="Effectivité" dataDxfId="25"/>
    <tableColumn id="4" xr3:uid="{00000000-0010-0000-0600-000004000000}" name="ETAT DE MISE EN OEUVRE" dataDxfId="24"/>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7000000}" name="Tableau82" displayName="Tableau82" ref="A1:K101" totalsRowShown="0" headerRowDxfId="23">
  <autoFilter ref="A1:K101" xr:uid="{00000000-0009-0000-0100-000001000000}"/>
  <tableColumns count="11">
    <tableColumn id="11" xr3:uid="{00000000-0010-0000-0700-00000B000000}" name="PRIOTITE" dataDxfId="22"/>
    <tableColumn id="10" xr3:uid="{00000000-0010-0000-0700-00000A000000}" name="SARP" dataDxfId="21"/>
    <tableColumn id="9" xr3:uid="{00000000-0010-0000-0700-000009000000}" name="EC" dataDxfId="20"/>
    <tableColumn id="8" xr3:uid="{00000000-0010-0000-0700-000008000000}" name="QP" dataDxfId="19"/>
    <tableColumn id="5" xr3:uid="{00000000-0010-0000-0700-000005000000}" name="RECOMMANDATION DE L'OACI" dataDxfId="18"/>
    <tableColumn id="1" xr3:uid="{00000000-0010-0000-0700-000001000000}" name="COMMENTAIRES ET OBSERVATIONS" dataDxfId="17"/>
    <tableColumn id="2" xr3:uid="{00000000-0010-0000-0700-000002000000}" name="ACTION(S) CORRECTIVE(S) PROPOSÉE(S)" dataDxfId="16"/>
    <tableColumn id="6" xr3:uid="{00000000-0010-0000-0700-000006000000}" name="SERVICE(S) RESPONSABLE(S" dataDxfId="15">
      <calculatedColumnFormula>IF(Tableau82[[#This Row],[ACTION(S) CORRECTIVE(S) PROPOSÉE(S)]]="","",DAYS360(Feuil12!$A$8,Tableau82[[#This Row],[ACTION(S) CORRECTIVE(S) PROPOSÉE(S)]])/30)</calculatedColumnFormula>
    </tableColumn>
    <tableColumn id="7" xr3:uid="{00000000-0010-0000-0700-000007000000}" name="DATE(S) DE RÉALISATION ESTIMÉE(S)" dataDxfId="14">
      <calculatedColumnFormula>IF(Tableau82[[#This Row],[SERVICE(S) RESPONSABLE(S]]="","",IF(Tableau82[[#This Row],[SERVICE(S) RESPONSABLE(S]]&lt;6,"COURT TERME",IF(Tableau82[[#This Row],[SERVICE(S) RESPONSABLE(S]]&lt;12,"MOYEN TERME",IF(Tableau82[[#This Row],[SERVICE(S) RESPONSABLE(S]]&gt;12,"LONG TERME",""))))</calculatedColumnFormula>
    </tableColumn>
    <tableColumn id="3" xr3:uid="{00000000-0010-0000-0700-000003000000}" name="Effectivité" dataDxfId="13"/>
    <tableColumn id="4" xr3:uid="{00000000-0010-0000-0700-000004000000}" name="ETAT DE MISE EN OEUVRE" dataDxfId="12"/>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8210" displayName="Tableau8210" ref="A1:K26" totalsRowShown="0" headerRowDxfId="11">
  <autoFilter ref="A1:K26" xr:uid="{00000000-0009-0000-0100-000009000000}"/>
  <tableColumns count="11">
    <tableColumn id="11" xr3:uid="{00000000-0010-0000-0800-00000B000000}" name="PRIOTITE" dataDxfId="10"/>
    <tableColumn id="10" xr3:uid="{00000000-0010-0000-0800-00000A000000}" name="SARP" dataDxfId="9"/>
    <tableColumn id="9" xr3:uid="{00000000-0010-0000-0800-000009000000}" name="EC" dataDxfId="8"/>
    <tableColumn id="8" xr3:uid="{00000000-0010-0000-0800-000008000000}" name="QP" dataDxfId="7"/>
    <tableColumn id="5" xr3:uid="{00000000-0010-0000-0800-000005000000}" name="RECOMMANDATION DE L'OACI" dataDxfId="6"/>
    <tableColumn id="1" xr3:uid="{00000000-0010-0000-0800-000001000000}" name="COMMENTAIRES ET OBSERVATIONS" dataDxfId="5"/>
    <tableColumn id="2" xr3:uid="{00000000-0010-0000-0800-000002000000}" name="ACTION(S) CORRECTIVE(S) PROPOSÉE(S)" dataDxfId="4"/>
    <tableColumn id="6" xr3:uid="{00000000-0010-0000-0800-000006000000}" name="SERVICE(S) RESPONSABLE(S" dataDxfId="3">
      <calculatedColumnFormula>IF(Tableau8210[[#This Row],[ACTION(S) CORRECTIVE(S) PROPOSÉE(S)]]="","",DAYS360(Feuil12!$A$8,Tableau8210[[#This Row],[ACTION(S) CORRECTIVE(S) PROPOSÉE(S)]])/30)</calculatedColumnFormula>
    </tableColumn>
    <tableColumn id="7" xr3:uid="{00000000-0010-0000-0800-000007000000}" name="DATE(S) DE RÉALISATION ESTIMÉE(S)" dataDxfId="2">
      <calculatedColumnFormula>IF(Tableau8210[[#This Row],[SERVICE(S) RESPONSABLE(S]]="","",IF(Tableau8210[[#This Row],[SERVICE(S) RESPONSABLE(S]]&lt;6,"COURT TERME",IF(Tableau8210[[#This Row],[SERVICE(S) RESPONSABLE(S]]&lt;12,"MOYEN TERME",IF(Tableau8210[[#This Row],[SERVICE(S) RESPONSABLE(S]]&gt;12,"LONG TERME",""))))</calculatedColumnFormula>
    </tableColumn>
    <tableColumn id="3" xr3:uid="{00000000-0010-0000-0800-000003000000}" name="Effectivité" dataDxfId="1"/>
    <tableColumn id="4" xr3:uid="{00000000-0010-0000-0800-000004000000}" name="ETAT DE MISE EN OEUVR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K15"/>
  <sheetViews>
    <sheetView tabSelected="1" workbookViewId="0">
      <selection activeCell="G8" sqref="G8"/>
    </sheetView>
  </sheetViews>
  <sheetFormatPr baseColWidth="10" defaultRowHeight="15" x14ac:dyDescent="0.25"/>
  <cols>
    <col min="2" max="2" width="0" hidden="1" customWidth="1"/>
    <col min="4" max="4" width="12.28515625" customWidth="1"/>
    <col min="5" max="5" width="12.7109375" bestFit="1" customWidth="1"/>
    <col min="6" max="8" width="10.42578125" customWidth="1"/>
    <col min="9" max="9" width="12" customWidth="1"/>
  </cols>
  <sheetData>
    <row r="2" spans="1:11" ht="30" customHeight="1" x14ac:dyDescent="0.25"/>
    <row r="3" spans="1:11" ht="28.5" customHeight="1" x14ac:dyDescent="0.25">
      <c r="C3" s="183" t="s">
        <v>5</v>
      </c>
      <c r="D3" s="184"/>
      <c r="E3" s="159"/>
      <c r="F3" s="159"/>
      <c r="G3" s="159"/>
      <c r="H3" s="159"/>
      <c r="I3" s="159"/>
    </row>
    <row r="4" spans="1:11" ht="30" customHeight="1" x14ac:dyDescent="0.25">
      <c r="A4" s="45"/>
      <c r="B4" s="44"/>
      <c r="C4" s="162" t="s">
        <v>1199</v>
      </c>
      <c r="D4" s="160" t="s">
        <v>1200</v>
      </c>
      <c r="E4" s="161">
        <v>0</v>
      </c>
      <c r="F4" s="161">
        <v>0.25</v>
      </c>
      <c r="G4" s="161">
        <v>0.5</v>
      </c>
      <c r="H4" s="161">
        <v>0.75</v>
      </c>
      <c r="I4" s="161">
        <v>1</v>
      </c>
    </row>
    <row r="5" spans="1:11" x14ac:dyDescent="0.25">
      <c r="A5" s="158" t="s">
        <v>3</v>
      </c>
      <c r="B5" s="30" t="e">
        <f>AVERAGE(#REF!)</f>
        <v>#REF!</v>
      </c>
      <c r="C5" s="30"/>
      <c r="D5" s="156"/>
      <c r="E5" s="43">
        <f ca="1">COUNTIF(INDIRECT("'"&amp;$A5&amp;"'!$K:$K",TRUE),Synthèse!E$4)</f>
        <v>9</v>
      </c>
      <c r="F5" s="43">
        <f ca="1">COUNTIF(INDIRECT("'"&amp;$A5&amp;"'!$K:$K",TRUE),Synthèse!F$4)</f>
        <v>2</v>
      </c>
      <c r="G5" s="43">
        <f ca="1">COUNTIF(INDIRECT("'"&amp;$A5&amp;"'!$K:$K",TRUE),Synthèse!G$4)</f>
        <v>0</v>
      </c>
      <c r="H5" s="43">
        <f ca="1">COUNTIF(INDIRECT("'"&amp;$A5&amp;"'!$K:$K",TRUE),Synthèse!H$4)</f>
        <v>0</v>
      </c>
      <c r="I5" s="43">
        <f ca="1">COUNTIF(INDIRECT("'"&amp;$A5&amp;"'!$K:$K",TRUE),Synthèse!I$4)</f>
        <v>48</v>
      </c>
      <c r="K5" s="182"/>
    </row>
    <row r="6" spans="1:11" x14ac:dyDescent="0.25">
      <c r="A6" s="158" t="s">
        <v>1192</v>
      </c>
      <c r="B6" s="30" t="e">
        <f>AVERAGE(LEG!$F:$F)</f>
        <v>#DIV/0!</v>
      </c>
      <c r="C6" s="30"/>
      <c r="D6" s="156"/>
      <c r="E6" s="43">
        <f ca="1">COUNTIF(INDIRECT("'"&amp;$A6&amp;"'!$K:$K",TRUE),Synthèse!E$4)</f>
        <v>1</v>
      </c>
      <c r="F6" s="43">
        <f ca="1">COUNTIF(INDIRECT("'"&amp;$A6&amp;"'!$K:$K",TRUE),Synthèse!F$4)</f>
        <v>1</v>
      </c>
      <c r="G6" s="43">
        <f ca="1">COUNTIF(INDIRECT("'"&amp;$A6&amp;"'!$K:$K",TRUE),Synthèse!G$4)</f>
        <v>1</v>
      </c>
      <c r="H6" s="43">
        <f ca="1">COUNTIF(INDIRECT("'"&amp;$A6&amp;"'!$K:$K",TRUE),Synthèse!H$4)</f>
        <v>0</v>
      </c>
      <c r="I6" s="43">
        <f ca="1">COUNTIF(INDIRECT("'"&amp;$A6&amp;"'!$K:$K",TRUE),Synthèse!I$4)</f>
        <v>29</v>
      </c>
    </row>
    <row r="7" spans="1:11" x14ac:dyDescent="0.25">
      <c r="A7" s="158" t="s">
        <v>1193</v>
      </c>
      <c r="B7" s="30" t="e">
        <f>AVERAGE(TRG!$F:$F)</f>
        <v>#DIV/0!</v>
      </c>
      <c r="C7" s="30"/>
      <c r="D7" s="156"/>
      <c r="E7" s="43">
        <f ca="1">COUNTIF(INDIRECT("'"&amp;$A7&amp;"'!$K:$K",TRUE),Synthèse!E$4)</f>
        <v>15</v>
      </c>
      <c r="F7" s="43">
        <f ca="1">COUNTIF(INDIRECT("'"&amp;$A7&amp;"'!$K:$K",TRUE),Synthèse!F$4)</f>
        <v>0</v>
      </c>
      <c r="G7" s="43">
        <f ca="1">COUNTIF(INDIRECT("'"&amp;$A7&amp;"'!$K:$K",TRUE),Synthèse!G$4)</f>
        <v>0</v>
      </c>
      <c r="H7" s="43">
        <f ca="1">COUNTIF(INDIRECT("'"&amp;$A7&amp;"'!$K:$K",TRUE),Synthèse!H$4)</f>
        <v>28</v>
      </c>
      <c r="I7" s="43">
        <f ca="1">COUNTIF(INDIRECT("'"&amp;$A7&amp;"'!$K:$K",TRUE),Synthèse!I$4)</f>
        <v>50</v>
      </c>
    </row>
    <row r="8" spans="1:11" x14ac:dyDescent="0.25">
      <c r="A8" s="158" t="s">
        <v>4</v>
      </c>
      <c r="B8" s="30" t="e">
        <f>AVERAGE(QCF!$F:$F)</f>
        <v>#DIV/0!</v>
      </c>
      <c r="C8" s="30"/>
      <c r="D8" s="156"/>
      <c r="E8" s="43">
        <f ca="1">COUNTIF(INDIRECT("'"&amp;$A8&amp;"'!$K:$K",TRUE),Synthèse!E$4)</f>
        <v>16</v>
      </c>
      <c r="F8" s="43">
        <f ca="1">COUNTIF(INDIRECT("'"&amp;$A8&amp;"'!$K:$K",TRUE),Synthèse!F$4)</f>
        <v>1</v>
      </c>
      <c r="G8" s="43">
        <f ca="1">COUNTIF(INDIRECT("'"&amp;$A8&amp;"'!$K:$K",TRUE),Synthèse!G$4)</f>
        <v>0</v>
      </c>
      <c r="H8" s="43">
        <f ca="1">COUNTIF(INDIRECT("'"&amp;$A8&amp;"'!$K:$K",TRUE),Synthèse!H$4)</f>
        <v>0</v>
      </c>
      <c r="I8" s="43">
        <f ca="1">COUNTIF(INDIRECT("'"&amp;$A8&amp;"'!$K:$K",TRUE),Synthèse!I$4)</f>
        <v>65</v>
      </c>
    </row>
    <row r="9" spans="1:11" x14ac:dyDescent="0.25">
      <c r="A9" s="158" t="s">
        <v>1194</v>
      </c>
      <c r="B9" s="30" t="e">
        <f>AVERAGE(OPS!$F:$F)</f>
        <v>#DIV/0!</v>
      </c>
      <c r="C9" s="30"/>
      <c r="D9" s="156"/>
      <c r="E9" s="43">
        <f ca="1">COUNTIF(INDIRECT("'"&amp;$A9&amp;"'!$K:$K",TRUE),Synthèse!E$4)</f>
        <v>8</v>
      </c>
      <c r="F9" s="43">
        <f ca="1">COUNTIF(INDIRECT("'"&amp;$A9&amp;"'!$K:$K",TRUE),Synthèse!F$4)</f>
        <v>0</v>
      </c>
      <c r="G9" s="43">
        <f ca="1">COUNTIF(INDIRECT("'"&amp;$A9&amp;"'!$K:$K",TRUE),Synthèse!G$4)</f>
        <v>0</v>
      </c>
      <c r="H9" s="43">
        <f ca="1">COUNTIF(INDIRECT("'"&amp;$A9&amp;"'!$K:$K",TRUE),Synthèse!H$4)</f>
        <v>0</v>
      </c>
      <c r="I9" s="43">
        <f ca="1">COUNTIF(INDIRECT("'"&amp;$A9&amp;"'!$K:$K",TRUE),Synthèse!I$4)</f>
        <v>11</v>
      </c>
    </row>
    <row r="10" spans="1:11" x14ac:dyDescent="0.25">
      <c r="A10" s="158" t="s">
        <v>1195</v>
      </c>
      <c r="B10" s="30" t="e">
        <f>AVERAGE(IFS!$F:$F)</f>
        <v>#DIV/0!</v>
      </c>
      <c r="C10" s="30"/>
      <c r="D10" s="156"/>
      <c r="E10" s="43">
        <f ca="1">COUNTIF(INDIRECT("'"&amp;$A10&amp;"'!$K:$K",TRUE),Synthèse!E$4)</f>
        <v>12</v>
      </c>
      <c r="F10" s="43">
        <f ca="1">COUNTIF(INDIRECT("'"&amp;$A10&amp;"'!$K:$K",TRUE),Synthèse!F$4)</f>
        <v>0</v>
      </c>
      <c r="G10" s="43">
        <f ca="1">COUNTIF(INDIRECT("'"&amp;$A10&amp;"'!$K:$K",TRUE),Synthèse!G$4)</f>
        <v>0</v>
      </c>
      <c r="H10" s="43">
        <f ca="1">COUNTIF(INDIRECT("'"&amp;$A10&amp;"'!$K:$K",TRUE),Synthèse!H$4)</f>
        <v>0</v>
      </c>
      <c r="I10" s="43">
        <f ca="1">COUNTIF(INDIRECT("'"&amp;$A10&amp;"'!$K:$K",TRUE),Synthèse!I$4)</f>
        <v>6</v>
      </c>
    </row>
    <row r="11" spans="1:11" x14ac:dyDescent="0.25">
      <c r="A11" s="158" t="s">
        <v>1196</v>
      </c>
      <c r="B11" s="30" t="e">
        <f>AVERAGE(PAX!$F:$F)</f>
        <v>#DIV/0!</v>
      </c>
      <c r="C11" s="30"/>
      <c r="D11" s="156"/>
      <c r="E11" s="43">
        <f ca="1">COUNTIF(INDIRECT("'"&amp;$A11&amp;"'!$K:$K",TRUE),Synthèse!E$4)</f>
        <v>10</v>
      </c>
      <c r="F11" s="43">
        <f ca="1">COUNTIF(INDIRECT("'"&amp;$A11&amp;"'!$K:$K",TRUE),Synthèse!F$4)</f>
        <v>0</v>
      </c>
      <c r="G11" s="43">
        <f ca="1">COUNTIF(INDIRECT("'"&amp;$A11&amp;"'!$K:$K",TRUE),Synthèse!G$4)</f>
        <v>0</v>
      </c>
      <c r="H11" s="43">
        <f ca="1">COUNTIF(INDIRECT("'"&amp;$A11&amp;"'!$K:$K",TRUE),Synthèse!H$4)</f>
        <v>0</v>
      </c>
      <c r="I11" s="43">
        <f ca="1">COUNTIF(INDIRECT("'"&amp;$A11&amp;"'!$K:$K",TRUE),Synthèse!I$4)</f>
        <v>13</v>
      </c>
    </row>
    <row r="12" spans="1:11" x14ac:dyDescent="0.25">
      <c r="A12" s="158" t="s">
        <v>1197</v>
      </c>
      <c r="B12" s="30"/>
      <c r="C12" s="30"/>
      <c r="D12" s="156"/>
      <c r="E12" s="43">
        <f ca="1">COUNTIF(INDIRECT("'"&amp;$A12&amp;"'!$K:$K",TRUE),Synthèse!E$4)</f>
        <v>12</v>
      </c>
      <c r="F12" s="43">
        <f ca="1">COUNTIF(INDIRECT("'"&amp;$A12&amp;"'!$K:$K",TRUE),Synthèse!F$4)</f>
        <v>0</v>
      </c>
      <c r="G12" s="43">
        <f ca="1">COUNTIF(INDIRECT("'"&amp;$A12&amp;"'!$K:$K",TRUE),Synthèse!G$4)</f>
        <v>0</v>
      </c>
      <c r="H12" s="43">
        <f ca="1">COUNTIF(INDIRECT("'"&amp;$A12&amp;"'!$K:$K",TRUE),Synthèse!H$4)</f>
        <v>0</v>
      </c>
      <c r="I12" s="43">
        <f ca="1">COUNTIF(INDIRECT("'"&amp;$A12&amp;"'!$K:$K",TRUE),Synthèse!I$4)</f>
        <v>33</v>
      </c>
    </row>
    <row r="13" spans="1:11" x14ac:dyDescent="0.25">
      <c r="A13" s="158" t="s">
        <v>1198</v>
      </c>
      <c r="B13" s="30" t="e">
        <f>AVERAGE(CGO!$F:$F)</f>
        <v>#DIV/0!</v>
      </c>
      <c r="C13" s="30"/>
      <c r="D13" s="156"/>
      <c r="E13" s="43">
        <f ca="1">COUNTIF(INDIRECT("'"&amp;$A13&amp;"'!$K:$K",TRUE),Synthèse!E$4)</f>
        <v>14</v>
      </c>
      <c r="F13" s="43">
        <f ca="1">COUNTIF(INDIRECT("'"&amp;$A13&amp;"'!$K:$K",TRUE),Synthèse!F$4)</f>
        <v>0</v>
      </c>
      <c r="G13" s="43">
        <f ca="1">COUNTIF(INDIRECT("'"&amp;$A13&amp;"'!$K:$K",TRUE),Synthèse!G$4)</f>
        <v>0</v>
      </c>
      <c r="H13" s="43">
        <f ca="1">COUNTIF(INDIRECT("'"&amp;$A13&amp;"'!$K:$K",TRUE),Synthèse!H$4)</f>
        <v>0</v>
      </c>
      <c r="I13" s="43">
        <f ca="1">COUNTIF(INDIRECT("'"&amp;$A13&amp;"'!$K:$K",TRUE),Synthèse!I$4)</f>
        <v>2</v>
      </c>
    </row>
    <row r="14" spans="1:11" x14ac:dyDescent="0.25">
      <c r="D14" s="42"/>
    </row>
    <row r="15" spans="1:11" x14ac:dyDescent="0.25">
      <c r="C15" s="157"/>
      <c r="D15" s="41"/>
      <c r="E15" s="43"/>
      <c r="F15" s="43"/>
      <c r="G15" s="43"/>
      <c r="H15" s="43"/>
      <c r="I15" s="43"/>
    </row>
  </sheetData>
  <mergeCells count="1">
    <mergeCell ref="C3:D3"/>
  </mergeCells>
  <conditionalFormatting sqref="D5:D13">
    <cfRule type="cellIs" dxfId="131" priority="6" operator="greaterThanOrEqual">
      <formula>1</formula>
    </cfRule>
    <cfRule type="cellIs" dxfId="130" priority="7" operator="lessThan">
      <formula>0.25</formula>
    </cfRule>
    <cfRule type="cellIs" dxfId="129" priority="8" operator="lessThan">
      <formula>0.5</formula>
    </cfRule>
    <cfRule type="cellIs" dxfId="128" priority="9" operator="lessThan">
      <formula>0.75</formula>
    </cfRule>
    <cfRule type="cellIs" dxfId="127" priority="11" operator="lessThan">
      <formula>1</formula>
    </cfRule>
  </conditionalFormatting>
  <conditionalFormatting sqref="D15">
    <cfRule type="cellIs" dxfId="126" priority="1" operator="greaterThanOrEqual">
      <formula>1</formula>
    </cfRule>
    <cfRule type="cellIs" dxfId="125" priority="2" operator="lessThan">
      <formula>0.25</formula>
    </cfRule>
    <cfRule type="cellIs" dxfId="124" priority="3" operator="lessThan">
      <formula>0.5</formula>
    </cfRule>
    <cfRule type="cellIs" dxfId="123" priority="4" operator="lessThan">
      <formula>0.75</formula>
    </cfRule>
    <cfRule type="cellIs" dxfId="122" priority="5" operator="lessThan">
      <formula>1</formula>
    </cfRule>
  </conditionalFormatting>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156"/>
  <sheetViews>
    <sheetView view="pageLayout" zoomScale="110" zoomScaleNormal="100" zoomScalePageLayoutView="110" workbookViewId="0">
      <selection activeCell="K2" sqref="K2"/>
    </sheetView>
  </sheetViews>
  <sheetFormatPr baseColWidth="10" defaultColWidth="11.5703125" defaultRowHeight="15" x14ac:dyDescent="0.25"/>
  <cols>
    <col min="1" max="1" width="9.140625" style="6" customWidth="1"/>
    <col min="2" max="2" width="6.5703125" style="10" customWidth="1"/>
    <col min="3" max="3" width="4.42578125" style="34" customWidth="1"/>
    <col min="4" max="4" width="5.5703125" style="10" customWidth="1"/>
    <col min="5" max="5" width="31.7109375" style="6" customWidth="1"/>
    <col min="6" max="6" width="21.140625" style="6" customWidth="1"/>
    <col min="7" max="7" width="26.5703125" style="6" customWidth="1"/>
    <col min="8" max="8" width="15.28515625" style="6" customWidth="1"/>
    <col min="9" max="9" width="19.7109375" style="6" customWidth="1"/>
    <col min="12" max="12" width="16.28515625" style="6" customWidth="1"/>
    <col min="13" max="13" width="11.5703125" style="6" customWidth="1"/>
    <col min="14" max="14" width="16.42578125" style="6" customWidth="1"/>
    <col min="15" max="16384" width="11.5703125" style="6"/>
  </cols>
  <sheetData>
    <row r="1" spans="1:12" x14ac:dyDescent="0.25">
      <c r="J1" s="6"/>
      <c r="K1" s="6"/>
    </row>
    <row r="2" spans="1:12" s="179" customFormat="1" ht="29.25" customHeight="1" x14ac:dyDescent="0.2">
      <c r="A2" s="176" t="s">
        <v>9</v>
      </c>
      <c r="B2" s="176" t="s">
        <v>10</v>
      </c>
      <c r="C2" s="176" t="s">
        <v>11</v>
      </c>
      <c r="D2" s="176" t="s">
        <v>12</v>
      </c>
      <c r="E2" s="177" t="s">
        <v>13</v>
      </c>
      <c r="F2" s="178" t="s">
        <v>14</v>
      </c>
      <c r="G2" s="178" t="s">
        <v>15</v>
      </c>
      <c r="H2" s="178" t="s">
        <v>16</v>
      </c>
      <c r="I2" s="178" t="s">
        <v>17</v>
      </c>
      <c r="J2" s="178" t="s">
        <v>18</v>
      </c>
      <c r="K2" s="178" t="s">
        <v>2</v>
      </c>
      <c r="L2" s="178" t="s">
        <v>1205</v>
      </c>
    </row>
    <row r="3" spans="1:12" ht="150" x14ac:dyDescent="0.25">
      <c r="A3" s="46" t="s">
        <v>19</v>
      </c>
      <c r="B3" s="46" t="s">
        <v>20</v>
      </c>
      <c r="C3" s="55">
        <v>2</v>
      </c>
      <c r="D3" s="46" t="s">
        <v>21</v>
      </c>
      <c r="E3" s="7" t="s">
        <v>22</v>
      </c>
      <c r="F3" s="38" t="s">
        <v>23</v>
      </c>
      <c r="G3" s="7" t="s">
        <v>24</v>
      </c>
      <c r="H3" s="31" t="s">
        <v>1</v>
      </c>
      <c r="I3" s="50">
        <v>43132</v>
      </c>
      <c r="J3" s="175" t="s">
        <v>45</v>
      </c>
      <c r="K3" s="52">
        <v>1</v>
      </c>
      <c r="L3" s="50">
        <v>43141</v>
      </c>
    </row>
    <row r="4" spans="1:12" x14ac:dyDescent="0.25">
      <c r="A4" s="46"/>
      <c r="B4" s="46"/>
      <c r="C4" s="46"/>
      <c r="D4" s="46"/>
      <c r="E4" s="7"/>
      <c r="F4" s="38"/>
      <c r="G4" s="33" t="s">
        <v>25</v>
      </c>
      <c r="H4" s="31" t="s">
        <v>1</v>
      </c>
      <c r="I4" s="50">
        <v>43189</v>
      </c>
      <c r="J4" s="50"/>
      <c r="K4" s="52">
        <v>1</v>
      </c>
      <c r="L4" s="50">
        <v>43190</v>
      </c>
    </row>
    <row r="5" spans="1:12" x14ac:dyDescent="0.25">
      <c r="A5" s="46"/>
      <c r="B5" s="46"/>
      <c r="C5" s="46"/>
      <c r="D5" s="46"/>
      <c r="E5" s="7"/>
      <c r="F5" s="38"/>
      <c r="G5" s="33" t="s">
        <v>26</v>
      </c>
      <c r="H5" s="31" t="s">
        <v>1</v>
      </c>
      <c r="I5" s="50">
        <v>43194</v>
      </c>
      <c r="J5" s="50"/>
      <c r="K5" s="52">
        <v>1</v>
      </c>
      <c r="L5" s="50"/>
    </row>
    <row r="6" spans="1:12" ht="60" x14ac:dyDescent="0.25">
      <c r="A6" s="46" t="s">
        <v>27</v>
      </c>
      <c r="B6" s="46" t="s">
        <v>20</v>
      </c>
      <c r="C6" s="55">
        <v>8</v>
      </c>
      <c r="D6" s="46" t="s">
        <v>28</v>
      </c>
      <c r="E6" s="7" t="s">
        <v>29</v>
      </c>
      <c r="F6" s="38" t="s">
        <v>23</v>
      </c>
      <c r="G6" s="7" t="s">
        <v>30</v>
      </c>
      <c r="H6" s="5" t="s">
        <v>1</v>
      </c>
      <c r="I6" s="50"/>
      <c r="J6" s="9" t="s">
        <v>43</v>
      </c>
      <c r="K6" s="52">
        <v>1</v>
      </c>
      <c r="L6" s="50"/>
    </row>
    <row r="7" spans="1:12" ht="60.75" customHeight="1" x14ac:dyDescent="0.25">
      <c r="A7" s="46" t="s">
        <v>19</v>
      </c>
      <c r="B7" s="46" t="s">
        <v>31</v>
      </c>
      <c r="C7" s="55">
        <v>2</v>
      </c>
      <c r="D7" s="46" t="s">
        <v>32</v>
      </c>
      <c r="E7" s="7" t="s">
        <v>33</v>
      </c>
      <c r="F7" s="38" t="s">
        <v>23</v>
      </c>
      <c r="G7" s="7" t="s">
        <v>34</v>
      </c>
      <c r="H7" s="5" t="s">
        <v>1</v>
      </c>
      <c r="I7" s="50">
        <v>43132</v>
      </c>
      <c r="J7" s="50" t="s">
        <v>43</v>
      </c>
      <c r="K7" s="52">
        <v>1</v>
      </c>
      <c r="L7" s="50">
        <v>43146</v>
      </c>
    </row>
    <row r="8" spans="1:12" ht="90" x14ac:dyDescent="0.25">
      <c r="A8" s="46"/>
      <c r="B8" s="46"/>
      <c r="C8" s="55"/>
      <c r="D8" s="46"/>
      <c r="E8" s="7"/>
      <c r="F8" s="5"/>
      <c r="G8" s="7" t="s">
        <v>35</v>
      </c>
      <c r="H8" s="31" t="s">
        <v>1</v>
      </c>
      <c r="I8" s="50"/>
      <c r="J8" s="9" t="s">
        <v>44</v>
      </c>
      <c r="K8" s="53">
        <v>1</v>
      </c>
      <c r="L8" s="50"/>
    </row>
    <row r="9" spans="1:12" ht="75" x14ac:dyDescent="0.25">
      <c r="A9" s="46"/>
      <c r="B9" s="46"/>
      <c r="C9" s="55"/>
      <c r="D9" s="46"/>
      <c r="E9" s="7"/>
      <c r="F9" s="5"/>
      <c r="G9" s="7" t="s">
        <v>36</v>
      </c>
      <c r="H9" s="31" t="s">
        <v>1</v>
      </c>
      <c r="I9" s="50"/>
      <c r="J9" s="9" t="s">
        <v>44</v>
      </c>
      <c r="K9" s="52">
        <v>1</v>
      </c>
      <c r="L9" s="50"/>
    </row>
    <row r="10" spans="1:12" ht="44.25" customHeight="1" x14ac:dyDescent="0.25">
      <c r="A10" s="46"/>
      <c r="B10" s="46"/>
      <c r="C10" s="55"/>
      <c r="D10" s="46"/>
      <c r="E10" s="7"/>
      <c r="F10" s="5"/>
      <c r="G10" s="7" t="s">
        <v>37</v>
      </c>
      <c r="H10" s="31" t="s">
        <v>1</v>
      </c>
      <c r="I10" s="50"/>
      <c r="J10" s="9" t="s">
        <v>46</v>
      </c>
      <c r="K10" s="52">
        <v>1</v>
      </c>
      <c r="L10" s="50"/>
    </row>
    <row r="11" spans="1:12" ht="90" x14ac:dyDescent="0.25">
      <c r="A11" s="46"/>
      <c r="B11" s="46"/>
      <c r="C11" s="55"/>
      <c r="D11" s="46"/>
      <c r="E11" s="7"/>
      <c r="F11" s="5"/>
      <c r="G11" s="7" t="s">
        <v>38</v>
      </c>
      <c r="H11" s="31" t="s">
        <v>1</v>
      </c>
      <c r="I11" s="50"/>
      <c r="J11" s="9" t="s">
        <v>47</v>
      </c>
      <c r="K11" s="52">
        <v>1</v>
      </c>
      <c r="L11" s="50"/>
    </row>
    <row r="12" spans="1:12" ht="75" x14ac:dyDescent="0.25">
      <c r="A12" s="46"/>
      <c r="B12" s="46"/>
      <c r="C12" s="55"/>
      <c r="D12" s="46"/>
      <c r="E12" s="7"/>
      <c r="F12" s="5"/>
      <c r="G12" s="7" t="s">
        <v>39</v>
      </c>
      <c r="H12" s="31" t="s">
        <v>1</v>
      </c>
      <c r="I12" s="50"/>
      <c r="J12" s="9" t="s">
        <v>48</v>
      </c>
      <c r="K12" s="52">
        <v>1</v>
      </c>
      <c r="L12" s="50"/>
    </row>
    <row r="13" spans="1:12" ht="30" x14ac:dyDescent="0.25">
      <c r="A13" s="46"/>
      <c r="B13" s="46"/>
      <c r="C13" s="55"/>
      <c r="D13" s="46"/>
      <c r="E13" s="7"/>
      <c r="F13" s="5"/>
      <c r="G13" s="7" t="s">
        <v>40</v>
      </c>
      <c r="H13" s="31" t="s">
        <v>1</v>
      </c>
      <c r="I13" s="50"/>
      <c r="J13" s="9" t="s">
        <v>49</v>
      </c>
      <c r="K13" s="54">
        <v>1</v>
      </c>
      <c r="L13" s="50"/>
    </row>
    <row r="14" spans="1:12" ht="75" x14ac:dyDescent="0.25">
      <c r="A14" s="8"/>
      <c r="B14" s="8"/>
      <c r="C14" s="9"/>
      <c r="D14" s="8"/>
      <c r="E14" s="7"/>
      <c r="F14" s="5"/>
      <c r="G14" s="7" t="s">
        <v>41</v>
      </c>
      <c r="H14" s="31" t="s">
        <v>1</v>
      </c>
      <c r="I14" s="56"/>
      <c r="J14" s="8" t="s">
        <v>50</v>
      </c>
      <c r="K14" s="54">
        <v>1</v>
      </c>
      <c r="L14" s="56"/>
    </row>
    <row r="15" spans="1:12" ht="25.5" x14ac:dyDescent="0.25">
      <c r="A15" s="8"/>
      <c r="B15" s="8"/>
      <c r="C15" s="9"/>
      <c r="D15" s="8"/>
      <c r="E15" s="7"/>
      <c r="F15" s="5"/>
      <c r="G15" s="7" t="s">
        <v>42</v>
      </c>
      <c r="H15" s="31" t="s">
        <v>1</v>
      </c>
      <c r="I15" s="56"/>
      <c r="J15" s="8" t="s">
        <v>51</v>
      </c>
      <c r="K15" s="54">
        <v>1</v>
      </c>
      <c r="L15" s="56"/>
    </row>
    <row r="16" spans="1:12" ht="27.75" customHeight="1" x14ac:dyDescent="0.25">
      <c r="A16" s="8"/>
      <c r="B16" s="8"/>
      <c r="C16" s="9"/>
      <c r="D16" s="8"/>
      <c r="E16" s="7"/>
      <c r="F16" s="5"/>
      <c r="G16" s="7" t="s">
        <v>25</v>
      </c>
      <c r="H16" s="31" t="s">
        <v>1</v>
      </c>
      <c r="I16" s="50">
        <v>43189</v>
      </c>
      <c r="J16" s="8" t="s">
        <v>52</v>
      </c>
      <c r="K16" s="54">
        <v>1</v>
      </c>
      <c r="L16" s="50"/>
    </row>
    <row r="17" spans="1:12" ht="24" customHeight="1" x14ac:dyDescent="0.25">
      <c r="A17" s="8"/>
      <c r="B17" s="8"/>
      <c r="C17" s="9"/>
      <c r="D17" s="8"/>
      <c r="E17" s="7"/>
      <c r="F17" s="5"/>
      <c r="G17" s="33" t="s">
        <v>26</v>
      </c>
      <c r="H17" s="51"/>
      <c r="I17" s="50">
        <v>43194</v>
      </c>
      <c r="J17" s="8" t="s">
        <v>53</v>
      </c>
      <c r="K17" s="54">
        <v>1</v>
      </c>
      <c r="L17" s="50"/>
    </row>
    <row r="18" spans="1:12" ht="105" x14ac:dyDescent="0.25">
      <c r="A18" s="8" t="s">
        <v>54</v>
      </c>
      <c r="B18" s="8" t="s">
        <v>31</v>
      </c>
      <c r="C18" s="9">
        <v>5</v>
      </c>
      <c r="D18" s="8" t="s">
        <v>55</v>
      </c>
      <c r="E18" s="7" t="s">
        <v>56</v>
      </c>
      <c r="F18" s="38" t="s">
        <v>23</v>
      </c>
      <c r="G18" s="7" t="s">
        <v>57</v>
      </c>
      <c r="H18" s="51" t="s">
        <v>1</v>
      </c>
      <c r="I18" s="50">
        <v>43132</v>
      </c>
      <c r="J18" s="8"/>
      <c r="K18" s="54">
        <v>0.25</v>
      </c>
      <c r="L18" s="50"/>
    </row>
    <row r="19" spans="1:12" ht="90" x14ac:dyDescent="0.25">
      <c r="A19" s="8"/>
      <c r="B19" s="8"/>
      <c r="C19" s="9"/>
      <c r="D19" s="8"/>
      <c r="E19" s="7"/>
      <c r="F19" s="5"/>
      <c r="G19" s="7" t="s">
        <v>58</v>
      </c>
      <c r="H19" s="31" t="s">
        <v>1</v>
      </c>
      <c r="I19" s="56"/>
      <c r="J19" s="8" t="s">
        <v>67</v>
      </c>
      <c r="K19" s="54">
        <v>1</v>
      </c>
      <c r="L19" s="56"/>
    </row>
    <row r="20" spans="1:12" ht="75" x14ac:dyDescent="0.25">
      <c r="A20" s="8"/>
      <c r="B20" s="8"/>
      <c r="C20" s="9"/>
      <c r="D20" s="8"/>
      <c r="E20" s="7"/>
      <c r="F20" s="5"/>
      <c r="G20" s="7" t="s">
        <v>59</v>
      </c>
      <c r="H20" s="31" t="s">
        <v>1</v>
      </c>
      <c r="I20" s="56"/>
      <c r="J20" s="8" t="s">
        <v>68</v>
      </c>
      <c r="K20" s="54">
        <v>1</v>
      </c>
      <c r="L20" s="56"/>
    </row>
    <row r="21" spans="1:12" ht="30" x14ac:dyDescent="0.25">
      <c r="A21" s="8"/>
      <c r="B21" s="8"/>
      <c r="C21" s="9"/>
      <c r="D21" s="8"/>
      <c r="E21" s="7"/>
      <c r="F21" s="5"/>
      <c r="G21" s="7" t="s">
        <v>60</v>
      </c>
      <c r="H21" s="31" t="s">
        <v>1</v>
      </c>
      <c r="I21" s="56"/>
      <c r="J21" s="8" t="s">
        <v>66</v>
      </c>
      <c r="K21" s="54">
        <v>0</v>
      </c>
      <c r="L21" s="56"/>
    </row>
    <row r="22" spans="1:12" ht="90" x14ac:dyDescent="0.25">
      <c r="A22" s="8"/>
      <c r="B22" s="8"/>
      <c r="C22" s="9"/>
      <c r="D22" s="8"/>
      <c r="E22" s="7"/>
      <c r="F22" s="5"/>
      <c r="G22" s="7" t="s">
        <v>61</v>
      </c>
      <c r="H22" s="31" t="s">
        <v>1</v>
      </c>
      <c r="I22" s="56"/>
      <c r="J22" s="8" t="s">
        <v>66</v>
      </c>
      <c r="K22" s="54">
        <v>0</v>
      </c>
      <c r="L22" s="56"/>
    </row>
    <row r="23" spans="1:12" ht="90" x14ac:dyDescent="0.25">
      <c r="A23" s="8"/>
      <c r="B23" s="8"/>
      <c r="C23" s="8"/>
      <c r="D23" s="8"/>
      <c r="E23" s="7"/>
      <c r="F23" s="5"/>
      <c r="G23" s="7" t="s">
        <v>62</v>
      </c>
      <c r="H23" s="31" t="s">
        <v>1</v>
      </c>
      <c r="I23" s="56"/>
      <c r="J23" s="8" t="s">
        <v>69</v>
      </c>
      <c r="K23" s="54">
        <v>1</v>
      </c>
      <c r="L23" s="56"/>
    </row>
    <row r="24" spans="1:12" ht="30" x14ac:dyDescent="0.25">
      <c r="A24" s="8"/>
      <c r="B24" s="8"/>
      <c r="C24" s="8"/>
      <c r="D24" s="8"/>
      <c r="E24" s="7"/>
      <c r="F24" s="5"/>
      <c r="G24" s="7" t="s">
        <v>63</v>
      </c>
      <c r="H24" s="31" t="s">
        <v>1</v>
      </c>
      <c r="I24" s="56"/>
      <c r="J24" s="8" t="s">
        <v>66</v>
      </c>
      <c r="K24" s="54">
        <v>0</v>
      </c>
      <c r="L24" s="56"/>
    </row>
    <row r="25" spans="1:12" ht="60" x14ac:dyDescent="0.25">
      <c r="A25" s="8"/>
      <c r="B25" s="8"/>
      <c r="C25" s="8"/>
      <c r="D25" s="8"/>
      <c r="E25" s="7"/>
      <c r="F25" s="5"/>
      <c r="G25" s="7" t="s">
        <v>64</v>
      </c>
      <c r="H25" s="31" t="s">
        <v>1</v>
      </c>
      <c r="I25" s="56"/>
      <c r="J25" s="8" t="s">
        <v>70</v>
      </c>
      <c r="K25" s="54">
        <v>1</v>
      </c>
      <c r="L25" s="56"/>
    </row>
    <row r="26" spans="1:12" ht="38.25" x14ac:dyDescent="0.25">
      <c r="A26" s="8"/>
      <c r="B26" s="8"/>
      <c r="C26" s="8"/>
      <c r="D26" s="8"/>
      <c r="E26" s="7"/>
      <c r="F26" s="5"/>
      <c r="G26" s="7" t="s">
        <v>65</v>
      </c>
      <c r="H26" s="31" t="s">
        <v>1</v>
      </c>
      <c r="I26" s="56"/>
      <c r="J26" s="8" t="s">
        <v>69</v>
      </c>
      <c r="K26" s="54">
        <v>1</v>
      </c>
      <c r="L26" s="56"/>
    </row>
    <row r="27" spans="1:12" ht="60" x14ac:dyDescent="0.25">
      <c r="A27" s="8"/>
      <c r="B27" s="8"/>
      <c r="C27" s="8"/>
      <c r="D27" s="8"/>
      <c r="E27" s="7"/>
      <c r="F27" s="5"/>
      <c r="G27" s="7" t="s">
        <v>71</v>
      </c>
      <c r="H27" s="31" t="s">
        <v>1</v>
      </c>
      <c r="I27" s="56"/>
      <c r="J27" s="8" t="s">
        <v>70</v>
      </c>
      <c r="K27" s="54">
        <v>1</v>
      </c>
      <c r="L27" s="56"/>
    </row>
    <row r="28" spans="1:12" ht="38.25" x14ac:dyDescent="0.25">
      <c r="A28" s="8"/>
      <c r="B28" s="8"/>
      <c r="C28" s="8"/>
      <c r="D28" s="8"/>
      <c r="E28" s="7"/>
      <c r="F28" s="5"/>
      <c r="G28" s="7" t="s">
        <v>72</v>
      </c>
      <c r="H28" s="51"/>
      <c r="I28" s="56"/>
      <c r="J28" s="8" t="s">
        <v>70</v>
      </c>
      <c r="K28" s="54">
        <v>1</v>
      </c>
      <c r="L28" s="56"/>
    </row>
    <row r="29" spans="1:12" ht="38.25" x14ac:dyDescent="0.25">
      <c r="A29" s="8"/>
      <c r="B29" s="8"/>
      <c r="C29" s="8"/>
      <c r="D29" s="8"/>
      <c r="E29" s="7"/>
      <c r="F29" s="5"/>
      <c r="G29" s="7" t="s">
        <v>73</v>
      </c>
      <c r="H29" s="51" t="str">
        <f>IF(Tableau2[[#This Row],[ACTION(S) CORRECTIVE(S) PROPOSÉE(S)]]="","",IF(Tableau2[[#This Row],[ACTION(S) CORRECTIVE(S) PROPOSÉE(S)]]&lt;6,"COURT TERME",IF(Tableau2[[#This Row],[ACTION(S) CORRECTIVE(S) PROPOSÉE(S)]]&lt;12,"MOYEN TERME",IF(Tableau2[[#This Row],[ACTION(S) CORRECTIVE(S) PROPOSÉE(S)]]&gt;12,"LONG TERME",""))))</f>
        <v>LONG TERME</v>
      </c>
      <c r="I29" s="56"/>
      <c r="J29" s="8" t="s">
        <v>70</v>
      </c>
      <c r="K29" s="54">
        <v>1</v>
      </c>
      <c r="L29" s="56"/>
    </row>
    <row r="30" spans="1:12" ht="38.25" x14ac:dyDescent="0.25">
      <c r="A30" s="8"/>
      <c r="B30" s="8"/>
      <c r="C30" s="8"/>
      <c r="D30" s="8"/>
      <c r="E30" s="7"/>
      <c r="F30" s="5"/>
      <c r="G30" s="7" t="s">
        <v>74</v>
      </c>
      <c r="H30" s="51" t="str">
        <f>IF(Tableau2[[#This Row],[ACTION(S) CORRECTIVE(S) PROPOSÉE(S)]]="","",IF(Tableau2[[#This Row],[ACTION(S) CORRECTIVE(S) PROPOSÉE(S)]]&lt;6,"COURT TERME",IF(Tableau2[[#This Row],[ACTION(S) CORRECTIVE(S) PROPOSÉE(S)]]&lt;12,"MOYEN TERME",IF(Tableau2[[#This Row],[ACTION(S) CORRECTIVE(S) PROPOSÉE(S)]]&gt;12,"LONG TERME",""))))</f>
        <v>LONG TERME</v>
      </c>
      <c r="I30" s="56"/>
      <c r="J30" s="8" t="s">
        <v>70</v>
      </c>
      <c r="K30" s="54">
        <v>1</v>
      </c>
      <c r="L30" s="56"/>
    </row>
    <row r="31" spans="1:12" ht="30" x14ac:dyDescent="0.25">
      <c r="A31" s="8"/>
      <c r="B31" s="57"/>
      <c r="C31" s="58"/>
      <c r="D31" s="57"/>
      <c r="E31" s="7"/>
      <c r="F31" s="5"/>
      <c r="G31" s="7" t="s">
        <v>75</v>
      </c>
      <c r="H31" s="31" t="s">
        <v>1</v>
      </c>
      <c r="I31" s="50" t="s">
        <v>77</v>
      </c>
      <c r="J31" s="8"/>
      <c r="K31" s="54">
        <v>0.25</v>
      </c>
      <c r="L31" s="50"/>
    </row>
    <row r="32" spans="1:12" ht="90" x14ac:dyDescent="0.25">
      <c r="A32" s="8"/>
      <c r="B32" s="57"/>
      <c r="C32" s="58"/>
      <c r="D32" s="57"/>
      <c r="E32" s="7"/>
      <c r="F32" s="5"/>
      <c r="G32" s="7" t="s">
        <v>58</v>
      </c>
      <c r="H32" s="31" t="s">
        <v>1</v>
      </c>
      <c r="I32" s="56"/>
      <c r="J32" s="8" t="s">
        <v>43</v>
      </c>
      <c r="K32" s="54">
        <v>1</v>
      </c>
      <c r="L32" s="56"/>
    </row>
    <row r="33" spans="1:12" ht="75" x14ac:dyDescent="0.25">
      <c r="A33" s="8"/>
      <c r="B33" s="57"/>
      <c r="C33" s="58"/>
      <c r="D33" s="57"/>
      <c r="E33" s="7"/>
      <c r="F33" s="5"/>
      <c r="G33" s="7" t="s">
        <v>59</v>
      </c>
      <c r="H33" s="31" t="s">
        <v>1</v>
      </c>
      <c r="I33" s="56"/>
      <c r="J33" s="8" t="s">
        <v>43</v>
      </c>
      <c r="K33" s="54">
        <v>1</v>
      </c>
      <c r="L33" s="56"/>
    </row>
    <row r="34" spans="1:12" ht="30" x14ac:dyDescent="0.25">
      <c r="A34" s="8"/>
      <c r="B34" s="57"/>
      <c r="C34" s="58"/>
      <c r="D34" s="57"/>
      <c r="E34" s="7"/>
      <c r="F34" s="5"/>
      <c r="G34" s="7" t="s">
        <v>60</v>
      </c>
      <c r="H34" s="31" t="s">
        <v>1</v>
      </c>
      <c r="I34" s="56"/>
      <c r="J34" s="8" t="s">
        <v>66</v>
      </c>
      <c r="K34" s="54">
        <v>0</v>
      </c>
      <c r="L34" s="56"/>
    </row>
    <row r="35" spans="1:12" ht="90" x14ac:dyDescent="0.25">
      <c r="A35" s="8"/>
      <c r="B35" s="57"/>
      <c r="C35" s="58"/>
      <c r="D35" s="57"/>
      <c r="E35" s="7"/>
      <c r="F35" s="5"/>
      <c r="G35" s="7" t="s">
        <v>61</v>
      </c>
      <c r="H35" s="31" t="s">
        <v>1</v>
      </c>
      <c r="I35" s="56"/>
      <c r="J35" s="8" t="s">
        <v>66</v>
      </c>
      <c r="K35" s="54">
        <v>0</v>
      </c>
      <c r="L35" s="56"/>
    </row>
    <row r="36" spans="1:12" ht="90" x14ac:dyDescent="0.25">
      <c r="A36" s="8"/>
      <c r="B36" s="57"/>
      <c r="C36" s="58"/>
      <c r="D36" s="57"/>
      <c r="E36" s="7"/>
      <c r="F36" s="5"/>
      <c r="G36" s="7" t="s">
        <v>76</v>
      </c>
      <c r="H36" s="31" t="s">
        <v>1</v>
      </c>
      <c r="I36" s="56"/>
      <c r="J36" s="8" t="s">
        <v>66</v>
      </c>
      <c r="K36" s="54">
        <v>0</v>
      </c>
      <c r="L36" s="56"/>
    </row>
    <row r="37" spans="1:12" ht="30" x14ac:dyDescent="0.25">
      <c r="A37" s="8"/>
      <c r="B37" s="57"/>
      <c r="C37" s="58"/>
      <c r="D37" s="57"/>
      <c r="E37" s="7"/>
      <c r="F37" s="5"/>
      <c r="G37" s="7" t="s">
        <v>63</v>
      </c>
      <c r="H37" s="31" t="s">
        <v>1</v>
      </c>
      <c r="I37" s="56"/>
      <c r="J37" s="8" t="s">
        <v>43</v>
      </c>
      <c r="K37" s="54">
        <v>1</v>
      </c>
      <c r="L37" s="56"/>
    </row>
    <row r="38" spans="1:12" ht="60" x14ac:dyDescent="0.25">
      <c r="A38" s="8"/>
      <c r="B38" s="57"/>
      <c r="C38" s="58"/>
      <c r="D38" s="57"/>
      <c r="E38" s="7"/>
      <c r="F38" s="5"/>
      <c r="G38" s="7" t="s">
        <v>64</v>
      </c>
      <c r="H38" s="31" t="s">
        <v>1</v>
      </c>
      <c r="I38" s="56"/>
      <c r="J38" s="8"/>
      <c r="K38" s="59"/>
      <c r="L38" s="56"/>
    </row>
    <row r="39" spans="1:12" ht="30" x14ac:dyDescent="0.25">
      <c r="A39" s="8"/>
      <c r="B39" s="57"/>
      <c r="C39" s="58"/>
      <c r="D39" s="57"/>
      <c r="E39" s="7"/>
      <c r="F39" s="5"/>
      <c r="G39" s="7" t="s">
        <v>65</v>
      </c>
      <c r="H39" s="31" t="s">
        <v>1</v>
      </c>
      <c r="I39" s="56"/>
      <c r="J39" s="8" t="s">
        <v>43</v>
      </c>
      <c r="K39" s="54">
        <v>1</v>
      </c>
      <c r="L39" s="56"/>
    </row>
    <row r="40" spans="1:12" ht="60" x14ac:dyDescent="0.25">
      <c r="A40" s="8"/>
      <c r="B40" s="57"/>
      <c r="C40" s="58"/>
      <c r="D40" s="57"/>
      <c r="E40" s="7"/>
      <c r="F40" s="5"/>
      <c r="G40" s="7" t="s">
        <v>71</v>
      </c>
      <c r="H40" s="31" t="s">
        <v>1</v>
      </c>
      <c r="I40" s="56"/>
      <c r="J40" s="8" t="s">
        <v>66</v>
      </c>
      <c r="K40" s="54">
        <v>0</v>
      </c>
      <c r="L40" s="56"/>
    </row>
    <row r="41" spans="1:12" ht="30" x14ac:dyDescent="0.25">
      <c r="A41" s="8"/>
      <c r="B41" s="57"/>
      <c r="C41" s="58"/>
      <c r="D41" s="57"/>
      <c r="E41" s="7"/>
      <c r="F41" s="5"/>
      <c r="G41" s="7" t="s">
        <v>72</v>
      </c>
      <c r="H41" s="31" t="s">
        <v>1</v>
      </c>
      <c r="I41" s="56"/>
      <c r="J41" s="8"/>
      <c r="K41" s="59"/>
      <c r="L41" s="56"/>
    </row>
    <row r="42" spans="1:12" ht="30" x14ac:dyDescent="0.25">
      <c r="A42" s="8"/>
      <c r="B42" s="57"/>
      <c r="C42" s="58"/>
      <c r="D42" s="57"/>
      <c r="E42" s="7"/>
      <c r="F42" s="5"/>
      <c r="G42" s="7" t="s">
        <v>73</v>
      </c>
      <c r="H42" s="31" t="s">
        <v>1</v>
      </c>
      <c r="I42" s="56"/>
      <c r="J42" s="8" t="s">
        <v>43</v>
      </c>
      <c r="K42" s="54">
        <v>1</v>
      </c>
      <c r="L42" s="56"/>
    </row>
    <row r="43" spans="1:12" ht="30" x14ac:dyDescent="0.25">
      <c r="A43" s="8"/>
      <c r="B43" s="57"/>
      <c r="C43" s="58"/>
      <c r="D43" s="57"/>
      <c r="E43" s="7"/>
      <c r="F43" s="5"/>
      <c r="G43" s="7" t="s">
        <v>74</v>
      </c>
      <c r="H43" s="31" t="s">
        <v>1</v>
      </c>
      <c r="I43" s="56"/>
      <c r="J43" s="8" t="s">
        <v>43</v>
      </c>
      <c r="K43" s="54">
        <v>1</v>
      </c>
      <c r="L43" s="56"/>
    </row>
    <row r="44" spans="1:12" ht="30" x14ac:dyDescent="0.25">
      <c r="A44" s="8"/>
      <c r="B44" s="57"/>
      <c r="C44" s="58"/>
      <c r="D44" s="57"/>
      <c r="E44" s="7"/>
      <c r="F44" s="5"/>
      <c r="G44" s="7" t="s">
        <v>78</v>
      </c>
      <c r="H44" s="31" t="s">
        <v>1</v>
      </c>
      <c r="I44" s="180" t="s">
        <v>79</v>
      </c>
      <c r="J44" s="8" t="s">
        <v>80</v>
      </c>
      <c r="K44" s="54">
        <v>1</v>
      </c>
      <c r="L44" s="180"/>
    </row>
    <row r="45" spans="1:12" ht="90" x14ac:dyDescent="0.25">
      <c r="A45" s="8"/>
      <c r="B45" s="57"/>
      <c r="C45" s="58"/>
      <c r="D45" s="57"/>
      <c r="E45" s="7"/>
      <c r="F45" s="5"/>
      <c r="G45" s="7" t="s">
        <v>58</v>
      </c>
      <c r="H45" s="31" t="s">
        <v>1</v>
      </c>
      <c r="I45" s="56"/>
      <c r="J45" s="8" t="s">
        <v>1204</v>
      </c>
      <c r="K45" s="54">
        <v>1</v>
      </c>
      <c r="L45" s="56"/>
    </row>
    <row r="46" spans="1:12" ht="75" x14ac:dyDescent="0.25">
      <c r="A46" s="8"/>
      <c r="B46" s="57"/>
      <c r="C46" s="58"/>
      <c r="D46" s="57"/>
      <c r="E46" s="7"/>
      <c r="F46" s="5"/>
      <c r="G46" s="7" t="s">
        <v>59</v>
      </c>
      <c r="H46" s="31" t="s">
        <v>1</v>
      </c>
      <c r="I46" s="56"/>
      <c r="J46" s="8" t="s">
        <v>1204</v>
      </c>
      <c r="K46" s="54">
        <v>1</v>
      </c>
      <c r="L46" s="56"/>
    </row>
    <row r="47" spans="1:12" ht="30" x14ac:dyDescent="0.25">
      <c r="A47" s="8"/>
      <c r="B47" s="57"/>
      <c r="C47" s="58"/>
      <c r="D47" s="57"/>
      <c r="E47" s="7"/>
      <c r="F47" s="5"/>
      <c r="G47" s="7" t="s">
        <v>60</v>
      </c>
      <c r="H47" s="31" t="s">
        <v>1</v>
      </c>
      <c r="I47" s="56"/>
      <c r="J47" s="8"/>
      <c r="K47" s="54">
        <v>0</v>
      </c>
      <c r="L47" s="56"/>
    </row>
    <row r="48" spans="1:12" ht="90" x14ac:dyDescent="0.25">
      <c r="A48" s="8"/>
      <c r="B48" s="57"/>
      <c r="C48" s="58"/>
      <c r="D48" s="57"/>
      <c r="E48" s="7"/>
      <c r="F48" s="5"/>
      <c r="G48" s="7" t="s">
        <v>61</v>
      </c>
      <c r="H48" s="31" t="s">
        <v>1</v>
      </c>
      <c r="I48" s="56"/>
      <c r="J48" s="8"/>
      <c r="K48" s="54"/>
      <c r="L48" s="56"/>
    </row>
    <row r="49" spans="1:12" ht="90" x14ac:dyDescent="0.25">
      <c r="A49" s="8"/>
      <c r="B49" s="57"/>
      <c r="C49" s="58"/>
      <c r="D49" s="57"/>
      <c r="E49" s="7"/>
      <c r="F49" s="5"/>
      <c r="G49" s="7" t="s">
        <v>76</v>
      </c>
      <c r="H49" s="31" t="s">
        <v>1</v>
      </c>
      <c r="I49" s="56"/>
      <c r="J49" s="8" t="s">
        <v>80</v>
      </c>
      <c r="K49" s="54">
        <v>1</v>
      </c>
      <c r="L49" s="56"/>
    </row>
    <row r="50" spans="1:12" ht="30" x14ac:dyDescent="0.25">
      <c r="A50" s="8"/>
      <c r="B50" s="57"/>
      <c r="C50" s="58"/>
      <c r="D50" s="57"/>
      <c r="E50" s="7"/>
      <c r="F50" s="5"/>
      <c r="G50" s="7" t="s">
        <v>63</v>
      </c>
      <c r="H50" s="31" t="s">
        <v>1</v>
      </c>
      <c r="I50" s="56"/>
      <c r="J50" s="8"/>
      <c r="K50" s="59"/>
      <c r="L50" s="56"/>
    </row>
    <row r="51" spans="1:12" ht="60" x14ac:dyDescent="0.25">
      <c r="A51" s="8"/>
      <c r="B51" s="57"/>
      <c r="C51" s="58"/>
      <c r="D51" s="57"/>
      <c r="E51" s="7"/>
      <c r="F51" s="5"/>
      <c r="G51" s="7" t="s">
        <v>64</v>
      </c>
      <c r="H51" s="31" t="s">
        <v>1</v>
      </c>
      <c r="I51" s="56"/>
      <c r="J51" s="8"/>
      <c r="K51" s="59"/>
      <c r="L51" s="56"/>
    </row>
    <row r="52" spans="1:12" ht="30" x14ac:dyDescent="0.25">
      <c r="A52" s="8"/>
      <c r="B52" s="57"/>
      <c r="C52" s="58"/>
      <c r="D52" s="57"/>
      <c r="E52" s="7"/>
      <c r="F52" s="5"/>
      <c r="G52" s="7" t="s">
        <v>65</v>
      </c>
      <c r="H52" s="31" t="s">
        <v>1</v>
      </c>
      <c r="I52" s="56"/>
      <c r="J52" s="8" t="s">
        <v>43</v>
      </c>
      <c r="K52" s="59"/>
      <c r="L52" s="56"/>
    </row>
    <row r="53" spans="1:12" ht="60" x14ac:dyDescent="0.25">
      <c r="A53" s="8"/>
      <c r="B53" s="57"/>
      <c r="C53" s="58"/>
      <c r="D53" s="57"/>
      <c r="E53" s="7"/>
      <c r="F53" s="5"/>
      <c r="G53" s="7" t="s">
        <v>71</v>
      </c>
      <c r="H53" s="31" t="s">
        <v>1</v>
      </c>
      <c r="I53" s="56"/>
      <c r="J53" s="8"/>
      <c r="K53" s="59"/>
      <c r="L53" s="56"/>
    </row>
    <row r="54" spans="1:12" ht="30" x14ac:dyDescent="0.25">
      <c r="A54" s="8"/>
      <c r="B54" s="57"/>
      <c r="C54" s="58"/>
      <c r="D54" s="57"/>
      <c r="E54" s="7"/>
      <c r="F54" s="5"/>
      <c r="G54" s="7" t="s">
        <v>72</v>
      </c>
      <c r="H54" s="31" t="s">
        <v>1</v>
      </c>
      <c r="I54" s="56"/>
      <c r="J54" s="8"/>
      <c r="K54" s="59"/>
      <c r="L54" s="56"/>
    </row>
    <row r="55" spans="1:12" ht="30" x14ac:dyDescent="0.25">
      <c r="A55" s="8"/>
      <c r="B55" s="57"/>
      <c r="C55" s="58"/>
      <c r="D55" s="57"/>
      <c r="E55" s="7"/>
      <c r="F55" s="5"/>
      <c r="G55" s="7" t="s">
        <v>73</v>
      </c>
      <c r="H55" s="31" t="s">
        <v>1</v>
      </c>
      <c r="I55" s="56"/>
      <c r="J55" s="8"/>
      <c r="K55" s="59"/>
      <c r="L55" s="56"/>
    </row>
    <row r="56" spans="1:12" ht="30" x14ac:dyDescent="0.25">
      <c r="A56" s="8"/>
      <c r="B56" s="57"/>
      <c r="C56" s="58"/>
      <c r="D56" s="57"/>
      <c r="E56" s="7"/>
      <c r="F56" s="5"/>
      <c r="G56" s="7" t="s">
        <v>74</v>
      </c>
      <c r="H56" s="31" t="s">
        <v>1</v>
      </c>
      <c r="I56" s="56"/>
      <c r="J56" s="8"/>
      <c r="K56" s="59"/>
      <c r="L56" s="56"/>
    </row>
    <row r="57" spans="1:12" ht="195" x14ac:dyDescent="0.25">
      <c r="A57" s="8" t="s">
        <v>19</v>
      </c>
      <c r="B57" s="57" t="s">
        <v>81</v>
      </c>
      <c r="C57" s="58">
        <v>2</v>
      </c>
      <c r="D57" s="57" t="s">
        <v>82</v>
      </c>
      <c r="E57" s="7" t="s">
        <v>83</v>
      </c>
      <c r="F57" s="7" t="s">
        <v>23</v>
      </c>
      <c r="G57" s="7" t="s">
        <v>84</v>
      </c>
      <c r="H57" s="51" t="s">
        <v>1</v>
      </c>
      <c r="I57" s="50">
        <v>43132</v>
      </c>
      <c r="J57" s="9" t="s">
        <v>87</v>
      </c>
      <c r="K57" s="54">
        <v>1</v>
      </c>
      <c r="L57" s="50"/>
    </row>
    <row r="58" spans="1:12" x14ac:dyDescent="0.25">
      <c r="A58" s="8"/>
      <c r="B58" s="57"/>
      <c r="C58" s="58"/>
      <c r="D58" s="57"/>
      <c r="E58" s="7"/>
      <c r="F58" s="5"/>
      <c r="G58" s="7" t="s">
        <v>25</v>
      </c>
      <c r="H58" s="51"/>
      <c r="I58" s="56">
        <v>43189</v>
      </c>
      <c r="J58" s="8" t="s">
        <v>85</v>
      </c>
      <c r="K58" s="59"/>
      <c r="L58" s="56"/>
    </row>
    <row r="59" spans="1:12" ht="30" x14ac:dyDescent="0.25">
      <c r="A59" s="8"/>
      <c r="B59" s="57"/>
      <c r="C59" s="58"/>
      <c r="D59" s="57"/>
      <c r="E59" s="7"/>
      <c r="F59" s="5"/>
      <c r="G59" s="7" t="s">
        <v>26</v>
      </c>
      <c r="H59" s="51"/>
      <c r="I59" s="56">
        <v>43194</v>
      </c>
      <c r="J59" s="8" t="s">
        <v>86</v>
      </c>
      <c r="K59" s="59"/>
      <c r="L59" s="56"/>
    </row>
    <row r="60" spans="1:12" ht="135" x14ac:dyDescent="0.25">
      <c r="A60" s="8" t="s">
        <v>54</v>
      </c>
      <c r="B60" s="57" t="s">
        <v>81</v>
      </c>
      <c r="C60" s="58">
        <v>5</v>
      </c>
      <c r="D60" s="57" t="s">
        <v>88</v>
      </c>
      <c r="E60" s="7" t="s">
        <v>89</v>
      </c>
      <c r="F60" s="7" t="s">
        <v>23</v>
      </c>
      <c r="G60" s="7" t="s">
        <v>90</v>
      </c>
      <c r="H60" s="51" t="s">
        <v>1</v>
      </c>
      <c r="I60" s="56">
        <v>43132</v>
      </c>
      <c r="J60" s="8" t="s">
        <v>91</v>
      </c>
      <c r="K60" s="54">
        <v>1</v>
      </c>
      <c r="L60" s="56">
        <v>43132</v>
      </c>
    </row>
    <row r="61" spans="1:12" ht="120" x14ac:dyDescent="0.25">
      <c r="A61" s="8"/>
      <c r="B61" s="57"/>
      <c r="C61" s="58"/>
      <c r="D61" s="57"/>
      <c r="E61" s="7"/>
      <c r="F61" s="5"/>
      <c r="G61" s="7" t="s">
        <v>92</v>
      </c>
      <c r="H61" s="51"/>
      <c r="I61" s="56">
        <v>43189</v>
      </c>
      <c r="J61" s="8" t="s">
        <v>94</v>
      </c>
      <c r="K61" s="54">
        <v>1</v>
      </c>
      <c r="L61" s="56"/>
    </row>
    <row r="62" spans="1:12" ht="120" x14ac:dyDescent="0.25">
      <c r="A62" s="8"/>
      <c r="B62" s="57"/>
      <c r="C62" s="58"/>
      <c r="D62" s="57"/>
      <c r="E62" s="7"/>
      <c r="F62" s="5"/>
      <c r="G62" s="7" t="s">
        <v>93</v>
      </c>
      <c r="H62" s="51"/>
      <c r="I62" s="56">
        <v>43194</v>
      </c>
      <c r="J62" s="56">
        <v>43238</v>
      </c>
      <c r="K62" s="54">
        <v>1</v>
      </c>
      <c r="L62" s="56"/>
    </row>
    <row r="63" spans="1:12" ht="90" x14ac:dyDescent="0.25">
      <c r="A63" s="8" t="s">
        <v>54</v>
      </c>
      <c r="B63" s="57" t="s">
        <v>95</v>
      </c>
      <c r="C63" s="58">
        <v>1</v>
      </c>
      <c r="D63" s="57" t="s">
        <v>96</v>
      </c>
      <c r="E63" s="7" t="s">
        <v>97</v>
      </c>
      <c r="F63" s="7" t="s">
        <v>23</v>
      </c>
      <c r="G63" s="7" t="s">
        <v>104</v>
      </c>
      <c r="H63" s="51" t="s">
        <v>1</v>
      </c>
      <c r="I63" s="56">
        <v>43131</v>
      </c>
      <c r="J63" s="8" t="s">
        <v>66</v>
      </c>
      <c r="K63" s="59"/>
      <c r="L63" s="56"/>
    </row>
    <row r="64" spans="1:12" ht="75" x14ac:dyDescent="0.25">
      <c r="A64" s="8"/>
      <c r="B64" s="57"/>
      <c r="C64" s="58"/>
      <c r="D64" s="57"/>
      <c r="E64" s="7" t="s">
        <v>98</v>
      </c>
      <c r="F64" s="5"/>
      <c r="G64" s="7" t="s">
        <v>105</v>
      </c>
      <c r="H64" s="51"/>
      <c r="I64" s="56"/>
      <c r="J64" s="56"/>
      <c r="K64" s="59"/>
      <c r="L64" s="56"/>
    </row>
    <row r="65" spans="1:12" ht="225" x14ac:dyDescent="0.25">
      <c r="A65" s="8"/>
      <c r="B65" s="57"/>
      <c r="C65" s="58"/>
      <c r="D65" s="57"/>
      <c r="E65" s="7" t="s">
        <v>99</v>
      </c>
      <c r="F65" s="5"/>
      <c r="G65" s="7" t="s">
        <v>106</v>
      </c>
      <c r="H65" s="51"/>
      <c r="I65" s="56"/>
      <c r="J65" s="8"/>
      <c r="K65" s="59"/>
      <c r="L65" s="56"/>
    </row>
    <row r="66" spans="1:12" ht="60" x14ac:dyDescent="0.25">
      <c r="A66" s="8"/>
      <c r="B66" s="57"/>
      <c r="C66" s="58"/>
      <c r="D66" s="57"/>
      <c r="E66" s="7" t="s">
        <v>100</v>
      </c>
      <c r="F66" s="5"/>
      <c r="G66" s="7" t="s">
        <v>107</v>
      </c>
      <c r="H66" s="51"/>
      <c r="I66" s="56"/>
      <c r="J66" s="56"/>
      <c r="K66" s="59"/>
      <c r="L66" s="56"/>
    </row>
    <row r="67" spans="1:12" ht="90" x14ac:dyDescent="0.25">
      <c r="A67" s="8"/>
      <c r="B67" s="57"/>
      <c r="C67" s="58"/>
      <c r="D67" s="57"/>
      <c r="E67" s="7" t="s">
        <v>101</v>
      </c>
      <c r="F67" s="5"/>
      <c r="G67" s="7" t="s">
        <v>108</v>
      </c>
      <c r="H67" s="51"/>
      <c r="I67" s="56"/>
      <c r="J67" s="8"/>
      <c r="K67" s="59"/>
      <c r="L67" s="56"/>
    </row>
    <row r="68" spans="1:12" ht="60" x14ac:dyDescent="0.25">
      <c r="A68" s="8"/>
      <c r="B68" s="57"/>
      <c r="C68" s="58"/>
      <c r="D68" s="57"/>
      <c r="E68" s="7" t="s">
        <v>102</v>
      </c>
      <c r="F68" s="5"/>
      <c r="G68" s="7" t="s">
        <v>109</v>
      </c>
      <c r="H68" s="51"/>
      <c r="I68" s="56"/>
      <c r="J68" s="8"/>
      <c r="K68" s="59"/>
      <c r="L68" s="56"/>
    </row>
    <row r="69" spans="1:12" ht="105" x14ac:dyDescent="0.25">
      <c r="A69" s="8"/>
      <c r="B69" s="57"/>
      <c r="C69" s="58"/>
      <c r="D69" s="57"/>
      <c r="E69" s="7" t="s">
        <v>103</v>
      </c>
      <c r="F69" s="5"/>
      <c r="G69" s="7" t="s">
        <v>110</v>
      </c>
      <c r="H69" s="51"/>
      <c r="I69" s="56"/>
      <c r="J69" s="8"/>
      <c r="K69" s="59"/>
      <c r="L69" s="56"/>
    </row>
    <row r="70" spans="1:12" ht="90" x14ac:dyDescent="0.25">
      <c r="A70" s="8"/>
      <c r="B70" s="57"/>
      <c r="C70" s="58"/>
      <c r="D70" s="57"/>
      <c r="E70" s="7"/>
      <c r="F70" s="5"/>
      <c r="G70" s="7" t="s">
        <v>111</v>
      </c>
      <c r="H70" s="51"/>
      <c r="I70" s="56"/>
      <c r="J70" s="8"/>
      <c r="K70" s="59"/>
      <c r="L70" s="56"/>
    </row>
    <row r="71" spans="1:12" ht="45" x14ac:dyDescent="0.25">
      <c r="A71" s="8"/>
      <c r="B71" s="57"/>
      <c r="C71" s="58"/>
      <c r="D71" s="57"/>
      <c r="E71" s="7"/>
      <c r="F71" s="5"/>
      <c r="G71" s="7" t="s">
        <v>112</v>
      </c>
      <c r="H71" s="60" t="s">
        <v>113</v>
      </c>
      <c r="I71" s="56">
        <v>43146</v>
      </c>
      <c r="J71" s="8"/>
      <c r="K71" s="59"/>
      <c r="L71" s="56"/>
    </row>
    <row r="72" spans="1:12" ht="45" x14ac:dyDescent="0.25">
      <c r="A72" s="8"/>
      <c r="B72" s="57"/>
      <c r="C72" s="58"/>
      <c r="D72" s="57"/>
      <c r="E72" s="7"/>
      <c r="F72" s="5"/>
      <c r="G72" s="7" t="s">
        <v>114</v>
      </c>
      <c r="H72" s="60" t="s">
        <v>115</v>
      </c>
      <c r="I72" s="56">
        <v>43159</v>
      </c>
      <c r="J72" s="8"/>
      <c r="K72" s="59"/>
      <c r="L72" s="56"/>
    </row>
    <row r="73" spans="1:12" ht="90" x14ac:dyDescent="0.25">
      <c r="A73" s="8" t="s">
        <v>19</v>
      </c>
      <c r="B73" s="57" t="s">
        <v>95</v>
      </c>
      <c r="C73" s="58">
        <v>1</v>
      </c>
      <c r="D73" s="57" t="s">
        <v>117</v>
      </c>
      <c r="E73" s="7" t="s">
        <v>118</v>
      </c>
      <c r="F73" s="7" t="s">
        <v>121</v>
      </c>
      <c r="G73" s="7" t="s">
        <v>123</v>
      </c>
      <c r="H73" s="51" t="s">
        <v>1</v>
      </c>
      <c r="I73" s="56">
        <v>43131</v>
      </c>
      <c r="J73" s="8" t="s">
        <v>66</v>
      </c>
      <c r="K73" s="59"/>
      <c r="L73" s="56"/>
    </row>
    <row r="74" spans="1:12" ht="90" x14ac:dyDescent="0.25">
      <c r="A74" s="8"/>
      <c r="B74" s="57"/>
      <c r="C74" s="58"/>
      <c r="D74" s="57"/>
      <c r="E74" s="7" t="s">
        <v>119</v>
      </c>
      <c r="F74" s="5"/>
      <c r="G74" s="7" t="s">
        <v>124</v>
      </c>
      <c r="H74" s="51"/>
      <c r="I74" s="56"/>
      <c r="J74" s="8"/>
      <c r="K74" s="59"/>
      <c r="L74" s="56"/>
    </row>
    <row r="75" spans="1:12" ht="225" x14ac:dyDescent="0.25">
      <c r="A75" s="8"/>
      <c r="B75" s="57"/>
      <c r="C75" s="58"/>
      <c r="D75" s="57"/>
      <c r="E75" s="7" t="s">
        <v>120</v>
      </c>
      <c r="F75" s="5" t="s">
        <v>122</v>
      </c>
      <c r="G75" s="7" t="s">
        <v>125</v>
      </c>
      <c r="H75" s="51"/>
      <c r="I75" s="56"/>
      <c r="J75" s="8"/>
      <c r="K75" s="59"/>
      <c r="L75" s="56"/>
    </row>
    <row r="76" spans="1:12" ht="60" x14ac:dyDescent="0.25">
      <c r="A76" s="8"/>
      <c r="B76" s="57"/>
      <c r="C76" s="58"/>
      <c r="D76" s="57"/>
      <c r="E76" s="7"/>
      <c r="F76" s="5"/>
      <c r="G76" s="7" t="s">
        <v>107</v>
      </c>
      <c r="H76" s="51"/>
      <c r="I76" s="56"/>
      <c r="J76" s="8"/>
      <c r="K76" s="59"/>
      <c r="L76" s="56"/>
    </row>
    <row r="77" spans="1:12" ht="90" x14ac:dyDescent="0.25">
      <c r="A77" s="8"/>
      <c r="B77" s="57"/>
      <c r="C77" s="58"/>
      <c r="D77" s="57"/>
      <c r="E77" s="7"/>
      <c r="F77" s="5"/>
      <c r="G77" s="7" t="s">
        <v>108</v>
      </c>
      <c r="H77" s="51"/>
      <c r="I77" s="56"/>
      <c r="J77" s="8"/>
      <c r="K77" s="59"/>
      <c r="L77" s="56"/>
    </row>
    <row r="78" spans="1:12" ht="60" x14ac:dyDescent="0.25">
      <c r="A78" s="8"/>
      <c r="B78" s="57"/>
      <c r="C78" s="58"/>
      <c r="D78" s="57"/>
      <c r="E78" s="7"/>
      <c r="F78" s="5"/>
      <c r="G78" s="7" t="s">
        <v>109</v>
      </c>
      <c r="H78" s="51"/>
      <c r="I78" s="56"/>
      <c r="J78" s="8"/>
      <c r="K78" s="59"/>
      <c r="L78" s="56"/>
    </row>
    <row r="79" spans="1:12" ht="105" x14ac:dyDescent="0.25">
      <c r="A79" s="8"/>
      <c r="B79" s="57"/>
      <c r="C79" s="58"/>
      <c r="D79" s="57"/>
      <c r="E79" s="7"/>
      <c r="F79" s="5"/>
      <c r="G79" s="7" t="s">
        <v>110</v>
      </c>
      <c r="H79" s="51"/>
      <c r="I79" s="56"/>
      <c r="J79" s="8"/>
      <c r="K79" s="59"/>
      <c r="L79" s="56"/>
    </row>
    <row r="80" spans="1:12" ht="90" x14ac:dyDescent="0.25">
      <c r="A80" s="8"/>
      <c r="B80" s="57"/>
      <c r="C80" s="58"/>
      <c r="D80" s="57"/>
      <c r="E80" s="7"/>
      <c r="F80" s="5"/>
      <c r="G80" s="7" t="s">
        <v>111</v>
      </c>
      <c r="H80" s="51"/>
      <c r="I80" s="56"/>
      <c r="J80" s="8"/>
      <c r="K80" s="59"/>
      <c r="L80" s="56"/>
    </row>
    <row r="81" spans="1:12" ht="45" x14ac:dyDescent="0.25">
      <c r="A81" s="8"/>
      <c r="B81" s="57"/>
      <c r="C81" s="58"/>
      <c r="D81" s="57"/>
      <c r="E81" s="7"/>
      <c r="F81" s="5"/>
      <c r="G81" s="7" t="s">
        <v>112</v>
      </c>
      <c r="H81" s="60" t="s">
        <v>113</v>
      </c>
      <c r="I81" s="56">
        <v>43146</v>
      </c>
      <c r="J81" s="8"/>
      <c r="K81" s="59"/>
      <c r="L81" s="56"/>
    </row>
    <row r="82" spans="1:12" ht="45" x14ac:dyDescent="0.25">
      <c r="A82" s="8"/>
      <c r="B82" s="57"/>
      <c r="C82" s="58"/>
      <c r="D82" s="57"/>
      <c r="E82" s="7"/>
      <c r="F82" s="5"/>
      <c r="G82" s="7" t="s">
        <v>114</v>
      </c>
      <c r="H82" s="60" t="s">
        <v>115</v>
      </c>
      <c r="I82" s="56">
        <v>43159</v>
      </c>
      <c r="J82" s="8"/>
      <c r="K82" s="59"/>
      <c r="L82" s="56"/>
    </row>
    <row r="83" spans="1:12" ht="45" x14ac:dyDescent="0.25">
      <c r="A83" s="8"/>
      <c r="B83" s="57"/>
      <c r="C83" s="58"/>
      <c r="D83" s="57"/>
      <c r="E83" s="7"/>
      <c r="F83" s="5"/>
      <c r="G83" s="7" t="s">
        <v>116</v>
      </c>
      <c r="H83" s="51" t="s">
        <v>1</v>
      </c>
      <c r="I83" s="56">
        <v>43164</v>
      </c>
      <c r="J83" s="8"/>
      <c r="K83" s="59"/>
      <c r="L83" s="56"/>
    </row>
    <row r="84" spans="1:12" ht="120" x14ac:dyDescent="0.25">
      <c r="A84" s="8" t="s">
        <v>19</v>
      </c>
      <c r="B84" s="57" t="s">
        <v>126</v>
      </c>
      <c r="C84" s="58">
        <v>2</v>
      </c>
      <c r="D84" s="57" t="s">
        <v>127</v>
      </c>
      <c r="E84" s="7" t="s">
        <v>128</v>
      </c>
      <c r="F84" s="7" t="s">
        <v>23</v>
      </c>
      <c r="G84" s="7" t="s">
        <v>129</v>
      </c>
      <c r="H84" s="51" t="s">
        <v>1</v>
      </c>
      <c r="I84" s="50">
        <v>43132</v>
      </c>
      <c r="J84" s="9" t="s">
        <v>134</v>
      </c>
      <c r="K84" s="54">
        <v>1</v>
      </c>
      <c r="L84" s="50"/>
    </row>
    <row r="85" spans="1:12" x14ac:dyDescent="0.25">
      <c r="A85" s="8"/>
      <c r="B85" s="57"/>
      <c r="C85" s="58"/>
      <c r="D85" s="57"/>
      <c r="E85" s="7"/>
      <c r="F85" s="5"/>
      <c r="G85" s="7" t="s">
        <v>25</v>
      </c>
      <c r="H85" s="51"/>
      <c r="I85" s="50">
        <v>43189</v>
      </c>
      <c r="J85" s="9" t="s">
        <v>85</v>
      </c>
      <c r="K85" s="54">
        <v>1</v>
      </c>
      <c r="L85" s="50"/>
    </row>
    <row r="86" spans="1:12" ht="30" x14ac:dyDescent="0.25">
      <c r="A86" s="8"/>
      <c r="B86" s="57"/>
      <c r="C86" s="58"/>
      <c r="D86" s="57"/>
      <c r="E86" s="7"/>
      <c r="F86" s="5"/>
      <c r="G86" s="7" t="s">
        <v>26</v>
      </c>
      <c r="H86" s="51"/>
      <c r="I86" s="50">
        <v>43194</v>
      </c>
      <c r="J86" s="9" t="s">
        <v>86</v>
      </c>
      <c r="K86" s="54">
        <v>1</v>
      </c>
      <c r="L86" s="50"/>
    </row>
    <row r="87" spans="1:12" ht="120" x14ac:dyDescent="0.25">
      <c r="A87" s="8" t="s">
        <v>19</v>
      </c>
      <c r="B87" s="57" t="s">
        <v>126</v>
      </c>
      <c r="C87" s="61">
        <v>2</v>
      </c>
      <c r="D87" s="57" t="s">
        <v>130</v>
      </c>
      <c r="E87" s="7" t="s">
        <v>131</v>
      </c>
      <c r="F87" s="38" t="s">
        <v>23</v>
      </c>
      <c r="G87" s="7" t="s">
        <v>132</v>
      </c>
      <c r="H87" s="51" t="s">
        <v>1</v>
      </c>
      <c r="I87" s="50">
        <v>43132</v>
      </c>
      <c r="J87" s="9" t="s">
        <v>134</v>
      </c>
      <c r="K87" s="54">
        <v>1</v>
      </c>
      <c r="L87" s="50"/>
    </row>
    <row r="88" spans="1:12" x14ac:dyDescent="0.25">
      <c r="A88" s="8"/>
      <c r="B88" s="57"/>
      <c r="C88" s="58"/>
      <c r="D88" s="57"/>
      <c r="E88" s="7"/>
      <c r="F88" s="5"/>
      <c r="G88" s="7" t="s">
        <v>25</v>
      </c>
      <c r="H88" s="51"/>
      <c r="I88" s="50">
        <v>43189</v>
      </c>
      <c r="J88" s="9" t="s">
        <v>85</v>
      </c>
      <c r="K88" s="54">
        <v>1</v>
      </c>
      <c r="L88" s="50"/>
    </row>
    <row r="89" spans="1:12" ht="30" x14ac:dyDescent="0.25">
      <c r="A89" s="8"/>
      <c r="B89" s="57"/>
      <c r="C89" s="58"/>
      <c r="D89" s="57"/>
      <c r="E89" s="7"/>
      <c r="F89" s="5"/>
      <c r="G89" s="7" t="s">
        <v>133</v>
      </c>
      <c r="H89" s="51"/>
      <c r="I89" s="50">
        <v>43194</v>
      </c>
      <c r="J89" s="9" t="s">
        <v>86</v>
      </c>
      <c r="K89" s="59"/>
      <c r="L89" s="50"/>
    </row>
    <row r="90" spans="1:12" ht="120" x14ac:dyDescent="0.25">
      <c r="A90" s="8" t="s">
        <v>54</v>
      </c>
      <c r="B90" s="57" t="s">
        <v>126</v>
      </c>
      <c r="C90" s="61">
        <v>5</v>
      </c>
      <c r="D90" s="57" t="s">
        <v>135</v>
      </c>
      <c r="E90" s="7" t="s">
        <v>136</v>
      </c>
      <c r="F90" s="38" t="s">
        <v>23</v>
      </c>
      <c r="G90" s="7" t="s">
        <v>153</v>
      </c>
      <c r="H90" s="51" t="s">
        <v>1</v>
      </c>
      <c r="I90" s="50">
        <v>43132</v>
      </c>
      <c r="J90" s="9" t="s">
        <v>66</v>
      </c>
      <c r="K90" s="54">
        <v>0</v>
      </c>
      <c r="L90" s="50"/>
    </row>
    <row r="91" spans="1:12" ht="90" x14ac:dyDescent="0.25">
      <c r="A91" s="8"/>
      <c r="B91" s="57"/>
      <c r="C91" s="61"/>
      <c r="D91" s="57"/>
      <c r="E91" s="7" t="s">
        <v>137</v>
      </c>
      <c r="F91" s="38"/>
      <c r="G91" s="7" t="s">
        <v>154</v>
      </c>
      <c r="H91" s="51"/>
      <c r="I91" s="50"/>
      <c r="J91" s="9"/>
      <c r="K91" s="59"/>
      <c r="L91" s="50"/>
    </row>
    <row r="92" spans="1:12" ht="30" x14ac:dyDescent="0.25">
      <c r="A92" s="8"/>
      <c r="B92" s="57"/>
      <c r="C92" s="58"/>
      <c r="D92" s="57"/>
      <c r="E92" s="7" t="s">
        <v>138</v>
      </c>
      <c r="F92" s="5"/>
      <c r="G92" s="7" t="s">
        <v>155</v>
      </c>
      <c r="H92" s="51"/>
      <c r="I92" s="56"/>
      <c r="J92" s="8"/>
      <c r="K92" s="59"/>
      <c r="L92" s="56"/>
    </row>
    <row r="93" spans="1:12" ht="45" x14ac:dyDescent="0.25">
      <c r="A93" s="8"/>
      <c r="B93" s="57"/>
      <c r="C93" s="58"/>
      <c r="D93" s="57"/>
      <c r="E93" s="7" t="s">
        <v>139</v>
      </c>
      <c r="F93" s="5"/>
      <c r="G93" s="7" t="s">
        <v>156</v>
      </c>
      <c r="H93" s="51"/>
      <c r="I93" s="56"/>
      <c r="J93" s="8"/>
      <c r="K93" s="59"/>
      <c r="L93" s="56"/>
    </row>
    <row r="94" spans="1:12" x14ac:dyDescent="0.25">
      <c r="A94" s="8"/>
      <c r="B94" s="57"/>
      <c r="C94" s="58"/>
      <c r="D94" s="57"/>
      <c r="E94" s="7" t="s">
        <v>140</v>
      </c>
      <c r="F94" s="5"/>
      <c r="G94" s="7" t="s">
        <v>157</v>
      </c>
      <c r="H94" s="51"/>
      <c r="I94" s="56"/>
      <c r="J94" s="8"/>
      <c r="K94" s="59"/>
      <c r="L94" s="56"/>
    </row>
    <row r="95" spans="1:12" x14ac:dyDescent="0.25">
      <c r="A95" s="8"/>
      <c r="B95" s="57"/>
      <c r="C95" s="58"/>
      <c r="D95" s="57"/>
      <c r="E95" s="7" t="s">
        <v>141</v>
      </c>
      <c r="F95" s="5"/>
      <c r="G95" s="7" t="s">
        <v>158</v>
      </c>
      <c r="H95" s="51"/>
      <c r="I95" s="56"/>
      <c r="J95" s="8"/>
      <c r="K95" s="59"/>
      <c r="L95" s="56"/>
    </row>
    <row r="96" spans="1:12" ht="75" x14ac:dyDescent="0.25">
      <c r="A96" s="8"/>
      <c r="B96" s="57"/>
      <c r="C96" s="58"/>
      <c r="D96" s="57"/>
      <c r="E96" s="7" t="s">
        <v>142</v>
      </c>
      <c r="F96" s="5"/>
      <c r="G96" s="7" t="s">
        <v>159</v>
      </c>
      <c r="H96" s="51"/>
      <c r="I96" s="56"/>
      <c r="J96" s="8"/>
      <c r="K96" s="59"/>
      <c r="L96" s="56"/>
    </row>
    <row r="97" spans="1:12" ht="60" x14ac:dyDescent="0.25">
      <c r="A97" s="8"/>
      <c r="B97" s="57"/>
      <c r="C97" s="58"/>
      <c r="D97" s="57"/>
      <c r="E97" s="7" t="s">
        <v>143</v>
      </c>
      <c r="F97" s="5"/>
      <c r="G97" s="7" t="s">
        <v>160</v>
      </c>
      <c r="H97" s="51"/>
      <c r="I97" s="56"/>
      <c r="J97" s="8"/>
      <c r="K97" s="59"/>
      <c r="L97" s="56"/>
    </row>
    <row r="98" spans="1:12" ht="45" x14ac:dyDescent="0.25">
      <c r="A98" s="8"/>
      <c r="B98" s="57"/>
      <c r="C98" s="58"/>
      <c r="D98" s="57"/>
      <c r="E98" s="7" t="s">
        <v>167</v>
      </c>
      <c r="F98" s="62"/>
      <c r="G98" s="7" t="s">
        <v>161</v>
      </c>
      <c r="H98" s="51"/>
      <c r="I98" s="56"/>
      <c r="J98" s="8"/>
      <c r="K98" s="59"/>
      <c r="L98" s="56"/>
    </row>
    <row r="99" spans="1:12" ht="30" x14ac:dyDescent="0.25">
      <c r="A99" s="8"/>
      <c r="B99" s="57"/>
      <c r="C99" s="58"/>
      <c r="D99" s="57"/>
      <c r="E99" s="7" t="s">
        <v>144</v>
      </c>
      <c r="F99" s="5"/>
      <c r="G99" s="7" t="s">
        <v>150</v>
      </c>
      <c r="H99" s="51"/>
      <c r="I99" s="56"/>
      <c r="J99" s="8"/>
      <c r="K99" s="59"/>
      <c r="L99" s="56"/>
    </row>
    <row r="100" spans="1:12" ht="60" x14ac:dyDescent="0.25">
      <c r="A100" s="8"/>
      <c r="B100" s="57"/>
      <c r="C100" s="58"/>
      <c r="D100" s="57"/>
      <c r="E100" s="7" t="s">
        <v>144</v>
      </c>
      <c r="F100" s="5"/>
      <c r="G100" s="7" t="s">
        <v>162</v>
      </c>
      <c r="H100" s="51"/>
      <c r="I100" s="56"/>
      <c r="J100" s="8"/>
      <c r="K100" s="59"/>
      <c r="L100" s="56"/>
    </row>
    <row r="101" spans="1:12" x14ac:dyDescent="0.25">
      <c r="A101" s="8"/>
      <c r="B101" s="57"/>
      <c r="C101" s="58"/>
      <c r="D101" s="57"/>
      <c r="E101" s="7" t="s">
        <v>145</v>
      </c>
      <c r="F101" s="5"/>
      <c r="G101" s="7" t="s">
        <v>163</v>
      </c>
      <c r="H101" s="51"/>
      <c r="I101" s="56"/>
      <c r="J101" s="8"/>
      <c r="K101" s="59"/>
      <c r="L101" s="56"/>
    </row>
    <row r="102" spans="1:12" ht="30" x14ac:dyDescent="0.25">
      <c r="A102" s="8"/>
      <c r="B102" s="57"/>
      <c r="C102" s="58"/>
      <c r="D102" s="57"/>
      <c r="E102" s="7" t="s">
        <v>146</v>
      </c>
      <c r="F102" s="5"/>
      <c r="G102" s="33"/>
      <c r="H102" s="51"/>
      <c r="I102" s="56"/>
      <c r="J102" s="8"/>
      <c r="K102" s="59"/>
      <c r="L102" s="56"/>
    </row>
    <row r="103" spans="1:12" x14ac:dyDescent="0.25">
      <c r="A103" s="8"/>
      <c r="B103" s="57"/>
      <c r="C103" s="58"/>
      <c r="D103" s="57"/>
      <c r="E103" s="7" t="s">
        <v>147</v>
      </c>
      <c r="F103" s="5"/>
      <c r="G103" s="33"/>
      <c r="H103" s="51"/>
      <c r="I103" s="56"/>
      <c r="J103" s="8"/>
      <c r="K103" s="59"/>
      <c r="L103" s="56"/>
    </row>
    <row r="104" spans="1:12" x14ac:dyDescent="0.25">
      <c r="A104" s="8"/>
      <c r="B104" s="57"/>
      <c r="C104" s="58"/>
      <c r="D104" s="57"/>
      <c r="E104" s="7" t="s">
        <v>148</v>
      </c>
      <c r="F104" s="5"/>
      <c r="G104" s="33"/>
      <c r="H104" s="51"/>
      <c r="I104" s="56"/>
      <c r="J104" s="8"/>
      <c r="K104" s="59"/>
      <c r="L104" s="56"/>
    </row>
    <row r="105" spans="1:12" ht="30" x14ac:dyDescent="0.25">
      <c r="A105" s="8"/>
      <c r="B105" s="57"/>
      <c r="C105" s="58"/>
      <c r="D105" s="57"/>
      <c r="E105" s="7" t="s">
        <v>149</v>
      </c>
      <c r="F105" s="5"/>
      <c r="G105" s="33"/>
      <c r="H105" s="51"/>
      <c r="I105" s="56"/>
      <c r="J105" s="8"/>
      <c r="K105" s="59"/>
      <c r="L105" s="56"/>
    </row>
    <row r="106" spans="1:12" ht="45" x14ac:dyDescent="0.25">
      <c r="A106" s="8"/>
      <c r="B106" s="57"/>
      <c r="C106" s="58"/>
      <c r="D106" s="57"/>
      <c r="E106" s="7" t="s">
        <v>150</v>
      </c>
      <c r="F106" s="5"/>
      <c r="G106" s="7" t="s">
        <v>164</v>
      </c>
      <c r="H106" s="51"/>
      <c r="I106" s="50">
        <v>43189</v>
      </c>
      <c r="J106" s="8" t="s">
        <v>66</v>
      </c>
      <c r="K106" s="59"/>
      <c r="L106" s="50"/>
    </row>
    <row r="107" spans="1:12" ht="45" x14ac:dyDescent="0.25">
      <c r="A107" s="8"/>
      <c r="B107" s="57"/>
      <c r="C107" s="58"/>
      <c r="D107" s="57"/>
      <c r="E107" s="7" t="s">
        <v>151</v>
      </c>
      <c r="F107" s="5"/>
      <c r="G107" s="7" t="s">
        <v>165</v>
      </c>
      <c r="H107" s="51"/>
      <c r="I107" s="50">
        <v>43194</v>
      </c>
      <c r="J107" s="8" t="s">
        <v>66</v>
      </c>
      <c r="K107" s="59"/>
      <c r="L107" s="50"/>
    </row>
    <row r="108" spans="1:12" ht="75" x14ac:dyDescent="0.25">
      <c r="A108" s="8"/>
      <c r="B108" s="57"/>
      <c r="C108" s="58"/>
      <c r="D108" s="57"/>
      <c r="E108" s="7" t="s">
        <v>152</v>
      </c>
      <c r="F108" s="5"/>
      <c r="G108" s="7" t="s">
        <v>166</v>
      </c>
      <c r="H108" s="51"/>
      <c r="I108" s="50">
        <v>43199</v>
      </c>
      <c r="J108" s="8" t="s">
        <v>66</v>
      </c>
      <c r="K108" s="59"/>
      <c r="L108" s="50"/>
    </row>
    <row r="109" spans="1:12" ht="105" x14ac:dyDescent="0.25">
      <c r="A109" s="8" t="s">
        <v>54</v>
      </c>
      <c r="B109" s="57" t="s">
        <v>168</v>
      </c>
      <c r="C109" s="58">
        <v>5</v>
      </c>
      <c r="D109" s="57" t="s">
        <v>169</v>
      </c>
      <c r="E109" s="7" t="s">
        <v>170</v>
      </c>
      <c r="F109" s="38" t="s">
        <v>23</v>
      </c>
      <c r="G109" s="7" t="s">
        <v>171</v>
      </c>
      <c r="H109" s="149" t="s">
        <v>172</v>
      </c>
      <c r="I109" s="50">
        <v>43132</v>
      </c>
      <c r="J109" s="8" t="s">
        <v>66</v>
      </c>
      <c r="K109" s="59"/>
      <c r="L109" s="50"/>
    </row>
    <row r="110" spans="1:12" ht="105" x14ac:dyDescent="0.25">
      <c r="A110" s="8"/>
      <c r="B110" s="57"/>
      <c r="C110" s="58"/>
      <c r="D110" s="57"/>
      <c r="E110" s="7"/>
      <c r="F110" s="5"/>
      <c r="G110" s="7" t="s">
        <v>173</v>
      </c>
      <c r="H110" s="51"/>
      <c r="I110" s="50">
        <v>43146</v>
      </c>
      <c r="J110" s="8" t="s">
        <v>66</v>
      </c>
      <c r="K110" s="59"/>
      <c r="L110" s="50"/>
    </row>
    <row r="111" spans="1:12" ht="165" x14ac:dyDescent="0.25">
      <c r="A111" s="8" t="s">
        <v>19</v>
      </c>
      <c r="B111" s="57" t="s">
        <v>174</v>
      </c>
      <c r="C111" s="58">
        <v>2</v>
      </c>
      <c r="D111" s="57" t="s">
        <v>175</v>
      </c>
      <c r="E111" s="7" t="s">
        <v>176</v>
      </c>
      <c r="F111" s="38" t="s">
        <v>23</v>
      </c>
      <c r="G111" s="7" t="s">
        <v>177</v>
      </c>
      <c r="H111" s="51" t="s">
        <v>1</v>
      </c>
      <c r="I111" s="50">
        <v>43132</v>
      </c>
      <c r="J111" s="8" t="s">
        <v>186</v>
      </c>
      <c r="K111" s="54">
        <v>1</v>
      </c>
      <c r="L111" s="50"/>
    </row>
    <row r="112" spans="1:12" x14ac:dyDescent="0.25">
      <c r="A112" s="8"/>
      <c r="B112" s="57"/>
      <c r="C112" s="58"/>
      <c r="D112" s="57"/>
      <c r="E112" s="7"/>
      <c r="F112" s="5"/>
      <c r="G112" s="33" t="s">
        <v>25</v>
      </c>
      <c r="H112" s="51"/>
      <c r="I112" s="50">
        <v>43189</v>
      </c>
      <c r="J112" s="56">
        <v>43256</v>
      </c>
      <c r="K112" s="59"/>
      <c r="L112" s="50"/>
    </row>
    <row r="113" spans="1:12" x14ac:dyDescent="0.25">
      <c r="A113" s="8"/>
      <c r="B113" s="57"/>
      <c r="C113" s="58"/>
      <c r="D113" s="57"/>
      <c r="E113" s="7"/>
      <c r="F113" s="5"/>
      <c r="G113" s="33" t="s">
        <v>133</v>
      </c>
      <c r="H113" s="51"/>
      <c r="I113" s="50">
        <v>43194</v>
      </c>
      <c r="J113" s="56">
        <v>43341</v>
      </c>
      <c r="K113" s="54">
        <v>1</v>
      </c>
      <c r="L113" s="50"/>
    </row>
    <row r="114" spans="1:12" ht="180" x14ac:dyDescent="0.25">
      <c r="A114" s="8" t="s">
        <v>54</v>
      </c>
      <c r="B114" s="57" t="s">
        <v>174</v>
      </c>
      <c r="C114" s="58">
        <v>3</v>
      </c>
      <c r="D114" s="57" t="s">
        <v>178</v>
      </c>
      <c r="E114" s="7" t="s">
        <v>179</v>
      </c>
      <c r="F114" s="38" t="s">
        <v>23</v>
      </c>
      <c r="G114" s="7" t="s">
        <v>180</v>
      </c>
      <c r="H114" s="51" t="s">
        <v>1</v>
      </c>
      <c r="I114" s="50">
        <v>43119</v>
      </c>
      <c r="J114" s="8" t="s">
        <v>66</v>
      </c>
      <c r="K114" s="59"/>
      <c r="L114" s="50"/>
    </row>
    <row r="115" spans="1:12" ht="165" x14ac:dyDescent="0.25">
      <c r="A115" s="8"/>
      <c r="B115" s="57"/>
      <c r="C115" s="58"/>
      <c r="D115" s="57"/>
      <c r="E115" s="7"/>
      <c r="F115" s="5"/>
      <c r="G115" s="7" t="s">
        <v>181</v>
      </c>
      <c r="H115" s="51"/>
      <c r="I115" s="50">
        <v>43122</v>
      </c>
      <c r="J115" s="8"/>
      <c r="K115" s="59"/>
      <c r="L115" s="50"/>
    </row>
    <row r="116" spans="1:12" ht="165" x14ac:dyDescent="0.25">
      <c r="A116" s="8"/>
      <c r="B116" s="57"/>
      <c r="C116" s="58"/>
      <c r="D116" s="57"/>
      <c r="E116" s="7"/>
      <c r="F116" s="5"/>
      <c r="G116" s="7" t="s">
        <v>182</v>
      </c>
      <c r="H116" s="51"/>
      <c r="I116" s="50">
        <v>43124</v>
      </c>
      <c r="J116" s="8"/>
      <c r="K116" s="59"/>
      <c r="L116" s="50"/>
    </row>
    <row r="117" spans="1:12" ht="135" x14ac:dyDescent="0.25">
      <c r="A117" s="8" t="s">
        <v>54</v>
      </c>
      <c r="B117" s="57" t="s">
        <v>174</v>
      </c>
      <c r="C117" s="61">
        <v>5</v>
      </c>
      <c r="D117" s="57" t="s">
        <v>183</v>
      </c>
      <c r="E117" s="7" t="s">
        <v>184</v>
      </c>
      <c r="F117" s="38" t="s">
        <v>23</v>
      </c>
      <c r="G117" s="7" t="s">
        <v>185</v>
      </c>
      <c r="H117" s="51" t="s">
        <v>1</v>
      </c>
      <c r="I117" s="50">
        <v>43132</v>
      </c>
      <c r="J117" s="8" t="s">
        <v>66</v>
      </c>
      <c r="K117" s="59"/>
      <c r="L117" s="50"/>
    </row>
    <row r="118" spans="1:12" ht="135" x14ac:dyDescent="0.25">
      <c r="A118" s="8"/>
      <c r="B118" s="57"/>
      <c r="C118" s="58"/>
      <c r="D118" s="57"/>
      <c r="E118" s="7"/>
      <c r="F118" s="5"/>
      <c r="G118" s="7" t="s">
        <v>187</v>
      </c>
      <c r="H118" s="51"/>
      <c r="I118" s="50">
        <v>43146</v>
      </c>
      <c r="J118" s="8"/>
      <c r="K118" s="59"/>
      <c r="L118" s="50"/>
    </row>
    <row r="119" spans="1:12" ht="195" x14ac:dyDescent="0.25">
      <c r="A119" s="8"/>
      <c r="B119" s="57"/>
      <c r="C119" s="58"/>
      <c r="D119" s="57"/>
      <c r="E119" s="7"/>
      <c r="F119" s="5"/>
      <c r="G119" s="7" t="s">
        <v>188</v>
      </c>
      <c r="H119" s="51"/>
      <c r="I119" s="50">
        <v>43147</v>
      </c>
      <c r="J119" s="8"/>
      <c r="K119" s="59"/>
      <c r="L119" s="50"/>
    </row>
    <row r="120" spans="1:12" ht="105" x14ac:dyDescent="0.25">
      <c r="A120" s="8"/>
      <c r="B120" s="57"/>
      <c r="C120" s="58"/>
      <c r="D120" s="57"/>
      <c r="E120" s="7"/>
      <c r="F120" s="5"/>
      <c r="G120" s="7" t="s">
        <v>189</v>
      </c>
      <c r="H120" s="51"/>
      <c r="I120" s="50">
        <v>43150</v>
      </c>
      <c r="J120" s="8"/>
      <c r="K120" s="59"/>
      <c r="L120" s="50"/>
    </row>
    <row r="121" spans="1:12" ht="75" x14ac:dyDescent="0.25">
      <c r="A121" s="8" t="s">
        <v>54</v>
      </c>
      <c r="B121" s="57" t="s">
        <v>190</v>
      </c>
      <c r="C121" s="61">
        <v>3</v>
      </c>
      <c r="D121" s="57" t="s">
        <v>191</v>
      </c>
      <c r="E121" s="7" t="s">
        <v>192</v>
      </c>
      <c r="F121" s="38" t="s">
        <v>23</v>
      </c>
      <c r="G121" s="7" t="s">
        <v>193</v>
      </c>
      <c r="H121" s="7" t="s">
        <v>194</v>
      </c>
      <c r="I121" s="50">
        <v>43108</v>
      </c>
      <c r="J121" s="9" t="s">
        <v>66</v>
      </c>
      <c r="K121" s="59"/>
      <c r="L121" s="50"/>
    </row>
    <row r="122" spans="1:12" ht="45" x14ac:dyDescent="0.25">
      <c r="A122" s="8"/>
      <c r="B122" s="57"/>
      <c r="C122" s="58"/>
      <c r="D122" s="57"/>
      <c r="E122" s="7"/>
      <c r="F122" s="5"/>
      <c r="G122" s="7" t="s">
        <v>195</v>
      </c>
      <c r="H122" s="51"/>
      <c r="I122" s="50">
        <v>43108</v>
      </c>
      <c r="J122" s="8"/>
      <c r="K122" s="59"/>
      <c r="L122" s="50"/>
    </row>
    <row r="123" spans="1:12" ht="165" x14ac:dyDescent="0.25">
      <c r="A123" s="8" t="s">
        <v>19</v>
      </c>
      <c r="B123" s="57" t="s">
        <v>196</v>
      </c>
      <c r="C123" s="61">
        <v>1</v>
      </c>
      <c r="D123" s="57" t="s">
        <v>197</v>
      </c>
      <c r="E123" s="7" t="s">
        <v>198</v>
      </c>
      <c r="F123" s="38" t="s">
        <v>23</v>
      </c>
      <c r="G123" s="7" t="s">
        <v>199</v>
      </c>
      <c r="H123" s="7" t="s">
        <v>1</v>
      </c>
      <c r="I123" s="50">
        <v>43131</v>
      </c>
      <c r="J123" s="9" t="s">
        <v>66</v>
      </c>
      <c r="K123" s="59"/>
      <c r="L123" s="50"/>
    </row>
    <row r="124" spans="1:12" ht="45" x14ac:dyDescent="0.25">
      <c r="A124" s="8"/>
      <c r="B124" s="57"/>
      <c r="C124" s="58"/>
      <c r="D124" s="57"/>
      <c r="E124" s="7"/>
      <c r="F124" s="5"/>
      <c r="G124" s="7" t="s">
        <v>200</v>
      </c>
      <c r="H124" s="60" t="s">
        <v>113</v>
      </c>
      <c r="I124" s="50">
        <v>43146</v>
      </c>
      <c r="J124" s="8"/>
      <c r="K124" s="59"/>
      <c r="L124" s="50"/>
    </row>
    <row r="125" spans="1:12" ht="75" x14ac:dyDescent="0.25">
      <c r="A125" s="8" t="s">
        <v>19</v>
      </c>
      <c r="B125" s="57" t="s">
        <v>196</v>
      </c>
      <c r="C125" s="61">
        <v>1</v>
      </c>
      <c r="D125" s="57" t="s">
        <v>201</v>
      </c>
      <c r="E125" s="7" t="s">
        <v>202</v>
      </c>
      <c r="F125" s="38" t="s">
        <v>23</v>
      </c>
      <c r="G125" s="7" t="s">
        <v>203</v>
      </c>
      <c r="H125" s="51" t="s">
        <v>1</v>
      </c>
      <c r="I125" s="50">
        <v>43164</v>
      </c>
      <c r="J125" s="8"/>
      <c r="K125" s="59"/>
      <c r="L125" s="50"/>
    </row>
    <row r="126" spans="1:12" ht="315" x14ac:dyDescent="0.25">
      <c r="A126" s="8" t="s">
        <v>19</v>
      </c>
      <c r="B126" s="57" t="s">
        <v>204</v>
      </c>
      <c r="C126" s="58">
        <v>2</v>
      </c>
      <c r="D126" s="57" t="s">
        <v>205</v>
      </c>
      <c r="E126" s="7" t="s">
        <v>206</v>
      </c>
      <c r="F126" s="38" t="s">
        <v>23</v>
      </c>
      <c r="G126" s="7" t="s">
        <v>1201</v>
      </c>
      <c r="H126" s="51" t="s">
        <v>1</v>
      </c>
      <c r="I126" s="50">
        <v>43132</v>
      </c>
      <c r="J126" s="8" t="s">
        <v>134</v>
      </c>
      <c r="K126" s="54">
        <v>1</v>
      </c>
      <c r="L126" s="50"/>
    </row>
    <row r="127" spans="1:12" x14ac:dyDescent="0.25">
      <c r="A127" s="8"/>
      <c r="B127" s="57"/>
      <c r="C127" s="58"/>
      <c r="D127" s="57"/>
      <c r="E127" s="7"/>
      <c r="F127" s="5"/>
      <c r="G127" s="7" t="s">
        <v>25</v>
      </c>
      <c r="H127" s="51"/>
      <c r="I127" s="50">
        <v>43189</v>
      </c>
      <c r="J127" s="56">
        <v>43256</v>
      </c>
      <c r="K127" s="54">
        <v>1</v>
      </c>
      <c r="L127" s="50"/>
    </row>
    <row r="128" spans="1:12" ht="30" x14ac:dyDescent="0.25">
      <c r="A128" s="8"/>
      <c r="B128" s="57"/>
      <c r="C128" s="58"/>
      <c r="D128" s="57"/>
      <c r="E128" s="7"/>
      <c r="F128" s="5"/>
      <c r="G128" s="7" t="s">
        <v>26</v>
      </c>
      <c r="H128" s="51"/>
      <c r="I128" s="50">
        <v>43194</v>
      </c>
      <c r="J128" s="56">
        <v>43341</v>
      </c>
      <c r="K128" s="54">
        <v>1</v>
      </c>
      <c r="L128" s="50"/>
    </row>
    <row r="129" spans="1:12" x14ac:dyDescent="0.25">
      <c r="A129" s="8"/>
      <c r="B129" s="57"/>
      <c r="C129" s="58"/>
      <c r="D129" s="57"/>
      <c r="E129" s="7"/>
      <c r="F129" s="5"/>
      <c r="G129" s="33" t="str">
        <f>IF(Tableau2[[#This Row],[COMMENTAIRES ET OBSERVATIONS]]="","",DAYS360(Feuil12!$A$8,Tableau2[[#This Row],[COMMENTAIRES ET OBSERVATIONS]])/30)</f>
        <v/>
      </c>
      <c r="H129" s="51" t="str">
        <f>IF(Tableau2[[#This Row],[ACTION(S) CORRECTIVE(S) PROPOSÉE(S)]]="","",IF(Tableau2[[#This Row],[ACTION(S) CORRECTIVE(S) PROPOSÉE(S)]]&lt;6,"COURT TERME",IF(Tableau2[[#This Row],[ACTION(S) CORRECTIVE(S) PROPOSÉE(S)]]&lt;12,"MOYEN TERME",IF(Tableau2[[#This Row],[ACTION(S) CORRECTIVE(S) PROPOSÉE(S)]]&gt;12,"LONG TERME",""))))</f>
        <v/>
      </c>
      <c r="I129" s="56"/>
      <c r="J129" s="56"/>
      <c r="K129" s="54"/>
      <c r="L129" s="50"/>
    </row>
    <row r="130" spans="1:12" x14ac:dyDescent="0.25">
      <c r="A130" s="8"/>
      <c r="B130" s="57"/>
      <c r="C130" s="58"/>
      <c r="D130" s="57"/>
      <c r="E130" s="7"/>
      <c r="F130" s="5"/>
      <c r="G130" s="33" t="str">
        <f>IF(Tableau2[[#This Row],[COMMENTAIRES ET OBSERVATIONS]]="","",DAYS360(Feuil12!$A$8,Tableau2[[#This Row],[COMMENTAIRES ET OBSERVATIONS]])/30)</f>
        <v/>
      </c>
      <c r="H130" s="51" t="str">
        <f>IF(Tableau2[[#This Row],[ACTION(S) CORRECTIVE(S) PROPOSÉE(S)]]="","",IF(Tableau2[[#This Row],[ACTION(S) CORRECTIVE(S) PROPOSÉE(S)]]&lt;6,"COURT TERME",IF(Tableau2[[#This Row],[ACTION(S) CORRECTIVE(S) PROPOSÉE(S)]]&lt;12,"MOYEN TERME",IF(Tableau2[[#This Row],[ACTION(S) CORRECTIVE(S) PROPOSÉE(S)]]&gt;12,"LONG TERME",""))))</f>
        <v/>
      </c>
      <c r="I130" s="56"/>
      <c r="J130" s="56"/>
      <c r="K130" s="54"/>
      <c r="L130" s="50"/>
    </row>
    <row r="131" spans="1:12" x14ac:dyDescent="0.25">
      <c r="A131" s="8"/>
      <c r="B131" s="57"/>
      <c r="C131" s="58"/>
      <c r="D131" s="57"/>
      <c r="E131" s="7"/>
      <c r="F131" s="5"/>
      <c r="G131" s="33" t="str">
        <f>IF(Tableau2[[#This Row],[COMMENTAIRES ET OBSERVATIONS]]="","",DAYS360(Feuil12!$A$8,Tableau2[[#This Row],[COMMENTAIRES ET OBSERVATIONS]])/30)</f>
        <v/>
      </c>
      <c r="H131" s="51" t="str">
        <f>IF(Tableau2[[#This Row],[ACTION(S) CORRECTIVE(S) PROPOSÉE(S)]]="","",IF(Tableau2[[#This Row],[ACTION(S) CORRECTIVE(S) PROPOSÉE(S)]]&lt;6,"COURT TERME",IF(Tableau2[[#This Row],[ACTION(S) CORRECTIVE(S) PROPOSÉE(S)]]&lt;12,"MOYEN TERME",IF(Tableau2[[#This Row],[ACTION(S) CORRECTIVE(S) PROPOSÉE(S)]]&gt;12,"LONG TERME",""))))</f>
        <v/>
      </c>
      <c r="I131" s="56"/>
      <c r="J131" s="56"/>
      <c r="K131" s="54"/>
      <c r="L131" s="50"/>
    </row>
    <row r="132" spans="1:12" x14ac:dyDescent="0.25">
      <c r="A132" s="8"/>
      <c r="B132" s="57"/>
      <c r="C132" s="58"/>
      <c r="D132" s="57"/>
      <c r="E132" s="7"/>
      <c r="F132" s="5"/>
      <c r="G132" s="33" t="str">
        <f>IF(Tableau2[[#This Row],[COMMENTAIRES ET OBSERVATIONS]]="","",DAYS360(Feuil12!$A$8,Tableau2[[#This Row],[COMMENTAIRES ET OBSERVATIONS]])/30)</f>
        <v/>
      </c>
      <c r="H132" s="51" t="str">
        <f>IF(Tableau2[[#This Row],[ACTION(S) CORRECTIVE(S) PROPOSÉE(S)]]="","",IF(Tableau2[[#This Row],[ACTION(S) CORRECTIVE(S) PROPOSÉE(S)]]&lt;6,"COURT TERME",IF(Tableau2[[#This Row],[ACTION(S) CORRECTIVE(S) PROPOSÉE(S)]]&lt;12,"MOYEN TERME",IF(Tableau2[[#This Row],[ACTION(S) CORRECTIVE(S) PROPOSÉE(S)]]&gt;12,"LONG TERME",""))))</f>
        <v/>
      </c>
      <c r="I132" s="56"/>
      <c r="J132" s="56"/>
      <c r="K132" s="54"/>
      <c r="L132" s="50"/>
    </row>
    <row r="133" spans="1:12" x14ac:dyDescent="0.25">
      <c r="A133" s="8"/>
      <c r="B133" s="57"/>
      <c r="C133" s="58"/>
      <c r="D133" s="57"/>
      <c r="E133" s="7"/>
      <c r="F133" s="5"/>
      <c r="G133" s="33" t="str">
        <f>IF(Tableau2[[#This Row],[COMMENTAIRES ET OBSERVATIONS]]="","",DAYS360(Feuil12!$A$8,Tableau2[[#This Row],[COMMENTAIRES ET OBSERVATIONS]])/30)</f>
        <v/>
      </c>
      <c r="H133" s="51" t="str">
        <f>IF(Tableau2[[#This Row],[ACTION(S) CORRECTIVE(S) PROPOSÉE(S)]]="","",IF(Tableau2[[#This Row],[ACTION(S) CORRECTIVE(S) PROPOSÉE(S)]]&lt;6,"COURT TERME",IF(Tableau2[[#This Row],[ACTION(S) CORRECTIVE(S) PROPOSÉE(S)]]&lt;12,"MOYEN TERME",IF(Tableau2[[#This Row],[ACTION(S) CORRECTIVE(S) PROPOSÉE(S)]]&gt;12,"LONG TERME",""))))</f>
        <v/>
      </c>
      <c r="I133" s="56"/>
      <c r="J133" s="56"/>
      <c r="K133" s="54"/>
      <c r="L133" s="50"/>
    </row>
    <row r="134" spans="1:12" x14ac:dyDescent="0.25">
      <c r="A134" s="8"/>
      <c r="B134" s="57"/>
      <c r="C134" s="58"/>
      <c r="D134" s="57"/>
      <c r="E134" s="7"/>
      <c r="F134" s="5"/>
      <c r="G134" s="33" t="str">
        <f>IF(Tableau2[[#This Row],[COMMENTAIRES ET OBSERVATIONS]]="","",DAYS360(Feuil12!$A$8,Tableau2[[#This Row],[COMMENTAIRES ET OBSERVATIONS]])/30)</f>
        <v/>
      </c>
      <c r="H134" s="51" t="str">
        <f>IF(Tableau2[[#This Row],[ACTION(S) CORRECTIVE(S) PROPOSÉE(S)]]="","",IF(Tableau2[[#This Row],[ACTION(S) CORRECTIVE(S) PROPOSÉE(S)]]&lt;6,"COURT TERME",IF(Tableau2[[#This Row],[ACTION(S) CORRECTIVE(S) PROPOSÉE(S)]]&lt;12,"MOYEN TERME",IF(Tableau2[[#This Row],[ACTION(S) CORRECTIVE(S) PROPOSÉE(S)]]&gt;12,"LONG TERME",""))))</f>
        <v/>
      </c>
      <c r="I134" s="56"/>
      <c r="J134" s="56"/>
      <c r="K134" s="54"/>
      <c r="L134" s="50"/>
    </row>
    <row r="135" spans="1:12" x14ac:dyDescent="0.25">
      <c r="A135" s="8"/>
      <c r="B135" s="57"/>
      <c r="C135" s="58"/>
      <c r="D135" s="57"/>
      <c r="E135" s="7"/>
      <c r="F135" s="5"/>
      <c r="G135" s="33" t="str">
        <f>IF(Tableau2[[#This Row],[COMMENTAIRES ET OBSERVATIONS]]="","",DAYS360(Feuil12!$A$8,Tableau2[[#This Row],[COMMENTAIRES ET OBSERVATIONS]])/30)</f>
        <v/>
      </c>
      <c r="H135" s="51" t="str">
        <f>IF(Tableau2[[#This Row],[ACTION(S) CORRECTIVE(S) PROPOSÉE(S)]]="","",IF(Tableau2[[#This Row],[ACTION(S) CORRECTIVE(S) PROPOSÉE(S)]]&lt;6,"COURT TERME",IF(Tableau2[[#This Row],[ACTION(S) CORRECTIVE(S) PROPOSÉE(S)]]&lt;12,"MOYEN TERME",IF(Tableau2[[#This Row],[ACTION(S) CORRECTIVE(S) PROPOSÉE(S)]]&gt;12,"LONG TERME",""))))</f>
        <v/>
      </c>
      <c r="I135" s="56"/>
      <c r="J135" s="56"/>
      <c r="K135" s="54"/>
      <c r="L135" s="50"/>
    </row>
    <row r="136" spans="1:12" x14ac:dyDescent="0.25">
      <c r="A136" s="8"/>
      <c r="B136" s="57"/>
      <c r="C136" s="58"/>
      <c r="D136" s="57"/>
      <c r="E136" s="7"/>
      <c r="F136" s="5"/>
      <c r="G136" s="33" t="str">
        <f>IF(Tableau2[[#This Row],[COMMENTAIRES ET OBSERVATIONS]]="","",DAYS360(Feuil12!$A$8,Tableau2[[#This Row],[COMMENTAIRES ET OBSERVATIONS]])/30)</f>
        <v/>
      </c>
      <c r="H136" s="51" t="str">
        <f>IF(Tableau2[[#This Row],[ACTION(S) CORRECTIVE(S) PROPOSÉE(S)]]="","",IF(Tableau2[[#This Row],[ACTION(S) CORRECTIVE(S) PROPOSÉE(S)]]&lt;6,"COURT TERME",IF(Tableau2[[#This Row],[ACTION(S) CORRECTIVE(S) PROPOSÉE(S)]]&lt;12,"MOYEN TERME",IF(Tableau2[[#This Row],[ACTION(S) CORRECTIVE(S) PROPOSÉE(S)]]&gt;12,"LONG TERME",""))))</f>
        <v/>
      </c>
      <c r="I136" s="56"/>
      <c r="J136" s="56"/>
      <c r="K136" s="54"/>
      <c r="L136" s="50"/>
    </row>
    <row r="137" spans="1:12" x14ac:dyDescent="0.25">
      <c r="A137" s="8"/>
      <c r="B137" s="57"/>
      <c r="C137" s="58"/>
      <c r="D137" s="57"/>
      <c r="E137" s="7"/>
      <c r="F137" s="5"/>
      <c r="G137" s="33" t="str">
        <f>IF(Tableau2[[#This Row],[COMMENTAIRES ET OBSERVATIONS]]="","",DAYS360(Feuil12!$A$8,Tableau2[[#This Row],[COMMENTAIRES ET OBSERVATIONS]])/30)</f>
        <v/>
      </c>
      <c r="H137" s="51" t="str">
        <f>IF(Tableau2[[#This Row],[ACTION(S) CORRECTIVE(S) PROPOSÉE(S)]]="","",IF(Tableau2[[#This Row],[ACTION(S) CORRECTIVE(S) PROPOSÉE(S)]]&lt;6,"COURT TERME",IF(Tableau2[[#This Row],[ACTION(S) CORRECTIVE(S) PROPOSÉE(S)]]&lt;12,"MOYEN TERME",IF(Tableau2[[#This Row],[ACTION(S) CORRECTIVE(S) PROPOSÉE(S)]]&gt;12,"LONG TERME",""))))</f>
        <v/>
      </c>
      <c r="I137" s="56"/>
      <c r="J137" s="56"/>
      <c r="K137" s="54"/>
      <c r="L137" s="50"/>
    </row>
    <row r="138" spans="1:12" x14ac:dyDescent="0.25">
      <c r="A138" s="8"/>
      <c r="B138" s="57"/>
      <c r="C138" s="58"/>
      <c r="D138" s="57"/>
      <c r="E138" s="7"/>
      <c r="F138" s="5"/>
      <c r="G138" s="33" t="str">
        <f>IF(Tableau2[[#This Row],[COMMENTAIRES ET OBSERVATIONS]]="","",DAYS360(Feuil12!$A$8,Tableau2[[#This Row],[COMMENTAIRES ET OBSERVATIONS]])/30)</f>
        <v/>
      </c>
      <c r="H138" s="51" t="str">
        <f>IF(Tableau2[[#This Row],[ACTION(S) CORRECTIVE(S) PROPOSÉE(S)]]="","",IF(Tableau2[[#This Row],[ACTION(S) CORRECTIVE(S) PROPOSÉE(S)]]&lt;6,"COURT TERME",IF(Tableau2[[#This Row],[ACTION(S) CORRECTIVE(S) PROPOSÉE(S)]]&lt;12,"MOYEN TERME",IF(Tableau2[[#This Row],[ACTION(S) CORRECTIVE(S) PROPOSÉE(S)]]&gt;12,"LONG TERME",""))))</f>
        <v/>
      </c>
      <c r="I138" s="56"/>
      <c r="J138" s="56"/>
      <c r="K138" s="54"/>
      <c r="L138" s="50"/>
    </row>
    <row r="139" spans="1:12" x14ac:dyDescent="0.25">
      <c r="A139" s="8"/>
      <c r="B139" s="57"/>
      <c r="C139" s="58"/>
      <c r="D139" s="57"/>
      <c r="E139" s="7"/>
      <c r="F139" s="5"/>
      <c r="G139" s="33" t="str">
        <f>IF(Tableau2[[#This Row],[COMMENTAIRES ET OBSERVATIONS]]="","",DAYS360(Feuil12!$A$8,Tableau2[[#This Row],[COMMENTAIRES ET OBSERVATIONS]])/30)</f>
        <v/>
      </c>
      <c r="H139" s="51" t="str">
        <f>IF(Tableau2[[#This Row],[ACTION(S) CORRECTIVE(S) PROPOSÉE(S)]]="","",IF(Tableau2[[#This Row],[ACTION(S) CORRECTIVE(S) PROPOSÉE(S)]]&lt;6,"COURT TERME",IF(Tableau2[[#This Row],[ACTION(S) CORRECTIVE(S) PROPOSÉE(S)]]&lt;12,"MOYEN TERME",IF(Tableau2[[#This Row],[ACTION(S) CORRECTIVE(S) PROPOSÉE(S)]]&gt;12,"LONG TERME",""))))</f>
        <v/>
      </c>
      <c r="I139" s="56"/>
      <c r="J139" s="56"/>
      <c r="K139" s="54"/>
      <c r="L139" s="50"/>
    </row>
    <row r="140" spans="1:12" x14ac:dyDescent="0.25">
      <c r="A140" s="8"/>
      <c r="B140" s="57"/>
      <c r="C140" s="58"/>
      <c r="D140" s="57"/>
      <c r="E140" s="7"/>
      <c r="F140" s="5"/>
      <c r="G140" s="33" t="str">
        <f>IF(Tableau2[[#This Row],[COMMENTAIRES ET OBSERVATIONS]]="","",DAYS360(Feuil12!$A$8,Tableau2[[#This Row],[COMMENTAIRES ET OBSERVATIONS]])/30)</f>
        <v/>
      </c>
      <c r="H140" s="51" t="str">
        <f>IF(Tableau2[[#This Row],[ACTION(S) CORRECTIVE(S) PROPOSÉE(S)]]="","",IF(Tableau2[[#This Row],[ACTION(S) CORRECTIVE(S) PROPOSÉE(S)]]&lt;6,"COURT TERME",IF(Tableau2[[#This Row],[ACTION(S) CORRECTIVE(S) PROPOSÉE(S)]]&lt;12,"MOYEN TERME",IF(Tableau2[[#This Row],[ACTION(S) CORRECTIVE(S) PROPOSÉE(S)]]&gt;12,"LONG TERME",""))))</f>
        <v/>
      </c>
      <c r="I140" s="56"/>
      <c r="J140" s="56"/>
      <c r="K140" s="54"/>
      <c r="L140" s="50"/>
    </row>
    <row r="141" spans="1:12" x14ac:dyDescent="0.25">
      <c r="A141" s="8"/>
      <c r="B141" s="57"/>
      <c r="C141" s="58"/>
      <c r="D141" s="57"/>
      <c r="E141" s="7"/>
      <c r="F141" s="5"/>
      <c r="G141" s="33" t="str">
        <f>IF(Tableau2[[#This Row],[COMMENTAIRES ET OBSERVATIONS]]="","",DAYS360(Feuil12!$A$8,Tableau2[[#This Row],[COMMENTAIRES ET OBSERVATIONS]])/30)</f>
        <v/>
      </c>
      <c r="H141" s="51" t="str">
        <f>IF(Tableau2[[#This Row],[ACTION(S) CORRECTIVE(S) PROPOSÉE(S)]]="","",IF(Tableau2[[#This Row],[ACTION(S) CORRECTIVE(S) PROPOSÉE(S)]]&lt;6,"COURT TERME",IF(Tableau2[[#This Row],[ACTION(S) CORRECTIVE(S) PROPOSÉE(S)]]&lt;12,"MOYEN TERME",IF(Tableau2[[#This Row],[ACTION(S) CORRECTIVE(S) PROPOSÉE(S)]]&gt;12,"LONG TERME",""))))</f>
        <v/>
      </c>
      <c r="I141" s="56"/>
      <c r="J141" s="56"/>
      <c r="K141" s="54"/>
      <c r="L141" s="50"/>
    </row>
    <row r="142" spans="1:12" x14ac:dyDescent="0.25">
      <c r="L142" s="181"/>
    </row>
    <row r="143" spans="1:12" x14ac:dyDescent="0.25">
      <c r="L143" s="181"/>
    </row>
    <row r="144" spans="1:12" x14ac:dyDescent="0.25">
      <c r="L144" s="181"/>
    </row>
    <row r="145" spans="12:12" x14ac:dyDescent="0.25">
      <c r="L145" s="181"/>
    </row>
    <row r="146" spans="12:12" x14ac:dyDescent="0.25">
      <c r="L146" s="181"/>
    </row>
    <row r="147" spans="12:12" x14ac:dyDescent="0.25">
      <c r="L147" s="181"/>
    </row>
    <row r="148" spans="12:12" x14ac:dyDescent="0.25">
      <c r="L148" s="181"/>
    </row>
    <row r="149" spans="12:12" x14ac:dyDescent="0.25">
      <c r="L149" s="181"/>
    </row>
    <row r="150" spans="12:12" x14ac:dyDescent="0.25">
      <c r="L150" s="181"/>
    </row>
    <row r="151" spans="12:12" x14ac:dyDescent="0.25">
      <c r="L151" s="181"/>
    </row>
    <row r="152" spans="12:12" x14ac:dyDescent="0.25">
      <c r="L152" s="181"/>
    </row>
    <row r="153" spans="12:12" x14ac:dyDescent="0.25">
      <c r="L153" s="181"/>
    </row>
    <row r="154" spans="12:12" x14ac:dyDescent="0.25">
      <c r="L154" s="181"/>
    </row>
    <row r="155" spans="12:12" x14ac:dyDescent="0.25">
      <c r="L155" s="181"/>
    </row>
    <row r="156" spans="12:12" x14ac:dyDescent="0.25">
      <c r="L156" s="181"/>
    </row>
  </sheetData>
  <conditionalFormatting sqref="L3">
    <cfRule type="expression" dxfId="121" priority="12">
      <formula>(#REF!=1)</formula>
    </cfRule>
  </conditionalFormatting>
  <conditionalFormatting sqref="L6">
    <cfRule type="expression" priority="13">
      <formula>(#REF!=0)</formula>
    </cfRule>
  </conditionalFormatting>
  <dataValidations count="1">
    <dataValidation type="list" allowBlank="1" showInputMessage="1" showErrorMessage="1" sqref="K3:L141" xr:uid="{00000000-0002-0000-0100-000000000000}">
      <formula1>"0%,25%,50%,75%,100%"</formula1>
    </dataValidation>
  </dataValidations>
  <pageMargins left="0.7" right="0.7" top="0.75" bottom="0.75" header="0.3" footer="0.3"/>
  <pageSetup paperSize="8" orientation="landscape" r:id="rId1"/>
  <headerFooter>
    <oddHeader xml:space="preserve">&amp;LLEG&amp;CTABLEAU </oddHead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C8"/>
  <sheetViews>
    <sheetView workbookViewId="0">
      <selection activeCell="B1" sqref="B1"/>
    </sheetView>
  </sheetViews>
  <sheetFormatPr baseColWidth="10" defaultRowHeight="15" x14ac:dyDescent="0.25"/>
  <cols>
    <col min="1" max="1" width="16" customWidth="1"/>
  </cols>
  <sheetData>
    <row r="1" spans="1:3" x14ac:dyDescent="0.25">
      <c r="C1">
        <v>12</v>
      </c>
    </row>
    <row r="2" spans="1:3" x14ac:dyDescent="0.25">
      <c r="A2" t="s">
        <v>6</v>
      </c>
      <c r="B2">
        <v>6</v>
      </c>
    </row>
    <row r="3" spans="1:3" x14ac:dyDescent="0.25">
      <c r="A3" t="s">
        <v>7</v>
      </c>
      <c r="B3">
        <v>12</v>
      </c>
    </row>
    <row r="4" spans="1:3" x14ac:dyDescent="0.25">
      <c r="A4" t="s">
        <v>8</v>
      </c>
    </row>
    <row r="8" spans="1:3" x14ac:dyDescent="0.25">
      <c r="A8" s="1">
        <f ca="1">TODAY()</f>
        <v>43835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51"/>
  <sheetViews>
    <sheetView zoomScaleNormal="100" workbookViewId="0">
      <selection activeCell="A2" sqref="A2"/>
    </sheetView>
  </sheetViews>
  <sheetFormatPr baseColWidth="10" defaultRowHeight="15" x14ac:dyDescent="0.25"/>
  <cols>
    <col min="1" max="1" width="10.42578125" customWidth="1"/>
    <col min="2" max="2" width="6.42578125" customWidth="1"/>
    <col min="3" max="3" width="5" customWidth="1"/>
    <col min="4" max="4" width="6.85546875" customWidth="1"/>
    <col min="5" max="5" width="31.28515625" customWidth="1"/>
    <col min="6" max="6" width="26.85546875" customWidth="1"/>
    <col min="7" max="7" width="41.42578125" customWidth="1"/>
    <col min="8" max="8" width="18.140625" customWidth="1"/>
    <col min="9" max="9" width="17.28515625" customWidth="1"/>
    <col min="10" max="10" width="16.7109375" customWidth="1"/>
    <col min="11" max="11" width="15.42578125" customWidth="1"/>
  </cols>
  <sheetData>
    <row r="1" spans="1:11" ht="38.25" x14ac:dyDescent="0.25">
      <c r="A1" s="49" t="s">
        <v>9</v>
      </c>
      <c r="B1" s="49" t="s">
        <v>10</v>
      </c>
      <c r="C1" s="49" t="s">
        <v>11</v>
      </c>
      <c r="D1" s="49" t="s">
        <v>12</v>
      </c>
      <c r="E1" s="48" t="s">
        <v>13</v>
      </c>
      <c r="F1" s="47" t="s">
        <v>14</v>
      </c>
      <c r="G1" s="47" t="s">
        <v>15</v>
      </c>
      <c r="H1" s="47" t="s">
        <v>16</v>
      </c>
      <c r="I1" s="47" t="s">
        <v>17</v>
      </c>
      <c r="J1" s="47" t="s">
        <v>18</v>
      </c>
      <c r="K1" s="37" t="s">
        <v>0</v>
      </c>
    </row>
    <row r="2" spans="1:11" ht="135" x14ac:dyDescent="0.25">
      <c r="A2" s="8" t="s">
        <v>27</v>
      </c>
      <c r="B2" s="57" t="s">
        <v>207</v>
      </c>
      <c r="C2" s="58">
        <v>6</v>
      </c>
      <c r="D2" s="63" t="s">
        <v>208</v>
      </c>
      <c r="E2" s="7" t="s">
        <v>209</v>
      </c>
      <c r="F2" s="38" t="s">
        <v>23</v>
      </c>
      <c r="G2" s="7" t="s">
        <v>219</v>
      </c>
      <c r="H2" s="51" t="s">
        <v>1</v>
      </c>
      <c r="I2" s="56">
        <v>43132</v>
      </c>
      <c r="J2" s="56" t="s">
        <v>218</v>
      </c>
      <c r="K2" s="3">
        <v>0.25</v>
      </c>
    </row>
    <row r="3" spans="1:11" ht="75" x14ac:dyDescent="0.25">
      <c r="A3" s="8" t="s">
        <v>27</v>
      </c>
      <c r="B3" s="57" t="s">
        <v>207</v>
      </c>
      <c r="C3" s="58">
        <v>4</v>
      </c>
      <c r="D3" s="57" t="s">
        <v>210</v>
      </c>
      <c r="E3" s="7" t="s">
        <v>211</v>
      </c>
      <c r="F3" s="38" t="s">
        <v>23</v>
      </c>
      <c r="G3" s="7" t="s">
        <v>212</v>
      </c>
      <c r="H3" s="51" t="s">
        <v>1</v>
      </c>
      <c r="I3" s="50">
        <v>43159</v>
      </c>
      <c r="J3" s="56" t="s">
        <v>43</v>
      </c>
      <c r="K3" s="3">
        <v>1</v>
      </c>
    </row>
    <row r="4" spans="1:11" x14ac:dyDescent="0.25">
      <c r="A4" s="8"/>
      <c r="B4" s="57"/>
      <c r="C4" s="58"/>
      <c r="D4" s="57"/>
      <c r="E4" s="7"/>
      <c r="F4" s="5"/>
      <c r="G4" s="7" t="s">
        <v>213</v>
      </c>
      <c r="H4" s="51"/>
      <c r="I4" s="50">
        <v>43171</v>
      </c>
      <c r="J4" s="50">
        <v>43508</v>
      </c>
      <c r="K4" s="3">
        <v>0.5</v>
      </c>
    </row>
    <row r="5" spans="1:11" x14ac:dyDescent="0.25">
      <c r="A5" s="8"/>
      <c r="B5" s="57"/>
      <c r="C5" s="58"/>
      <c r="D5" s="57"/>
      <c r="E5" s="7"/>
      <c r="F5" s="5"/>
      <c r="G5" s="7" t="s">
        <v>214</v>
      </c>
      <c r="H5" s="51"/>
      <c r="I5" s="50">
        <v>43172</v>
      </c>
      <c r="J5" s="50">
        <v>43511</v>
      </c>
      <c r="K5" s="66"/>
    </row>
    <row r="6" spans="1:11" ht="150" x14ac:dyDescent="0.25">
      <c r="A6" s="64" t="s">
        <v>27</v>
      </c>
      <c r="B6" s="67" t="s">
        <v>207</v>
      </c>
      <c r="C6" s="68">
        <v>4</v>
      </c>
      <c r="D6" s="67" t="s">
        <v>215</v>
      </c>
      <c r="E6" s="65" t="s">
        <v>216</v>
      </c>
      <c r="F6" s="69" t="s">
        <v>23</v>
      </c>
      <c r="G6" s="64" t="s">
        <v>217</v>
      </c>
      <c r="H6" s="70" t="s">
        <v>1</v>
      </c>
      <c r="I6" s="50">
        <v>43159</v>
      </c>
      <c r="J6" s="71" t="s">
        <v>43</v>
      </c>
      <c r="K6" s="163">
        <v>1</v>
      </c>
    </row>
    <row r="7" spans="1:11" x14ac:dyDescent="0.25">
      <c r="A7" s="65"/>
      <c r="B7" s="67"/>
      <c r="C7" s="68"/>
      <c r="D7" s="67"/>
      <c r="E7" s="65"/>
      <c r="F7" s="67"/>
      <c r="G7" s="64" t="s">
        <v>213</v>
      </c>
      <c r="H7" s="70"/>
      <c r="I7" s="50">
        <v>43171</v>
      </c>
      <c r="J7" s="72"/>
      <c r="K7" s="166">
        <v>1</v>
      </c>
    </row>
    <row r="8" spans="1:11" x14ac:dyDescent="0.25">
      <c r="A8" s="65"/>
      <c r="B8" s="67"/>
      <c r="C8" s="68"/>
      <c r="D8" s="67"/>
      <c r="E8" s="65"/>
      <c r="F8" s="67"/>
      <c r="G8" s="64" t="s">
        <v>214</v>
      </c>
      <c r="H8" s="70"/>
      <c r="I8" s="50">
        <v>43172</v>
      </c>
      <c r="J8" s="72"/>
      <c r="K8" s="73"/>
    </row>
    <row r="9" spans="1:11" ht="60" x14ac:dyDescent="0.25">
      <c r="A9" s="65" t="s">
        <v>27</v>
      </c>
      <c r="B9" s="67" t="s">
        <v>207</v>
      </c>
      <c r="C9" s="68">
        <v>4</v>
      </c>
      <c r="D9" s="67" t="s">
        <v>220</v>
      </c>
      <c r="E9" s="65" t="s">
        <v>221</v>
      </c>
      <c r="F9" s="65" t="s">
        <v>23</v>
      </c>
      <c r="G9" s="64" t="s">
        <v>222</v>
      </c>
      <c r="H9" s="70" t="s">
        <v>1</v>
      </c>
      <c r="I9" s="50">
        <v>43159</v>
      </c>
      <c r="J9" s="72" t="s">
        <v>229</v>
      </c>
      <c r="K9" s="164">
        <v>1</v>
      </c>
    </row>
    <row r="10" spans="1:11" x14ac:dyDescent="0.25">
      <c r="A10" s="65"/>
      <c r="B10" s="67"/>
      <c r="C10" s="68"/>
      <c r="D10" s="67"/>
      <c r="E10" s="65"/>
      <c r="F10" s="67"/>
      <c r="G10" s="64" t="s">
        <v>213</v>
      </c>
      <c r="H10" s="70"/>
      <c r="I10" s="50">
        <v>43171</v>
      </c>
      <c r="J10" s="72">
        <v>43508</v>
      </c>
      <c r="K10" s="73"/>
    </row>
    <row r="11" spans="1:11" x14ac:dyDescent="0.25">
      <c r="A11" s="65"/>
      <c r="B11" s="67"/>
      <c r="C11" s="68"/>
      <c r="D11" s="67"/>
      <c r="E11" s="65"/>
      <c r="F11" s="67"/>
      <c r="G11" s="64" t="s">
        <v>214</v>
      </c>
      <c r="H11" s="70"/>
      <c r="I11" s="50">
        <v>43172</v>
      </c>
      <c r="J11" s="72">
        <v>43511</v>
      </c>
      <c r="K11" s="73"/>
    </row>
    <row r="12" spans="1:11" ht="135" x14ac:dyDescent="0.25">
      <c r="A12" s="65" t="s">
        <v>27</v>
      </c>
      <c r="B12" s="67" t="s">
        <v>207</v>
      </c>
      <c r="C12" s="68">
        <v>4</v>
      </c>
      <c r="D12" s="67" t="s">
        <v>223</v>
      </c>
      <c r="E12" s="65" t="s">
        <v>224</v>
      </c>
      <c r="F12" s="65" t="s">
        <v>23</v>
      </c>
      <c r="G12" s="64" t="s">
        <v>225</v>
      </c>
      <c r="H12" s="70" t="s">
        <v>1</v>
      </c>
      <c r="I12" s="50">
        <v>43159</v>
      </c>
      <c r="J12" s="72" t="s">
        <v>230</v>
      </c>
      <c r="K12" s="165">
        <v>1</v>
      </c>
    </row>
    <row r="13" spans="1:11" x14ac:dyDescent="0.25">
      <c r="A13" s="65"/>
      <c r="B13" s="74"/>
      <c r="C13" s="74"/>
      <c r="D13" s="74"/>
      <c r="E13" s="74"/>
      <c r="F13" s="65"/>
      <c r="G13" s="75" t="s">
        <v>213</v>
      </c>
      <c r="H13" s="70"/>
      <c r="I13" s="50">
        <v>43171</v>
      </c>
      <c r="J13" s="50">
        <v>43508</v>
      </c>
      <c r="K13" s="164">
        <v>1</v>
      </c>
    </row>
    <row r="14" spans="1:11" x14ac:dyDescent="0.25">
      <c r="A14" s="65"/>
      <c r="B14" s="74"/>
      <c r="C14" s="74"/>
      <c r="D14" s="74"/>
      <c r="E14" s="74"/>
      <c r="F14" s="65"/>
      <c r="G14" s="75" t="s">
        <v>214</v>
      </c>
      <c r="H14" s="70"/>
      <c r="I14" s="50">
        <v>43172</v>
      </c>
      <c r="J14" s="50">
        <v>43511</v>
      </c>
      <c r="K14" s="165">
        <v>1</v>
      </c>
    </row>
    <row r="15" spans="1:11" ht="90" x14ac:dyDescent="0.25">
      <c r="A15" s="64" t="s">
        <v>27</v>
      </c>
      <c r="B15" s="67" t="s">
        <v>207</v>
      </c>
      <c r="C15" s="68">
        <v>4</v>
      </c>
      <c r="D15" s="67" t="s">
        <v>226</v>
      </c>
      <c r="E15" s="65" t="s">
        <v>227</v>
      </c>
      <c r="F15" s="69" t="s">
        <v>23</v>
      </c>
      <c r="G15" s="64" t="s">
        <v>228</v>
      </c>
      <c r="H15" s="70" t="s">
        <v>1</v>
      </c>
      <c r="I15" s="50">
        <v>43159</v>
      </c>
      <c r="J15" s="79" t="s">
        <v>229</v>
      </c>
      <c r="K15" s="163">
        <v>1</v>
      </c>
    </row>
    <row r="16" spans="1:11" x14ac:dyDescent="0.25">
      <c r="A16" s="11"/>
      <c r="B16" s="77"/>
      <c r="C16" s="77"/>
      <c r="D16" s="77"/>
      <c r="E16" s="77"/>
      <c r="F16" s="11"/>
      <c r="G16" s="11" t="s">
        <v>213</v>
      </c>
      <c r="H16" s="12"/>
      <c r="I16" s="50">
        <v>43171</v>
      </c>
      <c r="J16" s="50">
        <v>43508</v>
      </c>
      <c r="K16" s="168">
        <v>1</v>
      </c>
    </row>
    <row r="17" spans="1:11" x14ac:dyDescent="0.25">
      <c r="A17" s="76"/>
      <c r="B17" s="77"/>
      <c r="C17" s="77"/>
      <c r="D17" s="77"/>
      <c r="E17" s="77"/>
      <c r="F17" s="76"/>
      <c r="G17" s="11" t="s">
        <v>214</v>
      </c>
      <c r="H17" s="12"/>
      <c r="I17" s="50">
        <v>43172</v>
      </c>
      <c r="J17" s="50">
        <v>43511</v>
      </c>
      <c r="K17" s="167">
        <v>1</v>
      </c>
    </row>
    <row r="18" spans="1:11" ht="150" x14ac:dyDescent="0.25">
      <c r="A18" s="11" t="s">
        <v>54</v>
      </c>
      <c r="B18" s="77" t="s">
        <v>207</v>
      </c>
      <c r="C18" s="77">
        <v>7</v>
      </c>
      <c r="D18" s="77" t="s">
        <v>231</v>
      </c>
      <c r="E18" s="77" t="s">
        <v>232</v>
      </c>
      <c r="F18" s="11" t="s">
        <v>23</v>
      </c>
      <c r="G18" s="64" t="s">
        <v>233</v>
      </c>
      <c r="H18" s="12" t="s">
        <v>1</v>
      </c>
      <c r="I18" s="50">
        <v>43301</v>
      </c>
      <c r="J18" s="79" t="s">
        <v>43</v>
      </c>
      <c r="K18" s="169">
        <v>1</v>
      </c>
    </row>
    <row r="19" spans="1:11" x14ac:dyDescent="0.25">
      <c r="A19" s="76"/>
      <c r="B19" s="77"/>
      <c r="C19" s="77"/>
      <c r="D19" s="77"/>
      <c r="E19" s="77"/>
      <c r="F19" s="76"/>
      <c r="G19" s="11"/>
      <c r="H19" s="12"/>
      <c r="I19" s="78" t="str">
        <f>IF(Tableau3[[#This Row],[SERVICE(S) RESPONSABLE(S]]="","",DAYS360(Feuil12!$A$8,Tableau3[[#This Row],[SERVICE(S) RESPONSABLE(S]])/30)</f>
        <v/>
      </c>
      <c r="J19" s="80" t="str">
        <f>IF(Tableau3[[#This Row],[DATE(S) DE RÉALISATION ESTIMÉE(S)]]="","",IF(Tableau3[[#This Row],[DATE(S) DE RÉALISATION ESTIMÉE(S)]]&lt;6,"COURT TERME",IF(Tableau3[[#This Row],[DATE(S) DE RÉALISATION ESTIMÉE(S)]]&lt;12,"MOYEN TERME",IF(Tableau3[[#This Row],[DATE(S) DE RÉALISATION ESTIMÉE(S)]]&gt;12,"LONG TERME",""))))</f>
        <v/>
      </c>
      <c r="K19" s="21"/>
    </row>
    <row r="20" spans="1:11" ht="60" x14ac:dyDescent="0.25">
      <c r="A20" s="76" t="s">
        <v>54</v>
      </c>
      <c r="B20" s="77" t="s">
        <v>207</v>
      </c>
      <c r="C20" s="77">
        <v>7</v>
      </c>
      <c r="D20" s="77" t="s">
        <v>234</v>
      </c>
      <c r="E20" s="77" t="s">
        <v>235</v>
      </c>
      <c r="F20" s="83" t="s">
        <v>23</v>
      </c>
      <c r="G20" s="11"/>
      <c r="H20" s="12"/>
      <c r="I20" s="50">
        <v>43301</v>
      </c>
      <c r="J20" s="80" t="s">
        <v>43</v>
      </c>
      <c r="K20" s="22">
        <v>1</v>
      </c>
    </row>
    <row r="21" spans="1:11" ht="75" x14ac:dyDescent="0.25">
      <c r="A21" s="11" t="s">
        <v>27</v>
      </c>
      <c r="B21" s="77" t="s">
        <v>207</v>
      </c>
      <c r="C21" s="77">
        <v>8</v>
      </c>
      <c r="D21" s="77" t="s">
        <v>236</v>
      </c>
      <c r="E21" s="77" t="s">
        <v>237</v>
      </c>
      <c r="F21" s="82" t="s">
        <v>23</v>
      </c>
      <c r="G21" s="64" t="s">
        <v>238</v>
      </c>
      <c r="H21" s="12" t="s">
        <v>1</v>
      </c>
      <c r="I21" s="50">
        <v>43132</v>
      </c>
      <c r="J21" s="79" t="s">
        <v>66</v>
      </c>
      <c r="K21" s="169">
        <v>0</v>
      </c>
    </row>
    <row r="22" spans="1:11" ht="30" x14ac:dyDescent="0.25">
      <c r="A22" s="11"/>
      <c r="B22" s="77"/>
      <c r="C22" s="77"/>
      <c r="D22" s="77"/>
      <c r="E22" s="77"/>
      <c r="F22" s="11"/>
      <c r="G22" s="64" t="s">
        <v>239</v>
      </c>
      <c r="H22" s="12"/>
      <c r="I22" s="50">
        <v>43189</v>
      </c>
      <c r="J22" s="79"/>
      <c r="K22" s="13"/>
    </row>
    <row r="23" spans="1:11" x14ac:dyDescent="0.25">
      <c r="A23" s="11"/>
      <c r="B23" s="77"/>
      <c r="C23" s="77"/>
      <c r="D23" s="77"/>
      <c r="E23" s="77"/>
      <c r="F23" s="11"/>
      <c r="G23" s="64" t="s">
        <v>240</v>
      </c>
      <c r="H23" s="12"/>
      <c r="I23" s="50">
        <v>43194</v>
      </c>
      <c r="J23" s="79"/>
      <c r="K23" s="13"/>
    </row>
    <row r="24" spans="1:11" ht="240" x14ac:dyDescent="0.25">
      <c r="A24" s="11" t="s">
        <v>27</v>
      </c>
      <c r="B24" s="77" t="s">
        <v>241</v>
      </c>
      <c r="C24" s="77">
        <v>5</v>
      </c>
      <c r="D24" s="77" t="s">
        <v>242</v>
      </c>
      <c r="E24" s="77" t="s">
        <v>243</v>
      </c>
      <c r="F24" s="82" t="s">
        <v>23</v>
      </c>
      <c r="G24" s="77" t="s">
        <v>244</v>
      </c>
      <c r="H24" s="12" t="s">
        <v>1</v>
      </c>
      <c r="I24" s="50">
        <v>43132</v>
      </c>
      <c r="J24" s="79" t="s">
        <v>245</v>
      </c>
      <c r="K24" s="169">
        <v>1</v>
      </c>
    </row>
    <row r="25" spans="1:11" x14ac:dyDescent="0.25">
      <c r="A25" s="76"/>
      <c r="B25" s="77"/>
      <c r="C25" s="77"/>
      <c r="D25" s="77"/>
      <c r="E25" s="77"/>
      <c r="F25" s="76"/>
      <c r="G25" s="11" t="s">
        <v>246</v>
      </c>
      <c r="H25" s="12"/>
      <c r="I25" s="50">
        <v>43189</v>
      </c>
      <c r="J25" s="50">
        <v>43336</v>
      </c>
      <c r="K25" s="167">
        <v>1</v>
      </c>
    </row>
    <row r="26" spans="1:11" x14ac:dyDescent="0.25">
      <c r="A26" s="76"/>
      <c r="B26" s="77"/>
      <c r="C26" s="77"/>
      <c r="D26" s="77"/>
      <c r="E26" s="77"/>
      <c r="F26" s="76"/>
      <c r="G26" s="11" t="s">
        <v>247</v>
      </c>
      <c r="H26" s="26"/>
      <c r="I26" s="50">
        <v>43194</v>
      </c>
      <c r="J26" s="50">
        <v>43341</v>
      </c>
      <c r="K26" s="167">
        <v>1</v>
      </c>
    </row>
    <row r="27" spans="1:11" ht="45" x14ac:dyDescent="0.25">
      <c r="A27" s="76" t="s">
        <v>27</v>
      </c>
      <c r="B27" s="77" t="s">
        <v>241</v>
      </c>
      <c r="C27" s="77">
        <v>6</v>
      </c>
      <c r="D27" s="77" t="s">
        <v>248</v>
      </c>
      <c r="E27" s="77" t="s">
        <v>249</v>
      </c>
      <c r="F27" s="82" t="s">
        <v>23</v>
      </c>
      <c r="G27" s="77" t="s">
        <v>250</v>
      </c>
      <c r="H27" s="12" t="s">
        <v>1</v>
      </c>
      <c r="I27" s="50">
        <v>43273</v>
      </c>
      <c r="J27" s="50" t="s">
        <v>251</v>
      </c>
      <c r="K27" s="22">
        <v>1</v>
      </c>
    </row>
    <row r="28" spans="1:11" ht="75" x14ac:dyDescent="0.25">
      <c r="A28" s="11" t="s">
        <v>54</v>
      </c>
      <c r="B28" s="77" t="s">
        <v>95</v>
      </c>
      <c r="C28" s="77">
        <v>4</v>
      </c>
      <c r="D28" s="77" t="s">
        <v>252</v>
      </c>
      <c r="E28" s="77" t="s">
        <v>253</v>
      </c>
      <c r="F28" s="82" t="s">
        <v>23</v>
      </c>
      <c r="G28" s="11" t="s">
        <v>254</v>
      </c>
      <c r="H28" s="12" t="s">
        <v>255</v>
      </c>
      <c r="I28" s="50">
        <v>43132</v>
      </c>
      <c r="J28" s="79" t="s">
        <v>256</v>
      </c>
      <c r="K28" s="169">
        <v>1</v>
      </c>
    </row>
    <row r="29" spans="1:11" x14ac:dyDescent="0.25">
      <c r="A29" s="11"/>
      <c r="B29" s="77"/>
      <c r="C29" s="77"/>
      <c r="D29" s="77"/>
      <c r="E29" s="77"/>
      <c r="F29" s="11"/>
      <c r="G29" s="11" t="s">
        <v>246</v>
      </c>
      <c r="H29" s="12"/>
      <c r="I29" s="50">
        <v>43189</v>
      </c>
      <c r="J29" s="50">
        <v>43336</v>
      </c>
      <c r="K29" s="169">
        <v>1</v>
      </c>
    </row>
    <row r="30" spans="1:11" x14ac:dyDescent="0.25">
      <c r="A30" s="76"/>
      <c r="B30" s="77"/>
      <c r="C30" s="77"/>
      <c r="D30" s="77"/>
      <c r="E30" s="77"/>
      <c r="F30" s="76"/>
      <c r="G30" s="11" t="s">
        <v>247</v>
      </c>
      <c r="H30" s="26"/>
      <c r="I30" s="78" t="s">
        <v>257</v>
      </c>
      <c r="J30" s="50">
        <v>43341</v>
      </c>
      <c r="K30" s="22">
        <v>1</v>
      </c>
    </row>
    <row r="31" spans="1:11" ht="75" x14ac:dyDescent="0.25">
      <c r="A31" s="76" t="s">
        <v>54</v>
      </c>
      <c r="B31" s="77" t="s">
        <v>258</v>
      </c>
      <c r="C31" s="77">
        <v>5</v>
      </c>
      <c r="D31" s="77" t="s">
        <v>259</v>
      </c>
      <c r="E31" s="77" t="s">
        <v>260</v>
      </c>
      <c r="F31" s="82" t="s">
        <v>23</v>
      </c>
      <c r="G31" s="11" t="s">
        <v>261</v>
      </c>
      <c r="H31" s="12" t="s">
        <v>255</v>
      </c>
      <c r="I31" s="50">
        <v>43132</v>
      </c>
      <c r="J31" s="79" t="s">
        <v>262</v>
      </c>
      <c r="K31" s="22">
        <v>1</v>
      </c>
    </row>
    <row r="32" spans="1:11" x14ac:dyDescent="0.25">
      <c r="A32" s="76"/>
      <c r="B32" s="77"/>
      <c r="C32" s="77"/>
      <c r="D32" s="77"/>
      <c r="E32" s="77"/>
      <c r="F32" s="76"/>
      <c r="G32" s="11" t="s">
        <v>263</v>
      </c>
      <c r="H32" s="26"/>
      <c r="I32" s="50">
        <v>43189</v>
      </c>
      <c r="J32" s="50">
        <v>43336</v>
      </c>
      <c r="K32" s="22">
        <v>1</v>
      </c>
    </row>
    <row r="33" spans="1:11" x14ac:dyDescent="0.25">
      <c r="A33" s="11"/>
      <c r="B33" s="77"/>
      <c r="C33" s="77"/>
      <c r="D33" s="77"/>
      <c r="E33" s="77"/>
      <c r="F33" s="11"/>
      <c r="G33" s="11" t="s">
        <v>264</v>
      </c>
      <c r="H33" s="26"/>
      <c r="I33" s="50">
        <v>43194</v>
      </c>
      <c r="J33" s="50">
        <v>43341</v>
      </c>
      <c r="K33" s="168">
        <v>1</v>
      </c>
    </row>
    <row r="34" spans="1:11" ht="75" x14ac:dyDescent="0.25">
      <c r="A34" s="11" t="s">
        <v>54</v>
      </c>
      <c r="B34" s="77" t="s">
        <v>258</v>
      </c>
      <c r="C34" s="77">
        <v>6</v>
      </c>
      <c r="D34" s="77" t="s">
        <v>265</v>
      </c>
      <c r="E34" s="77" t="s">
        <v>266</v>
      </c>
      <c r="F34" s="82" t="s">
        <v>23</v>
      </c>
      <c r="G34" s="11" t="s">
        <v>267</v>
      </c>
      <c r="H34" s="12" t="s">
        <v>172</v>
      </c>
      <c r="I34" s="50">
        <v>43132</v>
      </c>
      <c r="J34" s="79" t="s">
        <v>292</v>
      </c>
      <c r="K34" s="169">
        <v>1</v>
      </c>
    </row>
    <row r="35" spans="1:11" ht="30" x14ac:dyDescent="0.25">
      <c r="A35" s="76"/>
      <c r="B35" s="77"/>
      <c r="C35" s="77"/>
      <c r="D35" s="77"/>
      <c r="E35" s="77"/>
      <c r="F35" s="76"/>
      <c r="G35" s="11" t="s">
        <v>268</v>
      </c>
      <c r="H35" s="12"/>
      <c r="I35" s="50">
        <v>43189</v>
      </c>
      <c r="J35" s="80" t="s">
        <v>43</v>
      </c>
      <c r="K35" s="22">
        <v>1</v>
      </c>
    </row>
    <row r="36" spans="1:11" ht="30" x14ac:dyDescent="0.25">
      <c r="A36" s="76"/>
      <c r="B36" s="77"/>
      <c r="C36" s="77"/>
      <c r="D36" s="77"/>
      <c r="E36" s="77"/>
      <c r="F36" s="76"/>
      <c r="G36" s="11" t="s">
        <v>269</v>
      </c>
      <c r="H36" s="26"/>
      <c r="I36" s="50">
        <v>43194</v>
      </c>
      <c r="J36" s="80" t="str">
        <f>IF(Tableau3[[#This Row],[DATE(S) DE RÉALISATION ESTIMÉE(S)]]="","",IF(Tableau3[[#This Row],[DATE(S) DE RÉALISATION ESTIMÉE(S)]]&lt;6,"COURT TERME",IF(Tableau3[[#This Row],[DATE(S) DE RÉALISATION ESTIMÉE(S)]]&lt;12,"MOYEN TERME",IF(Tableau3[[#This Row],[DATE(S) DE RÉALISATION ESTIMÉE(S)]]&gt;12,"LONG TERME",""))))</f>
        <v>LONG TERME</v>
      </c>
      <c r="K36" s="21"/>
    </row>
    <row r="37" spans="1:11" ht="45" x14ac:dyDescent="0.25">
      <c r="A37" s="11"/>
      <c r="B37" s="77"/>
      <c r="C37" s="77"/>
      <c r="D37" s="77"/>
      <c r="E37" s="77"/>
      <c r="F37" s="11"/>
      <c r="G37" s="11" t="s">
        <v>270</v>
      </c>
      <c r="H37" s="12"/>
      <c r="I37" s="50">
        <v>43199</v>
      </c>
      <c r="J37" s="79" t="s">
        <v>292</v>
      </c>
      <c r="K37" s="169">
        <v>1</v>
      </c>
    </row>
    <row r="38" spans="1:11" ht="30" x14ac:dyDescent="0.25">
      <c r="A38" s="76"/>
      <c r="B38" s="77"/>
      <c r="C38" s="77"/>
      <c r="D38" s="77"/>
      <c r="E38" s="77"/>
      <c r="F38" s="76"/>
      <c r="G38" s="11" t="s">
        <v>271</v>
      </c>
      <c r="H38" s="12"/>
      <c r="I38" s="50">
        <v>43220</v>
      </c>
      <c r="J38" s="80" t="s">
        <v>292</v>
      </c>
      <c r="K38" s="22">
        <v>1</v>
      </c>
    </row>
    <row r="39" spans="1:11" ht="90" x14ac:dyDescent="0.25">
      <c r="A39" s="11" t="s">
        <v>54</v>
      </c>
      <c r="B39" s="77" t="s">
        <v>258</v>
      </c>
      <c r="C39" s="77">
        <v>6</v>
      </c>
      <c r="D39" s="77" t="s">
        <v>272</v>
      </c>
      <c r="E39" s="77" t="s">
        <v>273</v>
      </c>
      <c r="F39" s="82" t="s">
        <v>23</v>
      </c>
      <c r="G39" s="11" t="s">
        <v>274</v>
      </c>
      <c r="H39" s="12" t="s">
        <v>1</v>
      </c>
      <c r="I39" s="50">
        <v>43185</v>
      </c>
      <c r="J39" s="79" t="s">
        <v>66</v>
      </c>
      <c r="K39" s="13"/>
    </row>
    <row r="40" spans="1:11" ht="30" x14ac:dyDescent="0.25">
      <c r="A40" s="76"/>
      <c r="B40" s="77"/>
      <c r="C40" s="77"/>
      <c r="D40" s="77"/>
      <c r="E40" s="77"/>
      <c r="F40" s="76"/>
      <c r="G40" s="11" t="s">
        <v>275</v>
      </c>
      <c r="H40" s="12"/>
      <c r="I40" s="50">
        <v>43199</v>
      </c>
      <c r="J40" s="80" t="str">
        <f>IF(Tableau3[[#This Row],[DATE(S) DE RÉALISATION ESTIMÉE(S)]]="","",IF(Tableau3[[#This Row],[DATE(S) DE RÉALISATION ESTIMÉE(S)]]&lt;6,"COURT TERME",IF(Tableau3[[#This Row],[DATE(S) DE RÉALISATION ESTIMÉE(S)]]&lt;12,"MOYEN TERME",IF(Tableau3[[#This Row],[DATE(S) DE RÉALISATION ESTIMÉE(S)]]&gt;12,"LONG TERME",""))))</f>
        <v>LONG TERME</v>
      </c>
      <c r="K40" s="21"/>
    </row>
    <row r="41" spans="1:11" ht="30" x14ac:dyDescent="0.25">
      <c r="A41" s="11"/>
      <c r="B41" s="77"/>
      <c r="C41" s="77"/>
      <c r="D41" s="77"/>
      <c r="E41" s="77"/>
      <c r="F41" s="11"/>
      <c r="G41" s="11" t="s">
        <v>276</v>
      </c>
      <c r="H41" s="12"/>
      <c r="I41" s="50">
        <v>43202</v>
      </c>
      <c r="J41" s="79"/>
      <c r="K41" s="13"/>
    </row>
    <row r="42" spans="1:11" ht="105" x14ac:dyDescent="0.25">
      <c r="A42" s="11" t="s">
        <v>19</v>
      </c>
      <c r="B42" s="77" t="s">
        <v>277</v>
      </c>
      <c r="C42" s="77">
        <v>2</v>
      </c>
      <c r="D42" s="77" t="s">
        <v>278</v>
      </c>
      <c r="E42" s="77" t="s">
        <v>280</v>
      </c>
      <c r="F42" s="82" t="s">
        <v>23</v>
      </c>
      <c r="G42" s="81" t="s">
        <v>279</v>
      </c>
      <c r="H42" s="12" t="s">
        <v>1</v>
      </c>
      <c r="I42" s="50">
        <v>43132</v>
      </c>
      <c r="J42" s="79" t="s">
        <v>281</v>
      </c>
      <c r="K42" s="169">
        <v>1</v>
      </c>
    </row>
    <row r="43" spans="1:11" x14ac:dyDescent="0.25">
      <c r="A43" s="76"/>
      <c r="B43" s="77"/>
      <c r="C43" s="77"/>
      <c r="D43" s="77"/>
      <c r="E43" s="77"/>
      <c r="F43" s="76"/>
      <c r="G43" s="11" t="s">
        <v>246</v>
      </c>
      <c r="H43" s="12"/>
      <c r="I43" s="50">
        <v>43189</v>
      </c>
      <c r="J43" s="50">
        <v>43336</v>
      </c>
      <c r="K43" s="167">
        <v>1</v>
      </c>
    </row>
    <row r="44" spans="1:11" x14ac:dyDescent="0.25">
      <c r="A44" s="76"/>
      <c r="B44" s="77"/>
      <c r="C44" s="77"/>
      <c r="D44" s="77"/>
      <c r="E44" s="77"/>
      <c r="F44" s="76"/>
      <c r="G44" s="11" t="s">
        <v>282</v>
      </c>
      <c r="H44" s="26"/>
      <c r="I44" s="50">
        <v>43194</v>
      </c>
      <c r="J44" s="50">
        <v>43341</v>
      </c>
      <c r="K44" s="167">
        <v>1</v>
      </c>
    </row>
    <row r="45" spans="1:11" x14ac:dyDescent="0.25">
      <c r="A45" s="76"/>
      <c r="B45" s="77"/>
      <c r="C45" s="77"/>
      <c r="D45" s="77"/>
      <c r="E45" s="77"/>
      <c r="F45" s="82"/>
      <c r="G45" s="11"/>
      <c r="H45" s="12"/>
      <c r="I45" s="50"/>
      <c r="J45" s="80"/>
      <c r="K45" s="21"/>
    </row>
    <row r="46" spans="1:11" x14ac:dyDescent="0.25">
      <c r="A46" s="76"/>
      <c r="B46" s="77"/>
      <c r="C46" s="77"/>
      <c r="D46" s="77"/>
      <c r="E46" s="77"/>
      <c r="F46" s="76"/>
      <c r="G46" s="11"/>
      <c r="H46" s="26"/>
      <c r="I46" s="50"/>
      <c r="J46" s="80"/>
      <c r="K46" s="21"/>
    </row>
    <row r="47" spans="1:11" x14ac:dyDescent="0.25">
      <c r="A47" s="76"/>
      <c r="B47" s="77"/>
      <c r="C47" s="77"/>
      <c r="D47" s="77"/>
      <c r="E47" s="77"/>
      <c r="F47" s="76"/>
      <c r="G47" s="11"/>
      <c r="H47" s="26"/>
      <c r="I47" s="50"/>
      <c r="J47" s="80"/>
      <c r="K47" s="21"/>
    </row>
    <row r="48" spans="1:11" x14ac:dyDescent="0.25">
      <c r="A48" s="76"/>
      <c r="B48" s="77"/>
      <c r="C48" s="77"/>
      <c r="D48" s="77"/>
      <c r="E48" s="77"/>
      <c r="F48" s="82"/>
      <c r="G48" s="11"/>
      <c r="H48" s="12"/>
      <c r="I48" s="50"/>
      <c r="J48" s="80"/>
      <c r="K48" s="21"/>
    </row>
    <row r="49" spans="1:11" x14ac:dyDescent="0.25">
      <c r="A49" s="11"/>
      <c r="B49" s="77"/>
      <c r="C49" s="77"/>
      <c r="D49" s="77"/>
      <c r="E49" s="77"/>
      <c r="F49" s="11"/>
      <c r="G49" s="11"/>
      <c r="H49" s="12"/>
      <c r="I49" s="50"/>
      <c r="J49" s="79"/>
      <c r="K49" s="13"/>
    </row>
    <row r="50" spans="1:11" x14ac:dyDescent="0.25">
      <c r="A50" s="76"/>
      <c r="B50" s="77"/>
      <c r="C50" s="77"/>
      <c r="D50" s="77"/>
      <c r="E50" s="77"/>
      <c r="F50" s="76"/>
      <c r="G50" s="11"/>
      <c r="H50" s="26"/>
      <c r="I50" s="50"/>
      <c r="J50" s="80"/>
      <c r="K50" s="21"/>
    </row>
    <row r="51" spans="1:11" x14ac:dyDescent="0.25">
      <c r="A51" s="76"/>
      <c r="B51" s="77"/>
      <c r="C51" s="77"/>
      <c r="D51" s="77"/>
      <c r="E51" s="77"/>
      <c r="F51" s="76"/>
      <c r="G51" s="11"/>
      <c r="H51" s="26"/>
      <c r="I51" s="50"/>
      <c r="J51" s="80"/>
      <c r="K51" s="21"/>
    </row>
  </sheetData>
  <dataValidations count="1">
    <dataValidation type="list" allowBlank="1" showInputMessage="1" showErrorMessage="1" sqref="K2:K51" xr:uid="{00000000-0002-0000-0300-000000000000}">
      <formula1>"0%,25%,50%,75%,100%"</formula1>
    </dataValidation>
  </dataValidations>
  <pageMargins left="0.48958333333333331" right="0.46875" top="0.75" bottom="0.75" header="0.3" footer="0.3"/>
  <pageSetup paperSize="8" orientation="landscape" r:id="rId1"/>
  <headerFooter>
    <oddHeader>&amp;LTRG&amp;C&amp;F</oddHeader>
  </headerFooter>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K107"/>
  <sheetViews>
    <sheetView view="pageLayout" topLeftCell="B1" zoomScaleNormal="100" workbookViewId="0">
      <selection activeCell="K84" sqref="K84"/>
    </sheetView>
  </sheetViews>
  <sheetFormatPr baseColWidth="10" defaultColWidth="11.5703125" defaultRowHeight="15" x14ac:dyDescent="0.25"/>
  <cols>
    <col min="1" max="1" width="11.28515625" style="17" customWidth="1"/>
    <col min="2" max="2" width="5.85546875" style="18" customWidth="1"/>
    <col min="3" max="3" width="5.42578125" style="18" customWidth="1"/>
    <col min="4" max="4" width="7.140625" style="18" customWidth="1"/>
    <col min="5" max="5" width="30.85546875" style="17" customWidth="1"/>
    <col min="6" max="6" width="27.140625" style="17" customWidth="1"/>
    <col min="7" max="7" width="37.42578125" style="17" customWidth="1"/>
    <col min="8" max="8" width="17.28515625" style="17" customWidth="1"/>
    <col min="9" max="9" width="16.85546875" style="17" customWidth="1"/>
    <col min="10" max="10" width="17.28515625" style="17" customWidth="1"/>
    <col min="11" max="11" width="20.140625" style="17" customWidth="1"/>
    <col min="12" max="16384" width="11.5703125" style="17"/>
  </cols>
  <sheetData>
    <row r="1" spans="1:11" ht="38.25" x14ac:dyDescent="0.25">
      <c r="A1" s="49" t="s">
        <v>9</v>
      </c>
      <c r="B1" s="49" t="s">
        <v>10</v>
      </c>
      <c r="C1" s="49" t="s">
        <v>11</v>
      </c>
      <c r="D1" s="49" t="s">
        <v>12</v>
      </c>
      <c r="E1" s="103" t="s">
        <v>13</v>
      </c>
      <c r="F1" s="47" t="s">
        <v>14</v>
      </c>
      <c r="G1" s="47" t="s">
        <v>15</v>
      </c>
      <c r="H1" s="47" t="s">
        <v>16</v>
      </c>
      <c r="I1" s="47" t="s">
        <v>17</v>
      </c>
      <c r="J1" s="47" t="s">
        <v>18</v>
      </c>
      <c r="K1" s="16" t="s">
        <v>0</v>
      </c>
    </row>
    <row r="2" spans="1:11" ht="138" customHeight="1" x14ac:dyDescent="0.25">
      <c r="A2" s="76" t="s">
        <v>19</v>
      </c>
      <c r="B2" s="77" t="s">
        <v>283</v>
      </c>
      <c r="C2" s="77">
        <v>2</v>
      </c>
      <c r="D2" s="77" t="s">
        <v>284</v>
      </c>
      <c r="E2" s="77" t="s">
        <v>285</v>
      </c>
      <c r="F2" s="82" t="s">
        <v>23</v>
      </c>
      <c r="G2" s="11" t="s">
        <v>286</v>
      </c>
      <c r="H2" s="12" t="s">
        <v>1</v>
      </c>
      <c r="I2" s="95">
        <v>43132</v>
      </c>
      <c r="J2" s="80" t="s">
        <v>294</v>
      </c>
      <c r="K2" s="22">
        <v>1</v>
      </c>
    </row>
    <row r="3" spans="1:11" x14ac:dyDescent="0.25">
      <c r="A3" s="76"/>
      <c r="B3" s="77"/>
      <c r="C3" s="77"/>
      <c r="D3" s="77"/>
      <c r="E3" s="77"/>
      <c r="F3" s="76"/>
      <c r="G3" s="11" t="s">
        <v>287</v>
      </c>
      <c r="H3" s="26"/>
      <c r="I3" s="95">
        <v>43189</v>
      </c>
      <c r="J3" s="80"/>
      <c r="K3" s="167">
        <v>1</v>
      </c>
    </row>
    <row r="4" spans="1:11" ht="30" x14ac:dyDescent="0.25">
      <c r="A4" s="76"/>
      <c r="B4" s="77"/>
      <c r="C4" s="77"/>
      <c r="D4" s="77"/>
      <c r="E4" s="77"/>
      <c r="F4" s="76"/>
      <c r="G4" s="11" t="s">
        <v>288</v>
      </c>
      <c r="H4" s="26"/>
      <c r="I4" s="95">
        <v>43194</v>
      </c>
      <c r="J4" s="80"/>
      <c r="K4" s="170">
        <v>1</v>
      </c>
    </row>
    <row r="5" spans="1:11" ht="165" x14ac:dyDescent="0.25">
      <c r="A5" s="76" t="s">
        <v>54</v>
      </c>
      <c r="B5" s="77" t="s">
        <v>289</v>
      </c>
      <c r="C5" s="77">
        <v>5</v>
      </c>
      <c r="D5" s="77" t="s">
        <v>290</v>
      </c>
      <c r="E5" s="77" t="s">
        <v>291</v>
      </c>
      <c r="F5" s="82" t="s">
        <v>23</v>
      </c>
      <c r="G5" s="11" t="s">
        <v>293</v>
      </c>
      <c r="H5" s="12" t="s">
        <v>1</v>
      </c>
      <c r="I5" s="95">
        <v>43132</v>
      </c>
      <c r="J5" s="80" t="s">
        <v>292</v>
      </c>
      <c r="K5" s="22">
        <v>1</v>
      </c>
    </row>
    <row r="6" spans="1:11" ht="45" x14ac:dyDescent="0.25">
      <c r="A6" s="11"/>
      <c r="B6" s="77"/>
      <c r="C6" s="77"/>
      <c r="D6" s="77"/>
      <c r="E6" s="77"/>
      <c r="F6" s="11"/>
      <c r="G6" s="11" t="s">
        <v>295</v>
      </c>
      <c r="H6" s="12"/>
      <c r="I6" s="95">
        <v>43189</v>
      </c>
      <c r="J6" s="79" t="s">
        <v>66</v>
      </c>
      <c r="K6" s="22">
        <v>0</v>
      </c>
    </row>
    <row r="7" spans="1:11" ht="45" x14ac:dyDescent="0.25">
      <c r="A7" s="76"/>
      <c r="B7" s="77"/>
      <c r="C7" s="77"/>
      <c r="D7" s="77"/>
      <c r="E7" s="77"/>
      <c r="F7" s="76"/>
      <c r="G7" s="11" t="s">
        <v>296</v>
      </c>
      <c r="H7" s="26"/>
      <c r="I7" s="95">
        <v>43194</v>
      </c>
      <c r="J7" s="80" t="s">
        <v>66</v>
      </c>
      <c r="K7" s="22">
        <v>0</v>
      </c>
    </row>
    <row r="8" spans="1:11" ht="45" x14ac:dyDescent="0.25">
      <c r="A8" s="76"/>
      <c r="B8" s="77"/>
      <c r="C8" s="77"/>
      <c r="D8" s="77"/>
      <c r="E8" s="77"/>
      <c r="F8" s="76"/>
      <c r="G8" s="11" t="s">
        <v>297</v>
      </c>
      <c r="H8" s="26"/>
      <c r="I8" s="95">
        <v>43194</v>
      </c>
      <c r="J8" s="80" t="s">
        <v>66</v>
      </c>
      <c r="K8" s="22">
        <v>0</v>
      </c>
    </row>
    <row r="9" spans="1:11" ht="344.25" x14ac:dyDescent="0.25">
      <c r="A9" s="86" t="s">
        <v>54</v>
      </c>
      <c r="B9" s="86" t="s">
        <v>298</v>
      </c>
      <c r="C9" s="86">
        <v>5</v>
      </c>
      <c r="D9" s="86" t="s">
        <v>299</v>
      </c>
      <c r="E9" s="96" t="s">
        <v>304</v>
      </c>
      <c r="F9" s="82" t="s">
        <v>23</v>
      </c>
      <c r="G9" s="77" t="s">
        <v>303</v>
      </c>
      <c r="H9" s="12" t="s">
        <v>1</v>
      </c>
      <c r="I9" s="95">
        <v>43132</v>
      </c>
      <c r="J9" s="91" t="s">
        <v>66</v>
      </c>
      <c r="K9" s="22">
        <v>0</v>
      </c>
    </row>
    <row r="10" spans="1:11" ht="30" x14ac:dyDescent="0.25">
      <c r="A10" s="86"/>
      <c r="B10" s="86"/>
      <c r="C10" s="86"/>
      <c r="D10" s="86"/>
      <c r="E10" s="87"/>
      <c r="F10" s="84"/>
      <c r="G10" s="77" t="s">
        <v>300</v>
      </c>
      <c r="H10" s="26"/>
      <c r="I10" s="95">
        <v>43189</v>
      </c>
      <c r="J10" s="91" t="s">
        <v>66</v>
      </c>
      <c r="K10" s="22">
        <v>0</v>
      </c>
    </row>
    <row r="11" spans="1:11" ht="30" x14ac:dyDescent="0.25">
      <c r="A11" s="86"/>
      <c r="B11" s="86"/>
      <c r="C11" s="86"/>
      <c r="D11" s="86"/>
      <c r="E11" s="87"/>
      <c r="F11" s="84"/>
      <c r="G11" s="77" t="s">
        <v>301</v>
      </c>
      <c r="H11" s="26"/>
      <c r="I11" s="95">
        <v>43194</v>
      </c>
      <c r="J11" s="91" t="s">
        <v>66</v>
      </c>
      <c r="K11" s="22">
        <v>0</v>
      </c>
    </row>
    <row r="12" spans="1:11" ht="60" x14ac:dyDescent="0.25">
      <c r="A12" s="86"/>
      <c r="B12" s="86"/>
      <c r="C12" s="86"/>
      <c r="D12" s="86"/>
      <c r="E12" s="87"/>
      <c r="F12" s="84"/>
      <c r="G12" s="77" t="s">
        <v>302</v>
      </c>
      <c r="H12" s="26"/>
      <c r="I12" s="95">
        <v>43199</v>
      </c>
      <c r="J12" s="91" t="s">
        <v>292</v>
      </c>
      <c r="K12" s="22">
        <v>1</v>
      </c>
    </row>
    <row r="13" spans="1:11" ht="105" x14ac:dyDescent="0.25">
      <c r="A13" s="86" t="s">
        <v>54</v>
      </c>
      <c r="B13" s="86" t="s">
        <v>289</v>
      </c>
      <c r="C13" s="86">
        <v>7</v>
      </c>
      <c r="D13" s="86" t="s">
        <v>305</v>
      </c>
      <c r="E13" s="87" t="s">
        <v>306</v>
      </c>
      <c r="F13" s="82" t="s">
        <v>23</v>
      </c>
      <c r="G13" s="77" t="s">
        <v>307</v>
      </c>
      <c r="H13" s="26" t="s">
        <v>1</v>
      </c>
      <c r="I13" s="95">
        <v>43262</v>
      </c>
      <c r="J13" s="91" t="s">
        <v>43</v>
      </c>
      <c r="K13" s="22">
        <v>1</v>
      </c>
    </row>
    <row r="14" spans="1:11" x14ac:dyDescent="0.25">
      <c r="A14" s="86"/>
      <c r="B14" s="86"/>
      <c r="C14" s="86"/>
      <c r="D14" s="86"/>
      <c r="E14" s="94"/>
      <c r="F14" s="85"/>
      <c r="G14" s="77" t="s">
        <v>308</v>
      </c>
      <c r="H14" s="26"/>
      <c r="I14" s="95">
        <v>43269</v>
      </c>
      <c r="J14" s="91" t="s">
        <v>43</v>
      </c>
      <c r="K14" s="22">
        <v>1</v>
      </c>
    </row>
    <row r="15" spans="1:11" ht="30" x14ac:dyDescent="0.25">
      <c r="A15" s="86"/>
      <c r="B15" s="86"/>
      <c r="C15" s="86"/>
      <c r="D15" s="86"/>
      <c r="E15" s="94"/>
      <c r="F15" s="85"/>
      <c r="G15" s="77" t="s">
        <v>309</v>
      </c>
      <c r="H15" s="26"/>
      <c r="I15" s="95">
        <v>43271</v>
      </c>
      <c r="J15" s="91" t="s">
        <v>43</v>
      </c>
      <c r="K15" s="22">
        <v>1</v>
      </c>
    </row>
    <row r="16" spans="1:11" ht="300" x14ac:dyDescent="0.25">
      <c r="A16" s="86" t="s">
        <v>54</v>
      </c>
      <c r="B16" s="86" t="s">
        <v>289</v>
      </c>
      <c r="C16" s="86">
        <v>7</v>
      </c>
      <c r="D16" s="86" t="s">
        <v>310</v>
      </c>
      <c r="E16" s="87" t="s">
        <v>311</v>
      </c>
      <c r="F16" s="82" t="s">
        <v>23</v>
      </c>
      <c r="G16" s="77" t="s">
        <v>316</v>
      </c>
      <c r="H16" s="26" t="s">
        <v>1</v>
      </c>
      <c r="I16" s="95">
        <v>43262</v>
      </c>
      <c r="J16" s="91" t="s">
        <v>43</v>
      </c>
      <c r="K16" s="22">
        <v>1</v>
      </c>
    </row>
    <row r="17" spans="1:11" x14ac:dyDescent="0.25">
      <c r="A17" s="86"/>
      <c r="B17" s="86"/>
      <c r="C17" s="86"/>
      <c r="D17" s="86"/>
      <c r="E17" s="87"/>
      <c r="F17" s="84"/>
      <c r="G17" s="77" t="s">
        <v>312</v>
      </c>
      <c r="H17" s="26"/>
      <c r="I17" s="95">
        <v>43269</v>
      </c>
      <c r="J17" s="91" t="s">
        <v>292</v>
      </c>
      <c r="K17" s="22">
        <v>1</v>
      </c>
    </row>
    <row r="18" spans="1:11" ht="30" x14ac:dyDescent="0.25">
      <c r="A18" s="86"/>
      <c r="B18" s="86"/>
      <c r="C18" s="86"/>
      <c r="D18" s="86"/>
      <c r="E18" s="87"/>
      <c r="F18" s="84"/>
      <c r="G18" s="77" t="s">
        <v>313</v>
      </c>
      <c r="H18" s="26"/>
      <c r="I18" s="95">
        <v>43271</v>
      </c>
      <c r="J18" s="91" t="s">
        <v>292</v>
      </c>
      <c r="K18" s="22">
        <v>1</v>
      </c>
    </row>
    <row r="19" spans="1:11" ht="120" x14ac:dyDescent="0.25">
      <c r="A19" s="86" t="s">
        <v>54</v>
      </c>
      <c r="B19" s="86" t="s">
        <v>298</v>
      </c>
      <c r="C19" s="86">
        <v>7</v>
      </c>
      <c r="D19" s="86" t="s">
        <v>314</v>
      </c>
      <c r="E19" s="77" t="s">
        <v>317</v>
      </c>
      <c r="F19" s="82" t="s">
        <v>23</v>
      </c>
      <c r="G19" s="77" t="s">
        <v>315</v>
      </c>
      <c r="H19" s="26" t="s">
        <v>1</v>
      </c>
      <c r="I19" s="95">
        <v>43262</v>
      </c>
      <c r="J19" s="91" t="s">
        <v>292</v>
      </c>
      <c r="K19" s="22">
        <v>1</v>
      </c>
    </row>
    <row r="20" spans="1:11" x14ac:dyDescent="0.25">
      <c r="A20" s="86"/>
      <c r="B20" s="86"/>
      <c r="C20" s="86"/>
      <c r="D20" s="86"/>
      <c r="E20" s="77"/>
      <c r="F20" s="84"/>
      <c r="G20" s="77" t="s">
        <v>318</v>
      </c>
      <c r="H20" s="26"/>
      <c r="I20" s="95">
        <v>43269</v>
      </c>
      <c r="J20" s="91" t="s">
        <v>43</v>
      </c>
      <c r="K20" s="22">
        <v>1</v>
      </c>
    </row>
    <row r="21" spans="1:11" ht="30" x14ac:dyDescent="0.25">
      <c r="A21" s="86"/>
      <c r="B21" s="86"/>
      <c r="C21" s="86"/>
      <c r="D21" s="86"/>
      <c r="E21" s="87"/>
      <c r="F21" s="84"/>
      <c r="G21" s="77" t="s">
        <v>319</v>
      </c>
      <c r="H21" s="12"/>
      <c r="I21" s="95">
        <v>43271</v>
      </c>
      <c r="J21" s="91" t="s">
        <v>292</v>
      </c>
      <c r="K21" s="22">
        <v>1</v>
      </c>
    </row>
    <row r="22" spans="1:11" ht="45" x14ac:dyDescent="0.25">
      <c r="A22" s="86" t="s">
        <v>54</v>
      </c>
      <c r="B22" s="86" t="s">
        <v>289</v>
      </c>
      <c r="C22" s="86">
        <v>5</v>
      </c>
      <c r="D22" s="86" t="s">
        <v>320</v>
      </c>
      <c r="E22" s="87" t="s">
        <v>321</v>
      </c>
      <c r="F22" s="82" t="s">
        <v>23</v>
      </c>
      <c r="G22" s="77" t="s">
        <v>322</v>
      </c>
      <c r="H22" s="12" t="s">
        <v>1</v>
      </c>
      <c r="I22" s="95">
        <v>43132</v>
      </c>
      <c r="J22" s="91" t="s">
        <v>292</v>
      </c>
      <c r="K22" s="22">
        <v>1</v>
      </c>
    </row>
    <row r="23" spans="1:11" ht="409.5" x14ac:dyDescent="0.25">
      <c r="A23" s="86" t="s">
        <v>54</v>
      </c>
      <c r="B23" s="86" t="s">
        <v>289</v>
      </c>
      <c r="C23" s="86">
        <v>7</v>
      </c>
      <c r="D23" s="86" t="s">
        <v>323</v>
      </c>
      <c r="E23" s="87" t="s">
        <v>324</v>
      </c>
      <c r="F23" s="82" t="s">
        <v>23</v>
      </c>
      <c r="G23" s="96" t="s">
        <v>325</v>
      </c>
      <c r="H23" s="26" t="s">
        <v>1</v>
      </c>
      <c r="I23" s="90">
        <v>43262</v>
      </c>
      <c r="J23" s="91" t="s">
        <v>66</v>
      </c>
      <c r="K23" s="22">
        <v>0</v>
      </c>
    </row>
    <row r="24" spans="1:11" ht="38.25" x14ac:dyDescent="0.25">
      <c r="A24" s="86"/>
      <c r="B24" s="86"/>
      <c r="C24" s="86"/>
      <c r="D24" s="86"/>
      <c r="E24" s="87"/>
      <c r="F24" s="84"/>
      <c r="G24" s="88" t="s">
        <v>326</v>
      </c>
      <c r="H24" s="12"/>
      <c r="I24" s="90">
        <v>43269</v>
      </c>
      <c r="J24" s="91"/>
      <c r="K24" s="22">
        <v>1</v>
      </c>
    </row>
    <row r="25" spans="1:11" ht="178.5" x14ac:dyDescent="0.25">
      <c r="A25" s="86"/>
      <c r="B25" s="86"/>
      <c r="C25" s="86"/>
      <c r="D25" s="86"/>
      <c r="E25" s="87"/>
      <c r="F25" s="84"/>
      <c r="G25" s="89" t="s">
        <v>328</v>
      </c>
      <c r="H25" s="26"/>
      <c r="I25" s="90">
        <v>43132</v>
      </c>
      <c r="J25" s="91" t="s">
        <v>66</v>
      </c>
      <c r="K25" s="22">
        <v>0</v>
      </c>
    </row>
    <row r="26" spans="1:11" ht="38.25" x14ac:dyDescent="0.25">
      <c r="A26" s="86"/>
      <c r="B26" s="86"/>
      <c r="C26" s="86"/>
      <c r="D26" s="86"/>
      <c r="E26" s="87"/>
      <c r="F26" s="84"/>
      <c r="G26" s="89" t="s">
        <v>327</v>
      </c>
      <c r="H26" s="26"/>
      <c r="I26" s="90">
        <v>43189</v>
      </c>
      <c r="J26" s="91"/>
      <c r="K26" s="22">
        <v>0</v>
      </c>
    </row>
    <row r="27" spans="1:11" ht="225" x14ac:dyDescent="0.25">
      <c r="A27" s="86" t="s">
        <v>54</v>
      </c>
      <c r="B27" s="86" t="s">
        <v>289</v>
      </c>
      <c r="C27" s="86">
        <v>8</v>
      </c>
      <c r="D27" s="86" t="s">
        <v>329</v>
      </c>
      <c r="E27" s="87" t="s">
        <v>330</v>
      </c>
      <c r="F27" s="82" t="s">
        <v>23</v>
      </c>
      <c r="G27" s="87" t="s">
        <v>331</v>
      </c>
      <c r="H27" s="12" t="s">
        <v>1</v>
      </c>
      <c r="I27" s="93">
        <v>43132</v>
      </c>
      <c r="J27" s="91" t="s">
        <v>66</v>
      </c>
      <c r="K27" s="22">
        <v>0</v>
      </c>
    </row>
    <row r="28" spans="1:11" ht="75" x14ac:dyDescent="0.25">
      <c r="A28" s="86"/>
      <c r="B28" s="86"/>
      <c r="C28" s="86"/>
      <c r="D28" s="86"/>
      <c r="E28" s="87"/>
      <c r="F28" s="84"/>
      <c r="G28" s="97" t="s">
        <v>332</v>
      </c>
      <c r="H28" s="98"/>
      <c r="I28" s="93">
        <v>43189</v>
      </c>
      <c r="J28" s="91"/>
      <c r="K28" s="22">
        <v>0</v>
      </c>
    </row>
    <row r="29" spans="1:11" ht="60" x14ac:dyDescent="0.25">
      <c r="A29" s="86"/>
      <c r="B29" s="86"/>
      <c r="C29" s="86"/>
      <c r="D29" s="86"/>
      <c r="E29" s="87"/>
      <c r="F29" s="84"/>
      <c r="G29" s="99" t="s">
        <v>333</v>
      </c>
      <c r="H29" s="100"/>
      <c r="I29" s="93">
        <v>43199</v>
      </c>
      <c r="J29" s="91"/>
      <c r="K29" s="22">
        <v>0</v>
      </c>
    </row>
    <row r="30" spans="1:11" ht="75" x14ac:dyDescent="0.25">
      <c r="A30" s="86" t="s">
        <v>54</v>
      </c>
      <c r="B30" s="86" t="s">
        <v>289</v>
      </c>
      <c r="C30" s="86">
        <v>7</v>
      </c>
      <c r="D30" s="86" t="s">
        <v>334</v>
      </c>
      <c r="E30" s="87" t="s">
        <v>335</v>
      </c>
      <c r="F30" s="84" t="s">
        <v>23</v>
      </c>
      <c r="G30" s="88" t="s">
        <v>336</v>
      </c>
      <c r="H30" s="12" t="s">
        <v>1</v>
      </c>
      <c r="I30" s="90">
        <v>43283</v>
      </c>
      <c r="J30" s="91" t="s">
        <v>43</v>
      </c>
      <c r="K30" s="22">
        <v>1</v>
      </c>
    </row>
    <row r="31" spans="1:11" x14ac:dyDescent="0.25">
      <c r="A31" s="86"/>
      <c r="B31" s="86"/>
      <c r="C31" s="86"/>
      <c r="D31" s="86"/>
      <c r="E31" s="87"/>
      <c r="F31" s="84"/>
      <c r="G31" s="89"/>
      <c r="H31" s="26"/>
      <c r="I31" s="90"/>
      <c r="J31" s="91"/>
      <c r="K31" s="22"/>
    </row>
    <row r="32" spans="1:11" ht="75" x14ac:dyDescent="0.25">
      <c r="A32" s="86" t="s">
        <v>54</v>
      </c>
      <c r="B32" s="86" t="s">
        <v>289</v>
      </c>
      <c r="C32" s="86">
        <v>7</v>
      </c>
      <c r="D32" s="86" t="s">
        <v>337</v>
      </c>
      <c r="E32" s="87" t="s">
        <v>338</v>
      </c>
      <c r="F32" s="84" t="s">
        <v>23</v>
      </c>
      <c r="G32" s="89" t="s">
        <v>339</v>
      </c>
      <c r="H32" s="26" t="s">
        <v>1</v>
      </c>
      <c r="I32" s="90">
        <v>43283</v>
      </c>
      <c r="J32" s="91" t="s">
        <v>43</v>
      </c>
      <c r="K32" s="22">
        <v>1</v>
      </c>
    </row>
    <row r="33" spans="1:11" x14ac:dyDescent="0.25">
      <c r="A33" s="86"/>
      <c r="B33" s="86"/>
      <c r="C33" s="86"/>
      <c r="D33" s="86"/>
      <c r="E33" s="87"/>
      <c r="F33" s="84"/>
      <c r="G33" s="89"/>
      <c r="H33" s="26"/>
      <c r="I33" s="90"/>
      <c r="J33" s="91"/>
      <c r="K33" s="22"/>
    </row>
    <row r="34" spans="1:11" ht="90" x14ac:dyDescent="0.25">
      <c r="A34" s="86" t="s">
        <v>54</v>
      </c>
      <c r="B34" s="86" t="s">
        <v>289</v>
      </c>
      <c r="C34" s="86">
        <v>7</v>
      </c>
      <c r="D34" s="86" t="s">
        <v>340</v>
      </c>
      <c r="E34" s="87" t="s">
        <v>341</v>
      </c>
      <c r="F34" s="84" t="s">
        <v>23</v>
      </c>
      <c r="G34" s="89" t="s">
        <v>342</v>
      </c>
      <c r="H34" s="26" t="s">
        <v>1</v>
      </c>
      <c r="I34" s="90">
        <v>43290</v>
      </c>
      <c r="J34" s="91" t="s">
        <v>43</v>
      </c>
      <c r="K34" s="22">
        <v>1</v>
      </c>
    </row>
    <row r="35" spans="1:11" ht="135" x14ac:dyDescent="0.25">
      <c r="A35" s="86" t="s">
        <v>54</v>
      </c>
      <c r="B35" s="86" t="s">
        <v>289</v>
      </c>
      <c r="C35" s="86">
        <v>7</v>
      </c>
      <c r="D35" s="86" t="s">
        <v>343</v>
      </c>
      <c r="E35" s="87" t="s">
        <v>345</v>
      </c>
      <c r="F35" s="84" t="s">
        <v>23</v>
      </c>
      <c r="G35" s="89" t="s">
        <v>344</v>
      </c>
      <c r="H35" s="26" t="s">
        <v>1</v>
      </c>
      <c r="I35" s="90">
        <v>43290</v>
      </c>
      <c r="J35" s="91" t="s">
        <v>43</v>
      </c>
      <c r="K35" s="22">
        <v>1</v>
      </c>
    </row>
    <row r="36" spans="1:11" ht="105" x14ac:dyDescent="0.25">
      <c r="A36" s="86" t="s">
        <v>54</v>
      </c>
      <c r="B36" s="86" t="s">
        <v>289</v>
      </c>
      <c r="C36" s="86">
        <v>7</v>
      </c>
      <c r="D36" s="86" t="s">
        <v>346</v>
      </c>
      <c r="E36" s="87" t="s">
        <v>347</v>
      </c>
      <c r="F36" s="84" t="s">
        <v>23</v>
      </c>
      <c r="G36" s="89" t="s">
        <v>348</v>
      </c>
      <c r="H36" s="26" t="s">
        <v>1</v>
      </c>
      <c r="I36" s="90">
        <v>43297</v>
      </c>
      <c r="J36" s="91" t="s">
        <v>43</v>
      </c>
      <c r="K36" s="22">
        <v>1</v>
      </c>
    </row>
    <row r="37" spans="1:11" ht="150" x14ac:dyDescent="0.25">
      <c r="A37" s="86" t="s">
        <v>54</v>
      </c>
      <c r="B37" s="86" t="s">
        <v>289</v>
      </c>
      <c r="C37" s="86">
        <v>7</v>
      </c>
      <c r="D37" s="86" t="s">
        <v>349</v>
      </c>
      <c r="E37" s="87" t="s">
        <v>350</v>
      </c>
      <c r="F37" s="84" t="s">
        <v>23</v>
      </c>
      <c r="G37" s="88" t="s">
        <v>351</v>
      </c>
      <c r="H37" s="12" t="s">
        <v>1</v>
      </c>
      <c r="I37" s="90">
        <v>43276</v>
      </c>
      <c r="J37" s="91" t="s">
        <v>43</v>
      </c>
      <c r="K37" s="22">
        <v>1</v>
      </c>
    </row>
    <row r="38" spans="1:11" ht="165" x14ac:dyDescent="0.25">
      <c r="A38" s="86" t="s">
        <v>54</v>
      </c>
      <c r="B38" s="86" t="s">
        <v>289</v>
      </c>
      <c r="C38" s="86">
        <v>7</v>
      </c>
      <c r="D38" s="86" t="s">
        <v>352</v>
      </c>
      <c r="E38" s="87" t="s">
        <v>354</v>
      </c>
      <c r="F38" s="84" t="s">
        <v>23</v>
      </c>
      <c r="G38" s="89" t="s">
        <v>353</v>
      </c>
      <c r="H38" s="26" t="s">
        <v>1</v>
      </c>
      <c r="I38" s="90">
        <v>43283</v>
      </c>
      <c r="J38" s="91" t="s">
        <v>43</v>
      </c>
      <c r="K38" s="22">
        <v>1</v>
      </c>
    </row>
    <row r="39" spans="1:11" ht="120" x14ac:dyDescent="0.25">
      <c r="A39" s="86" t="s">
        <v>54</v>
      </c>
      <c r="B39" s="86" t="s">
        <v>289</v>
      </c>
      <c r="C39" s="86">
        <v>7</v>
      </c>
      <c r="D39" s="86" t="s">
        <v>355</v>
      </c>
      <c r="E39" s="87" t="s">
        <v>356</v>
      </c>
      <c r="F39" s="84" t="s">
        <v>23</v>
      </c>
      <c r="G39" s="89" t="s">
        <v>357</v>
      </c>
      <c r="H39" s="26" t="s">
        <v>1</v>
      </c>
      <c r="I39" s="90">
        <v>43283</v>
      </c>
      <c r="J39" s="91" t="s">
        <v>43</v>
      </c>
      <c r="K39" s="22">
        <v>1</v>
      </c>
    </row>
    <row r="40" spans="1:11" ht="90" x14ac:dyDescent="0.25">
      <c r="A40" s="86" t="s">
        <v>54</v>
      </c>
      <c r="B40" s="86" t="s">
        <v>289</v>
      </c>
      <c r="C40" s="86">
        <v>7</v>
      </c>
      <c r="D40" s="86" t="s">
        <v>358</v>
      </c>
      <c r="E40" s="87" t="s">
        <v>359</v>
      </c>
      <c r="F40" s="84" t="s">
        <v>23</v>
      </c>
      <c r="G40" s="88" t="s">
        <v>360</v>
      </c>
      <c r="H40" s="12" t="s">
        <v>1</v>
      </c>
      <c r="I40" s="90">
        <v>43276</v>
      </c>
      <c r="J40" s="91" t="s">
        <v>43</v>
      </c>
      <c r="K40" s="22">
        <v>1</v>
      </c>
    </row>
    <row r="41" spans="1:11" ht="135" x14ac:dyDescent="0.25">
      <c r="A41" s="86" t="s">
        <v>54</v>
      </c>
      <c r="B41" s="86" t="s">
        <v>289</v>
      </c>
      <c r="C41" s="86">
        <v>7</v>
      </c>
      <c r="D41" s="86" t="s">
        <v>361</v>
      </c>
      <c r="E41" s="87" t="s">
        <v>363</v>
      </c>
      <c r="F41" s="84" t="s">
        <v>23</v>
      </c>
      <c r="G41" s="89" t="s">
        <v>362</v>
      </c>
      <c r="H41" s="26" t="s">
        <v>1</v>
      </c>
      <c r="I41" s="90">
        <v>43276</v>
      </c>
      <c r="J41" s="91" t="s">
        <v>43</v>
      </c>
      <c r="K41" s="25">
        <v>1</v>
      </c>
    </row>
    <row r="42" spans="1:11" ht="120" x14ac:dyDescent="0.25">
      <c r="A42" s="86" t="s">
        <v>54</v>
      </c>
      <c r="B42" s="86" t="s">
        <v>289</v>
      </c>
      <c r="C42" s="86">
        <v>7</v>
      </c>
      <c r="D42" s="86" t="s">
        <v>364</v>
      </c>
      <c r="E42" s="87" t="s">
        <v>365</v>
      </c>
      <c r="F42" s="84" t="s">
        <v>23</v>
      </c>
      <c r="G42" s="89" t="s">
        <v>366</v>
      </c>
      <c r="H42" s="26" t="s">
        <v>1</v>
      </c>
      <c r="I42" s="90">
        <v>43276</v>
      </c>
      <c r="J42" s="91" t="s">
        <v>367</v>
      </c>
      <c r="K42" s="25">
        <v>1</v>
      </c>
    </row>
    <row r="43" spans="1:11" ht="165" x14ac:dyDescent="0.25">
      <c r="A43" s="86" t="s">
        <v>54</v>
      </c>
      <c r="B43" s="86" t="s">
        <v>289</v>
      </c>
      <c r="C43" s="86">
        <v>7</v>
      </c>
      <c r="D43" s="86" t="s">
        <v>368</v>
      </c>
      <c r="E43" s="87" t="s">
        <v>369</v>
      </c>
      <c r="F43" s="84" t="s">
        <v>23</v>
      </c>
      <c r="G43" s="88" t="s">
        <v>370</v>
      </c>
      <c r="H43" s="12" t="s">
        <v>1</v>
      </c>
      <c r="I43" s="90">
        <v>43276</v>
      </c>
      <c r="J43" s="91" t="s">
        <v>43</v>
      </c>
      <c r="K43" s="25">
        <v>1</v>
      </c>
    </row>
    <row r="44" spans="1:11" ht="195" x14ac:dyDescent="0.25">
      <c r="A44" s="86" t="s">
        <v>54</v>
      </c>
      <c r="B44" s="86" t="s">
        <v>289</v>
      </c>
      <c r="C44" s="86">
        <v>7</v>
      </c>
      <c r="D44" s="86" t="s">
        <v>371</v>
      </c>
      <c r="E44" s="87" t="s">
        <v>373</v>
      </c>
      <c r="F44" s="84" t="s">
        <v>23</v>
      </c>
      <c r="G44" s="89" t="s">
        <v>372</v>
      </c>
      <c r="H44" s="26" t="s">
        <v>1</v>
      </c>
      <c r="I44" s="90">
        <v>43290</v>
      </c>
      <c r="J44" s="91" t="s">
        <v>66</v>
      </c>
      <c r="K44" s="25">
        <v>0</v>
      </c>
    </row>
    <row r="45" spans="1:11" ht="165" x14ac:dyDescent="0.25">
      <c r="A45" s="86" t="s">
        <v>54</v>
      </c>
      <c r="B45" s="86" t="s">
        <v>289</v>
      </c>
      <c r="C45" s="86">
        <v>7</v>
      </c>
      <c r="D45" s="86" t="s">
        <v>374</v>
      </c>
      <c r="E45" s="87" t="s">
        <v>375</v>
      </c>
      <c r="F45" s="84" t="s">
        <v>23</v>
      </c>
      <c r="G45" s="89" t="s">
        <v>376</v>
      </c>
      <c r="H45" s="26" t="s">
        <v>1</v>
      </c>
      <c r="I45" s="90">
        <v>43297</v>
      </c>
      <c r="J45" s="91" t="s">
        <v>43</v>
      </c>
      <c r="K45" s="25">
        <v>1</v>
      </c>
    </row>
    <row r="46" spans="1:11" x14ac:dyDescent="0.25">
      <c r="A46" s="86"/>
      <c r="B46" s="86"/>
      <c r="C46" s="86"/>
      <c r="D46" s="86"/>
      <c r="E46" s="87"/>
      <c r="F46" s="84"/>
      <c r="G46" s="88"/>
      <c r="H46" s="12"/>
      <c r="I46" s="90"/>
      <c r="J46" s="91"/>
      <c r="K46" s="92"/>
    </row>
    <row r="47" spans="1:11" x14ac:dyDescent="0.25">
      <c r="A47" s="86"/>
      <c r="B47" s="86"/>
      <c r="C47" s="86"/>
      <c r="D47" s="86"/>
      <c r="E47" s="87"/>
      <c r="F47" s="84"/>
      <c r="G47" s="89"/>
      <c r="H47" s="26"/>
      <c r="I47" s="90"/>
      <c r="J47" s="91"/>
      <c r="K47" s="92"/>
    </row>
    <row r="48" spans="1:11" x14ac:dyDescent="0.25">
      <c r="A48" s="86"/>
      <c r="B48" s="86"/>
      <c r="C48" s="86"/>
      <c r="D48" s="86"/>
      <c r="E48" s="87"/>
      <c r="F48" s="84"/>
      <c r="G48" s="89"/>
      <c r="H48" s="26"/>
      <c r="I48" s="90"/>
      <c r="J48" s="91"/>
      <c r="K48" s="25"/>
    </row>
    <row r="49" spans="1:11" ht="150" x14ac:dyDescent="0.25">
      <c r="A49" s="86" t="s">
        <v>54</v>
      </c>
      <c r="B49" s="86" t="s">
        <v>289</v>
      </c>
      <c r="C49" s="86">
        <v>7</v>
      </c>
      <c r="D49" s="86" t="s">
        <v>377</v>
      </c>
      <c r="E49" s="87" t="s">
        <v>378</v>
      </c>
      <c r="F49" s="84" t="s">
        <v>23</v>
      </c>
      <c r="G49" s="89" t="s">
        <v>379</v>
      </c>
      <c r="H49" s="26" t="s">
        <v>1</v>
      </c>
      <c r="I49" s="90">
        <v>43297</v>
      </c>
      <c r="J49" s="91" t="s">
        <v>43</v>
      </c>
      <c r="K49" s="25">
        <v>1</v>
      </c>
    </row>
    <row r="50" spans="1:11" ht="90" x14ac:dyDescent="0.25">
      <c r="A50" s="86" t="s">
        <v>54</v>
      </c>
      <c r="B50" s="86" t="s">
        <v>289</v>
      </c>
      <c r="C50" s="86">
        <v>7</v>
      </c>
      <c r="D50" s="86" t="s">
        <v>380</v>
      </c>
      <c r="E50" s="87" t="s">
        <v>382</v>
      </c>
      <c r="F50" s="84" t="s">
        <v>23</v>
      </c>
      <c r="G50" s="89" t="s">
        <v>381</v>
      </c>
      <c r="H50" s="26" t="s">
        <v>1</v>
      </c>
      <c r="I50" s="90">
        <v>43299</v>
      </c>
      <c r="J50" s="91" t="s">
        <v>43</v>
      </c>
      <c r="K50" s="25">
        <v>1</v>
      </c>
    </row>
    <row r="51" spans="1:11" ht="150" x14ac:dyDescent="0.25">
      <c r="A51" s="86" t="s">
        <v>54</v>
      </c>
      <c r="B51" s="86" t="s">
        <v>289</v>
      </c>
      <c r="C51" s="86">
        <v>7</v>
      </c>
      <c r="D51" s="86" t="s">
        <v>383</v>
      </c>
      <c r="E51" s="87" t="s">
        <v>384</v>
      </c>
      <c r="F51" s="84" t="s">
        <v>23</v>
      </c>
      <c r="G51" s="89" t="s">
        <v>385</v>
      </c>
      <c r="H51" s="26" t="s">
        <v>1</v>
      </c>
      <c r="I51" s="90">
        <v>43299</v>
      </c>
      <c r="J51" s="91" t="s">
        <v>43</v>
      </c>
      <c r="K51" s="25">
        <v>1</v>
      </c>
    </row>
    <row r="52" spans="1:11" ht="90" x14ac:dyDescent="0.25">
      <c r="A52" s="86" t="s">
        <v>54</v>
      </c>
      <c r="B52" s="86" t="s">
        <v>289</v>
      </c>
      <c r="C52" s="86">
        <v>7</v>
      </c>
      <c r="D52" s="86" t="s">
        <v>386</v>
      </c>
      <c r="E52" s="87" t="s">
        <v>387</v>
      </c>
      <c r="F52" s="84" t="s">
        <v>23</v>
      </c>
      <c r="G52" s="88" t="s">
        <v>388</v>
      </c>
      <c r="H52" s="12" t="s">
        <v>1</v>
      </c>
      <c r="I52" s="90">
        <v>43299</v>
      </c>
      <c r="J52" s="91" t="s">
        <v>43</v>
      </c>
      <c r="K52" s="25">
        <v>1</v>
      </c>
    </row>
    <row r="53" spans="1:11" ht="105" x14ac:dyDescent="0.25">
      <c r="A53" s="86" t="s">
        <v>54</v>
      </c>
      <c r="B53" s="86" t="s">
        <v>289</v>
      </c>
      <c r="C53" s="86">
        <v>7</v>
      </c>
      <c r="D53" s="86" t="s">
        <v>389</v>
      </c>
      <c r="E53" s="87" t="s">
        <v>391</v>
      </c>
      <c r="F53" s="84" t="s">
        <v>23</v>
      </c>
      <c r="G53" s="89" t="s">
        <v>390</v>
      </c>
      <c r="H53" s="26" t="s">
        <v>1</v>
      </c>
      <c r="I53" s="90">
        <v>43299</v>
      </c>
      <c r="J53" s="91" t="s">
        <v>43</v>
      </c>
      <c r="K53" s="25">
        <v>1</v>
      </c>
    </row>
    <row r="54" spans="1:11" ht="135" x14ac:dyDescent="0.25">
      <c r="A54" s="86" t="s">
        <v>54</v>
      </c>
      <c r="B54" s="86" t="s">
        <v>289</v>
      </c>
      <c r="C54" s="86">
        <v>7</v>
      </c>
      <c r="D54" s="86" t="s">
        <v>392</v>
      </c>
      <c r="E54" s="87" t="s">
        <v>393</v>
      </c>
      <c r="F54" s="84" t="s">
        <v>23</v>
      </c>
      <c r="G54" s="89" t="s">
        <v>394</v>
      </c>
      <c r="H54" s="26" t="s">
        <v>1</v>
      </c>
      <c r="I54" s="90">
        <v>43304</v>
      </c>
      <c r="J54" s="91" t="s">
        <v>43</v>
      </c>
      <c r="K54" s="25">
        <v>1</v>
      </c>
    </row>
    <row r="55" spans="1:11" ht="135" x14ac:dyDescent="0.25">
      <c r="A55" s="86" t="s">
        <v>54</v>
      </c>
      <c r="B55" s="86" t="s">
        <v>289</v>
      </c>
      <c r="C55" s="86">
        <v>7</v>
      </c>
      <c r="D55" s="86" t="s">
        <v>395</v>
      </c>
      <c r="E55" s="87" t="s">
        <v>396</v>
      </c>
      <c r="F55" s="84" t="s">
        <v>23</v>
      </c>
      <c r="G55" s="88" t="s">
        <v>397</v>
      </c>
      <c r="H55" s="12" t="s">
        <v>1</v>
      </c>
      <c r="I55" s="90">
        <v>43304</v>
      </c>
      <c r="J55" s="91" t="s">
        <v>43</v>
      </c>
      <c r="K55" s="25">
        <v>1</v>
      </c>
    </row>
    <row r="56" spans="1:11" ht="150" x14ac:dyDescent="0.25">
      <c r="A56" s="86" t="s">
        <v>54</v>
      </c>
      <c r="B56" s="86" t="s">
        <v>289</v>
      </c>
      <c r="C56" s="86">
        <v>7</v>
      </c>
      <c r="D56" s="86" t="s">
        <v>398</v>
      </c>
      <c r="E56" s="87" t="s">
        <v>400</v>
      </c>
      <c r="F56" s="84" t="s">
        <v>23</v>
      </c>
      <c r="G56" s="89" t="s">
        <v>399</v>
      </c>
      <c r="H56" s="26" t="s">
        <v>1</v>
      </c>
      <c r="I56" s="90">
        <v>43304</v>
      </c>
      <c r="J56" s="91" t="s">
        <v>43</v>
      </c>
      <c r="K56" s="25">
        <v>1</v>
      </c>
    </row>
    <row r="57" spans="1:11" ht="90" x14ac:dyDescent="0.25">
      <c r="A57" s="86" t="s">
        <v>54</v>
      </c>
      <c r="B57" s="86" t="s">
        <v>289</v>
      </c>
      <c r="C57" s="86">
        <v>7</v>
      </c>
      <c r="D57" s="86" t="s">
        <v>401</v>
      </c>
      <c r="E57" s="87" t="s">
        <v>402</v>
      </c>
      <c r="F57" s="84" t="s">
        <v>23</v>
      </c>
      <c r="G57" s="89" t="s">
        <v>403</v>
      </c>
      <c r="H57" s="26" t="s">
        <v>1</v>
      </c>
      <c r="I57" s="90">
        <v>43304</v>
      </c>
      <c r="J57" s="91" t="s">
        <v>43</v>
      </c>
      <c r="K57" s="25">
        <v>1</v>
      </c>
    </row>
    <row r="58" spans="1:11" ht="255" x14ac:dyDescent="0.25">
      <c r="A58" s="86" t="s">
        <v>54</v>
      </c>
      <c r="B58" s="86" t="s">
        <v>289</v>
      </c>
      <c r="C58" s="86">
        <v>7</v>
      </c>
      <c r="D58" s="86" t="s">
        <v>404</v>
      </c>
      <c r="E58" s="87" t="s">
        <v>405</v>
      </c>
      <c r="F58" s="84" t="s">
        <v>23</v>
      </c>
      <c r="G58" s="88" t="s">
        <v>406</v>
      </c>
      <c r="H58" s="12" t="s">
        <v>1</v>
      </c>
      <c r="I58" s="90">
        <v>43304</v>
      </c>
      <c r="J58" s="91" t="s">
        <v>43</v>
      </c>
      <c r="K58" s="92">
        <v>0.75</v>
      </c>
    </row>
    <row r="59" spans="1:11" ht="135" x14ac:dyDescent="0.25">
      <c r="A59" s="86" t="s">
        <v>54</v>
      </c>
      <c r="B59" s="86" t="s">
        <v>289</v>
      </c>
      <c r="C59" s="86">
        <v>7</v>
      </c>
      <c r="D59" s="86" t="s">
        <v>407</v>
      </c>
      <c r="E59" s="87" t="s">
        <v>409</v>
      </c>
      <c r="F59" s="84" t="s">
        <v>23</v>
      </c>
      <c r="G59" s="89" t="s">
        <v>408</v>
      </c>
      <c r="H59" s="26" t="s">
        <v>1</v>
      </c>
      <c r="I59" s="90">
        <v>43306</v>
      </c>
      <c r="J59" s="91" t="s">
        <v>43</v>
      </c>
      <c r="K59" s="25">
        <v>1</v>
      </c>
    </row>
    <row r="60" spans="1:11" ht="180" x14ac:dyDescent="0.25">
      <c r="A60" s="86" t="s">
        <v>54</v>
      </c>
      <c r="B60" s="86" t="s">
        <v>289</v>
      </c>
      <c r="C60" s="86">
        <v>7</v>
      </c>
      <c r="D60" s="86" t="s">
        <v>410</v>
      </c>
      <c r="E60" s="87" t="s">
        <v>411</v>
      </c>
      <c r="F60" s="84" t="s">
        <v>23</v>
      </c>
      <c r="G60" s="89" t="s">
        <v>412</v>
      </c>
      <c r="H60" s="26" t="s">
        <v>1</v>
      </c>
      <c r="I60" s="90">
        <v>43304</v>
      </c>
      <c r="J60" s="91" t="s">
        <v>43</v>
      </c>
      <c r="K60" s="25">
        <v>1</v>
      </c>
    </row>
    <row r="61" spans="1:11" ht="150" x14ac:dyDescent="0.25">
      <c r="A61" s="86" t="s">
        <v>54</v>
      </c>
      <c r="B61" s="86" t="s">
        <v>289</v>
      </c>
      <c r="C61" s="86">
        <v>7</v>
      </c>
      <c r="D61" s="86" t="s">
        <v>413</v>
      </c>
      <c r="E61" s="87" t="s">
        <v>414</v>
      </c>
      <c r="F61" s="84" t="s">
        <v>23</v>
      </c>
      <c r="G61" s="88" t="s">
        <v>415</v>
      </c>
      <c r="H61" s="12" t="s">
        <v>1</v>
      </c>
      <c r="I61" s="90">
        <v>43311</v>
      </c>
      <c r="J61" s="91" t="s">
        <v>43</v>
      </c>
      <c r="K61" s="25">
        <v>1</v>
      </c>
    </row>
    <row r="62" spans="1:11" ht="165" x14ac:dyDescent="0.25">
      <c r="A62" s="86" t="s">
        <v>54</v>
      </c>
      <c r="B62" s="86" t="s">
        <v>289</v>
      </c>
      <c r="C62" s="86">
        <v>7</v>
      </c>
      <c r="D62" s="86" t="s">
        <v>416</v>
      </c>
      <c r="E62" s="87" t="s">
        <v>418</v>
      </c>
      <c r="F62" s="84" t="s">
        <v>23</v>
      </c>
      <c r="G62" s="89" t="s">
        <v>417</v>
      </c>
      <c r="H62" s="26" t="s">
        <v>1</v>
      </c>
      <c r="I62" s="90">
        <v>43311</v>
      </c>
      <c r="J62" s="91" t="s">
        <v>43</v>
      </c>
      <c r="K62" s="25">
        <v>1</v>
      </c>
    </row>
    <row r="63" spans="1:11" ht="120" x14ac:dyDescent="0.25">
      <c r="A63" s="86" t="s">
        <v>54</v>
      </c>
      <c r="B63" s="86" t="s">
        <v>289</v>
      </c>
      <c r="C63" s="86">
        <v>7</v>
      </c>
      <c r="D63" s="86" t="s">
        <v>419</v>
      </c>
      <c r="E63" s="87" t="s">
        <v>420</v>
      </c>
      <c r="F63" s="84" t="s">
        <v>23</v>
      </c>
      <c r="G63" s="89" t="s">
        <v>421</v>
      </c>
      <c r="H63" s="26" t="s">
        <v>1</v>
      </c>
      <c r="I63" s="90">
        <v>43318</v>
      </c>
      <c r="J63" s="91" t="s">
        <v>43</v>
      </c>
      <c r="K63" s="25">
        <v>1</v>
      </c>
    </row>
    <row r="64" spans="1:11" ht="105" x14ac:dyDescent="0.25">
      <c r="A64" s="86" t="s">
        <v>54</v>
      </c>
      <c r="B64" s="86" t="s">
        <v>289</v>
      </c>
      <c r="C64" s="86">
        <v>7</v>
      </c>
      <c r="D64" s="86" t="s">
        <v>422</v>
      </c>
      <c r="E64" s="87" t="s">
        <v>423</v>
      </c>
      <c r="F64" s="84" t="s">
        <v>23</v>
      </c>
      <c r="G64" s="88" t="s">
        <v>424</v>
      </c>
      <c r="H64" s="12" t="s">
        <v>1</v>
      </c>
      <c r="I64" s="90">
        <v>43318</v>
      </c>
      <c r="J64" s="91" t="s">
        <v>43</v>
      </c>
      <c r="K64" s="25">
        <v>1</v>
      </c>
    </row>
    <row r="65" spans="1:11" ht="120" x14ac:dyDescent="0.25">
      <c r="A65" s="86" t="s">
        <v>54</v>
      </c>
      <c r="B65" s="86" t="s">
        <v>289</v>
      </c>
      <c r="C65" s="86">
        <v>7</v>
      </c>
      <c r="D65" s="86" t="s">
        <v>425</v>
      </c>
      <c r="E65" s="87" t="s">
        <v>426</v>
      </c>
      <c r="F65" s="84" t="s">
        <v>23</v>
      </c>
      <c r="G65" s="89" t="s">
        <v>427</v>
      </c>
      <c r="H65" s="26" t="s">
        <v>1</v>
      </c>
      <c r="I65" s="90">
        <v>43320</v>
      </c>
      <c r="J65" s="91" t="s">
        <v>43</v>
      </c>
      <c r="K65" s="25">
        <v>1</v>
      </c>
    </row>
    <row r="66" spans="1:11" ht="105" x14ac:dyDescent="0.25">
      <c r="A66" s="86" t="s">
        <v>54</v>
      </c>
      <c r="B66" s="86" t="s">
        <v>289</v>
      </c>
      <c r="C66" s="86">
        <v>7</v>
      </c>
      <c r="D66" s="86" t="s">
        <v>428</v>
      </c>
      <c r="E66" s="87" t="s">
        <v>429</v>
      </c>
      <c r="F66" s="84" t="s">
        <v>23</v>
      </c>
      <c r="G66" s="89" t="s">
        <v>430</v>
      </c>
      <c r="H66" s="26" t="s">
        <v>1</v>
      </c>
      <c r="I66" s="90">
        <v>43325</v>
      </c>
      <c r="J66" s="91" t="s">
        <v>43</v>
      </c>
      <c r="K66" s="25">
        <v>1</v>
      </c>
    </row>
    <row r="67" spans="1:11" ht="120" x14ac:dyDescent="0.25">
      <c r="A67" s="86" t="s">
        <v>54</v>
      </c>
      <c r="B67" s="86" t="s">
        <v>95</v>
      </c>
      <c r="C67" s="86">
        <v>8</v>
      </c>
      <c r="D67" s="86" t="s">
        <v>431</v>
      </c>
      <c r="E67" s="87" t="s">
        <v>432</v>
      </c>
      <c r="F67" s="84" t="s">
        <v>23</v>
      </c>
      <c r="G67" s="88" t="s">
        <v>433</v>
      </c>
      <c r="H67" s="12" t="s">
        <v>1</v>
      </c>
      <c r="I67" s="90">
        <v>43132</v>
      </c>
      <c r="J67" s="91" t="s">
        <v>441</v>
      </c>
      <c r="K67" s="25">
        <v>1</v>
      </c>
    </row>
    <row r="68" spans="1:11" ht="51" x14ac:dyDescent="0.25">
      <c r="A68" s="86"/>
      <c r="B68" s="86"/>
      <c r="C68" s="86"/>
      <c r="D68" s="86"/>
      <c r="E68" s="87"/>
      <c r="F68" s="84"/>
      <c r="G68" s="89" t="s">
        <v>434</v>
      </c>
      <c r="H68" s="26"/>
      <c r="I68" s="90">
        <v>43189</v>
      </c>
      <c r="J68" s="91"/>
      <c r="K68" s="25">
        <v>1</v>
      </c>
    </row>
    <row r="69" spans="1:11" ht="51" x14ac:dyDescent="0.25">
      <c r="A69" s="86"/>
      <c r="B69" s="86"/>
      <c r="C69" s="86"/>
      <c r="D69" s="86"/>
      <c r="E69" s="87"/>
      <c r="F69" s="84"/>
      <c r="G69" s="89" t="s">
        <v>435</v>
      </c>
      <c r="H69" s="26"/>
      <c r="I69" s="90">
        <v>43194</v>
      </c>
      <c r="J69" s="91"/>
      <c r="K69" s="25">
        <v>1</v>
      </c>
    </row>
    <row r="70" spans="1:11" ht="38.25" x14ac:dyDescent="0.25">
      <c r="A70" s="86"/>
      <c r="B70" s="86"/>
      <c r="C70" s="86"/>
      <c r="D70" s="86"/>
      <c r="E70" s="87"/>
      <c r="F70" s="84"/>
      <c r="G70" s="89" t="s">
        <v>436</v>
      </c>
      <c r="H70" s="26"/>
      <c r="I70" s="90">
        <v>43200</v>
      </c>
      <c r="J70" s="91" t="s">
        <v>66</v>
      </c>
      <c r="K70" s="25">
        <v>0</v>
      </c>
    </row>
    <row r="71" spans="1:11" ht="135" x14ac:dyDescent="0.25">
      <c r="A71" s="86" t="s">
        <v>54</v>
      </c>
      <c r="B71" s="86" t="s">
        <v>95</v>
      </c>
      <c r="C71" s="86">
        <v>8</v>
      </c>
      <c r="D71" s="86" t="s">
        <v>437</v>
      </c>
      <c r="E71" s="87" t="s">
        <v>438</v>
      </c>
      <c r="F71" s="84" t="s">
        <v>23</v>
      </c>
      <c r="G71" s="89" t="s">
        <v>439</v>
      </c>
      <c r="H71" s="26" t="s">
        <v>1</v>
      </c>
      <c r="I71" s="90">
        <v>43325</v>
      </c>
      <c r="J71" s="91" t="s">
        <v>440</v>
      </c>
      <c r="K71" s="25">
        <v>0</v>
      </c>
    </row>
    <row r="72" spans="1:11" ht="60" x14ac:dyDescent="0.25">
      <c r="A72" s="86" t="s">
        <v>54</v>
      </c>
      <c r="B72" s="86" t="s">
        <v>95</v>
      </c>
      <c r="C72" s="86">
        <v>8</v>
      </c>
      <c r="D72" s="86" t="s">
        <v>442</v>
      </c>
      <c r="E72" s="87" t="s">
        <v>443</v>
      </c>
      <c r="F72" s="84" t="s">
        <v>23</v>
      </c>
      <c r="G72" s="88" t="s">
        <v>444</v>
      </c>
      <c r="H72" s="12" t="s">
        <v>1</v>
      </c>
      <c r="I72" s="90">
        <v>43132</v>
      </c>
      <c r="J72" s="91" t="s">
        <v>451</v>
      </c>
      <c r="K72" s="25">
        <v>0.75</v>
      </c>
    </row>
    <row r="73" spans="1:11" ht="38.25" x14ac:dyDescent="0.25">
      <c r="A73" s="86"/>
      <c r="B73" s="86"/>
      <c r="C73" s="86"/>
      <c r="D73" s="86"/>
      <c r="E73" s="87"/>
      <c r="F73" s="84"/>
      <c r="G73" s="89" t="s">
        <v>445</v>
      </c>
      <c r="H73" s="26"/>
      <c r="I73" s="90">
        <v>43189</v>
      </c>
      <c r="J73" s="91"/>
      <c r="K73" s="25">
        <v>0.75</v>
      </c>
    </row>
    <row r="74" spans="1:11" x14ac:dyDescent="0.25">
      <c r="A74" s="86"/>
      <c r="B74" s="86"/>
      <c r="C74" s="86"/>
      <c r="D74" s="86"/>
      <c r="E74" s="87"/>
      <c r="F74" s="84"/>
      <c r="G74" s="89" t="s">
        <v>446</v>
      </c>
      <c r="H74" s="26"/>
      <c r="I74" s="90">
        <v>43194</v>
      </c>
      <c r="J74" s="91"/>
      <c r="K74" s="25">
        <v>0.75</v>
      </c>
    </row>
    <row r="75" spans="1:11" ht="51" x14ac:dyDescent="0.25">
      <c r="A75" s="86"/>
      <c r="B75" s="86"/>
      <c r="C75" s="86"/>
      <c r="D75" s="86"/>
      <c r="E75" s="87"/>
      <c r="F75" s="84"/>
      <c r="G75" s="89" t="s">
        <v>447</v>
      </c>
      <c r="H75" s="26"/>
      <c r="I75" s="90">
        <v>43199</v>
      </c>
      <c r="J75" s="91"/>
      <c r="K75" s="25">
        <v>0.75</v>
      </c>
    </row>
    <row r="76" spans="1:11" ht="135" x14ac:dyDescent="0.25">
      <c r="A76" s="86" t="s">
        <v>54</v>
      </c>
      <c r="B76" s="86" t="s">
        <v>95</v>
      </c>
      <c r="C76" s="86">
        <v>8</v>
      </c>
      <c r="D76" s="86" t="s">
        <v>448</v>
      </c>
      <c r="E76" s="87" t="s">
        <v>449</v>
      </c>
      <c r="F76" s="84" t="s">
        <v>23</v>
      </c>
      <c r="G76" s="89" t="s">
        <v>450</v>
      </c>
      <c r="H76" s="26" t="s">
        <v>1</v>
      </c>
      <c r="I76" s="90">
        <v>43136</v>
      </c>
      <c r="J76" s="91" t="s">
        <v>66</v>
      </c>
      <c r="K76" s="25">
        <v>1</v>
      </c>
    </row>
    <row r="77" spans="1:11" ht="63.75" x14ac:dyDescent="0.25">
      <c r="A77" s="86"/>
      <c r="B77" s="86"/>
      <c r="C77" s="86"/>
      <c r="D77" s="86"/>
      <c r="E77" s="87"/>
      <c r="F77" s="84"/>
      <c r="G77" s="89" t="s">
        <v>452</v>
      </c>
      <c r="H77" s="26"/>
      <c r="I77" s="90">
        <v>43133</v>
      </c>
      <c r="J77" s="91"/>
      <c r="K77" s="25"/>
    </row>
    <row r="78" spans="1:11" ht="25.5" x14ac:dyDescent="0.25">
      <c r="A78" s="86"/>
      <c r="B78" s="86"/>
      <c r="C78" s="86"/>
      <c r="D78" s="86"/>
      <c r="E78" s="87"/>
      <c r="F78" s="84"/>
      <c r="G78" s="88" t="s">
        <v>453</v>
      </c>
      <c r="H78" s="12"/>
      <c r="I78" s="90">
        <v>43140</v>
      </c>
      <c r="J78" s="91"/>
      <c r="K78" s="25"/>
    </row>
    <row r="79" spans="1:11" x14ac:dyDescent="0.25">
      <c r="K79" s="25"/>
    </row>
    <row r="80" spans="1:11" x14ac:dyDescent="0.25">
      <c r="J80" s="91"/>
      <c r="K80" s="25"/>
    </row>
    <row r="81" spans="1:11" x14ac:dyDescent="0.25">
      <c r="K81" s="25"/>
    </row>
    <row r="82" spans="1:11" x14ac:dyDescent="0.25">
      <c r="K82" s="25"/>
    </row>
    <row r="83" spans="1:11" x14ac:dyDescent="0.25">
      <c r="K83" s="25"/>
    </row>
    <row r="84" spans="1:11" x14ac:dyDescent="0.25">
      <c r="K84" s="25"/>
    </row>
    <row r="85" spans="1:11" x14ac:dyDescent="0.25">
      <c r="K85" s="25">
        <v>0.75</v>
      </c>
    </row>
    <row r="86" spans="1:11" x14ac:dyDescent="0.25">
      <c r="K86" s="25">
        <v>0.75</v>
      </c>
    </row>
    <row r="87" spans="1:11" x14ac:dyDescent="0.25">
      <c r="A87" s="86"/>
      <c r="B87" s="86"/>
      <c r="C87" s="86"/>
      <c r="D87" s="86"/>
      <c r="E87" s="87"/>
      <c r="F87" s="84"/>
      <c r="K87" s="25">
        <v>0.75</v>
      </c>
    </row>
    <row r="88" spans="1:11" x14ac:dyDescent="0.25">
      <c r="K88" s="25">
        <v>0.75</v>
      </c>
    </row>
    <row r="89" spans="1:11" x14ac:dyDescent="0.25">
      <c r="K89" s="25">
        <v>0.75</v>
      </c>
    </row>
    <row r="90" spans="1:11" x14ac:dyDescent="0.25">
      <c r="K90" s="25">
        <v>0.75</v>
      </c>
    </row>
    <row r="91" spans="1:11" x14ac:dyDescent="0.25">
      <c r="K91" s="25">
        <v>0.75</v>
      </c>
    </row>
    <row r="92" spans="1:11" x14ac:dyDescent="0.25">
      <c r="K92" s="25">
        <v>0.75</v>
      </c>
    </row>
    <row r="93" spans="1:11" x14ac:dyDescent="0.25">
      <c r="K93" s="25">
        <v>0.75</v>
      </c>
    </row>
    <row r="94" spans="1:11" x14ac:dyDescent="0.25">
      <c r="K94" s="25">
        <v>0.75</v>
      </c>
    </row>
    <row r="95" spans="1:11" x14ac:dyDescent="0.25">
      <c r="K95" s="25">
        <v>0.75</v>
      </c>
    </row>
    <row r="96" spans="1:11" x14ac:dyDescent="0.25">
      <c r="K96" s="25">
        <v>0.75</v>
      </c>
    </row>
    <row r="97" spans="11:11" x14ac:dyDescent="0.25">
      <c r="K97" s="25">
        <v>0.75</v>
      </c>
    </row>
    <row r="98" spans="11:11" x14ac:dyDescent="0.25">
      <c r="K98" s="25">
        <v>0.75</v>
      </c>
    </row>
    <row r="99" spans="11:11" x14ac:dyDescent="0.25">
      <c r="K99" s="25">
        <v>0.75</v>
      </c>
    </row>
    <row r="100" spans="11:11" x14ac:dyDescent="0.25">
      <c r="K100" s="25">
        <v>0.75</v>
      </c>
    </row>
    <row r="101" spans="11:11" x14ac:dyDescent="0.25">
      <c r="K101" s="25">
        <v>0.75</v>
      </c>
    </row>
    <row r="102" spans="11:11" x14ac:dyDescent="0.25">
      <c r="K102" s="25">
        <v>0.75</v>
      </c>
    </row>
    <row r="103" spans="11:11" x14ac:dyDescent="0.25">
      <c r="K103" s="25">
        <v>0.75</v>
      </c>
    </row>
    <row r="104" spans="11:11" x14ac:dyDescent="0.25">
      <c r="K104" s="25">
        <v>0.75</v>
      </c>
    </row>
    <row r="105" spans="11:11" x14ac:dyDescent="0.25">
      <c r="K105" s="25">
        <v>0.75</v>
      </c>
    </row>
    <row r="106" spans="11:11" x14ac:dyDescent="0.25">
      <c r="K106" s="25">
        <v>0.75</v>
      </c>
    </row>
    <row r="107" spans="11:11" x14ac:dyDescent="0.25">
      <c r="K107" s="25">
        <v>0.75</v>
      </c>
    </row>
  </sheetData>
  <dataValidations count="1">
    <dataValidation type="list" allowBlank="1" showInputMessage="1" showErrorMessage="1" sqref="K2:K107" xr:uid="{00000000-0002-0000-0400-000000000000}">
      <formula1>"0%,25%,50%,75%,100%"</formula1>
    </dataValidation>
  </dataValidations>
  <pageMargins left="0.45833333333333331" right="0.48958333333333331" top="0.75" bottom="0.75" header="0.3" footer="0.3"/>
  <pageSetup paperSize="8" orientation="landscape" r:id="rId1"/>
  <headerFooter>
    <oddHeader>&amp;L&amp;A&amp;C&amp;F</oddHead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K178"/>
  <sheetViews>
    <sheetView view="pageLayout" topLeftCell="C1" zoomScaleNormal="100" workbookViewId="0">
      <selection activeCell="D175" sqref="D175"/>
    </sheetView>
  </sheetViews>
  <sheetFormatPr baseColWidth="10" defaultRowHeight="15" x14ac:dyDescent="0.25"/>
  <cols>
    <col min="1" max="1" width="10.140625" customWidth="1"/>
    <col min="2" max="2" width="6.140625" customWidth="1"/>
    <col min="3" max="3" width="5.140625" customWidth="1"/>
    <col min="4" max="4" width="6.7109375" customWidth="1"/>
    <col min="5" max="5" width="30.85546875" customWidth="1"/>
    <col min="6" max="6" width="25.28515625" customWidth="1"/>
    <col min="7" max="7" width="35" customWidth="1"/>
    <col min="8" max="8" width="21.42578125" customWidth="1"/>
    <col min="9" max="9" width="14.5703125" customWidth="1"/>
    <col min="10" max="10" width="18.5703125" customWidth="1"/>
    <col min="11" max="11" width="15.42578125" customWidth="1"/>
  </cols>
  <sheetData>
    <row r="1" spans="1:11" ht="40.5" customHeight="1" x14ac:dyDescent="0.25">
      <c r="A1" s="49" t="s">
        <v>9</v>
      </c>
      <c r="B1" s="49" t="s">
        <v>10</v>
      </c>
      <c r="C1" s="49" t="s">
        <v>11</v>
      </c>
      <c r="D1" s="49" t="s">
        <v>12</v>
      </c>
      <c r="E1" s="48" t="s">
        <v>13</v>
      </c>
      <c r="F1" s="47" t="s">
        <v>14</v>
      </c>
      <c r="G1" s="47" t="s">
        <v>15</v>
      </c>
      <c r="H1" s="47" t="s">
        <v>16</v>
      </c>
      <c r="I1" s="47" t="s">
        <v>17</v>
      </c>
      <c r="J1" s="47" t="s">
        <v>18</v>
      </c>
      <c r="K1" s="24" t="s">
        <v>0</v>
      </c>
    </row>
    <row r="2" spans="1:11" ht="306" x14ac:dyDescent="0.25">
      <c r="A2" s="86" t="s">
        <v>27</v>
      </c>
      <c r="B2" s="86" t="s">
        <v>454</v>
      </c>
      <c r="C2" s="86">
        <v>5</v>
      </c>
      <c r="D2" s="86" t="s">
        <v>455</v>
      </c>
      <c r="E2" s="101" t="s">
        <v>459</v>
      </c>
      <c r="F2" s="102" t="s">
        <v>23</v>
      </c>
      <c r="G2" s="87" t="s">
        <v>457</v>
      </c>
      <c r="H2" s="26" t="s">
        <v>1</v>
      </c>
      <c r="I2" s="90">
        <v>43003</v>
      </c>
      <c r="J2" s="91" t="s">
        <v>292</v>
      </c>
      <c r="K2" s="22">
        <v>1</v>
      </c>
    </row>
    <row r="3" spans="1:11" ht="75" x14ac:dyDescent="0.25">
      <c r="A3" s="86"/>
      <c r="B3" s="86"/>
      <c r="C3" s="86"/>
      <c r="D3" s="86"/>
      <c r="E3" s="87"/>
      <c r="F3" s="84" t="s">
        <v>456</v>
      </c>
      <c r="G3" s="97" t="s">
        <v>458</v>
      </c>
      <c r="H3" s="26"/>
      <c r="I3" s="90">
        <v>43003</v>
      </c>
      <c r="J3" s="91"/>
      <c r="K3" s="22">
        <v>0</v>
      </c>
    </row>
    <row r="4" spans="1:11" ht="75" x14ac:dyDescent="0.25">
      <c r="A4" s="86" t="s">
        <v>27</v>
      </c>
      <c r="B4" s="86" t="s">
        <v>454</v>
      </c>
      <c r="C4" s="86">
        <v>6</v>
      </c>
      <c r="D4" s="86" t="s">
        <v>460</v>
      </c>
      <c r="E4" s="87" t="s">
        <v>461</v>
      </c>
      <c r="F4" s="102" t="s">
        <v>462</v>
      </c>
      <c r="G4" s="88" t="s">
        <v>464</v>
      </c>
      <c r="H4" s="26" t="s">
        <v>465</v>
      </c>
      <c r="I4" s="90">
        <v>43004</v>
      </c>
      <c r="J4" s="91" t="s">
        <v>43</v>
      </c>
      <c r="K4" s="22">
        <v>1</v>
      </c>
    </row>
    <row r="5" spans="1:11" ht="25.5" x14ac:dyDescent="0.25">
      <c r="A5" s="86"/>
      <c r="B5" s="86"/>
      <c r="C5" s="86"/>
      <c r="D5" s="86"/>
      <c r="E5" s="94"/>
      <c r="F5" s="85" t="s">
        <v>463</v>
      </c>
      <c r="G5" s="88" t="s">
        <v>466</v>
      </c>
      <c r="H5" s="12"/>
      <c r="I5" s="90">
        <v>43005</v>
      </c>
      <c r="J5" s="91"/>
      <c r="K5" s="22">
        <v>1</v>
      </c>
    </row>
    <row r="6" spans="1:11" ht="90" x14ac:dyDescent="0.25">
      <c r="A6" s="86" t="s">
        <v>467</v>
      </c>
      <c r="B6" s="86" t="s">
        <v>454</v>
      </c>
      <c r="C6" s="86">
        <v>8</v>
      </c>
      <c r="D6" s="86" t="s">
        <v>468</v>
      </c>
      <c r="E6" s="87" t="s">
        <v>469</v>
      </c>
      <c r="F6" s="102" t="s">
        <v>470</v>
      </c>
      <c r="G6" s="89" t="s">
        <v>471</v>
      </c>
      <c r="H6" s="26" t="s">
        <v>472</v>
      </c>
      <c r="I6" s="90">
        <v>43008</v>
      </c>
      <c r="J6" s="91" t="s">
        <v>43</v>
      </c>
      <c r="K6" s="22">
        <v>1</v>
      </c>
    </row>
    <row r="7" spans="1:11" ht="76.5" x14ac:dyDescent="0.25">
      <c r="A7" s="86"/>
      <c r="B7" s="86"/>
      <c r="C7" s="86"/>
      <c r="D7" s="86"/>
      <c r="E7" s="87"/>
      <c r="F7" s="84"/>
      <c r="G7" s="89" t="s">
        <v>473</v>
      </c>
      <c r="H7" s="26" t="s">
        <v>483</v>
      </c>
      <c r="I7" s="90">
        <v>43008</v>
      </c>
      <c r="J7" s="91" t="s">
        <v>43</v>
      </c>
      <c r="K7" s="22">
        <v>1</v>
      </c>
    </row>
    <row r="8" spans="1:11" ht="25.5" x14ac:dyDescent="0.25">
      <c r="A8" s="86"/>
      <c r="B8" s="86"/>
      <c r="C8" s="86"/>
      <c r="D8" s="86"/>
      <c r="E8" s="87"/>
      <c r="F8" s="84"/>
      <c r="G8" s="89" t="s">
        <v>474</v>
      </c>
      <c r="H8" s="26" t="s">
        <v>465</v>
      </c>
      <c r="I8" s="90">
        <v>43005</v>
      </c>
      <c r="J8" s="91"/>
      <c r="K8" s="22"/>
    </row>
    <row r="9" spans="1:11" ht="51" x14ac:dyDescent="0.25">
      <c r="A9" s="86"/>
      <c r="B9" s="86"/>
      <c r="C9" s="86"/>
      <c r="D9" s="86"/>
      <c r="E9" s="87"/>
      <c r="F9" s="84"/>
      <c r="G9" s="89" t="s">
        <v>475</v>
      </c>
      <c r="H9" s="26" t="s">
        <v>476</v>
      </c>
      <c r="I9" s="90">
        <v>43007</v>
      </c>
      <c r="J9" s="91"/>
      <c r="K9" s="22"/>
    </row>
    <row r="10" spans="1:11" ht="25.5" x14ac:dyDescent="0.25">
      <c r="A10" s="104"/>
      <c r="B10" s="104"/>
      <c r="C10" s="104"/>
      <c r="D10" s="104"/>
      <c r="E10" s="104"/>
      <c r="F10" s="104"/>
      <c r="G10" s="105" t="s">
        <v>477</v>
      </c>
      <c r="H10" s="106" t="s">
        <v>1</v>
      </c>
      <c r="I10" s="90">
        <v>43006</v>
      </c>
      <c r="J10" s="91" t="s">
        <v>43</v>
      </c>
      <c r="K10" s="171">
        <v>1</v>
      </c>
    </row>
    <row r="11" spans="1:11" ht="90" x14ac:dyDescent="0.25">
      <c r="A11" s="108" t="s">
        <v>27</v>
      </c>
      <c r="B11" s="108" t="s">
        <v>478</v>
      </c>
      <c r="C11" s="108">
        <v>6</v>
      </c>
      <c r="D11" s="108" t="s">
        <v>479</v>
      </c>
      <c r="E11" s="109" t="s">
        <v>480</v>
      </c>
      <c r="F11" s="109"/>
      <c r="G11" s="105" t="s">
        <v>481</v>
      </c>
      <c r="H11" s="106" t="s">
        <v>482</v>
      </c>
      <c r="I11" s="90">
        <v>43001</v>
      </c>
      <c r="J11" s="91" t="s">
        <v>43</v>
      </c>
      <c r="K11" s="171">
        <v>1</v>
      </c>
    </row>
    <row r="12" spans="1:11" ht="51" x14ac:dyDescent="0.25">
      <c r="A12" s="108"/>
      <c r="B12" s="108"/>
      <c r="C12" s="108"/>
      <c r="D12" s="108"/>
      <c r="E12" s="109"/>
      <c r="F12" s="109"/>
      <c r="G12" s="105" t="s">
        <v>484</v>
      </c>
      <c r="H12" s="111" t="s">
        <v>465</v>
      </c>
      <c r="I12" s="90">
        <v>43003</v>
      </c>
      <c r="J12" s="91" t="s">
        <v>43</v>
      </c>
      <c r="K12" s="171">
        <v>1</v>
      </c>
    </row>
    <row r="13" spans="1:11" ht="38.25" x14ac:dyDescent="0.25">
      <c r="A13" s="108"/>
      <c r="B13" s="108"/>
      <c r="C13" s="108"/>
      <c r="D13" s="108"/>
      <c r="E13" s="109"/>
      <c r="F13" s="109"/>
      <c r="G13" s="110" t="s">
        <v>485</v>
      </c>
      <c r="H13" s="111" t="s">
        <v>486</v>
      </c>
      <c r="I13" s="90">
        <v>43004</v>
      </c>
      <c r="J13" s="91" t="s">
        <v>43</v>
      </c>
      <c r="K13" s="171">
        <v>1</v>
      </c>
    </row>
    <row r="14" spans="1:11" x14ac:dyDescent="0.25">
      <c r="A14" s="108"/>
      <c r="B14" s="108"/>
      <c r="C14" s="108"/>
      <c r="D14" s="108"/>
      <c r="E14" s="109"/>
      <c r="F14" s="109"/>
      <c r="G14" s="105" t="s">
        <v>487</v>
      </c>
      <c r="H14" s="106" t="s">
        <v>1</v>
      </c>
      <c r="I14" s="90">
        <v>43006</v>
      </c>
      <c r="J14" s="91"/>
      <c r="K14" s="14"/>
    </row>
    <row r="15" spans="1:11" ht="120" x14ac:dyDescent="0.25">
      <c r="A15" s="108" t="s">
        <v>54</v>
      </c>
      <c r="B15" s="108" t="s">
        <v>478</v>
      </c>
      <c r="C15" s="108">
        <v>6</v>
      </c>
      <c r="D15" s="108" t="s">
        <v>488</v>
      </c>
      <c r="E15" s="109" t="s">
        <v>489</v>
      </c>
      <c r="F15" s="102" t="s">
        <v>23</v>
      </c>
      <c r="G15" s="110" t="s">
        <v>490</v>
      </c>
      <c r="H15" s="111" t="s">
        <v>465</v>
      </c>
      <c r="I15" s="90">
        <v>43008</v>
      </c>
      <c r="J15" s="91" t="s">
        <v>43</v>
      </c>
      <c r="K15" s="171">
        <v>1</v>
      </c>
    </row>
    <row r="16" spans="1:11" ht="75" x14ac:dyDescent="0.25">
      <c r="A16" s="108" t="s">
        <v>467</v>
      </c>
      <c r="B16" s="108" t="s">
        <v>478</v>
      </c>
      <c r="C16" s="108">
        <v>8</v>
      </c>
      <c r="D16" s="108" t="s">
        <v>491</v>
      </c>
      <c r="E16" s="109" t="s">
        <v>492</v>
      </c>
      <c r="F16" s="109" t="s">
        <v>23</v>
      </c>
      <c r="G16" s="105" t="s">
        <v>493</v>
      </c>
      <c r="H16" s="106" t="s">
        <v>1</v>
      </c>
      <c r="I16" s="90">
        <v>43006</v>
      </c>
      <c r="J16" s="91" t="s">
        <v>43</v>
      </c>
      <c r="K16" s="171">
        <v>1</v>
      </c>
    </row>
    <row r="17" spans="1:11" ht="25.5" x14ac:dyDescent="0.25">
      <c r="A17" s="108"/>
      <c r="B17" s="108"/>
      <c r="C17" s="108"/>
      <c r="D17" s="108"/>
      <c r="E17" s="109"/>
      <c r="F17" s="109"/>
      <c r="G17" s="105" t="s">
        <v>494</v>
      </c>
      <c r="H17" s="106"/>
      <c r="I17" s="90" t="s">
        <v>495</v>
      </c>
      <c r="J17" s="91" t="s">
        <v>43</v>
      </c>
      <c r="K17" s="171">
        <v>1</v>
      </c>
    </row>
    <row r="18" spans="1:11" ht="165" x14ac:dyDescent="0.25">
      <c r="A18" s="108" t="s">
        <v>467</v>
      </c>
      <c r="B18" s="108" t="s">
        <v>496</v>
      </c>
      <c r="C18" s="108">
        <v>8</v>
      </c>
      <c r="D18" s="108" t="s">
        <v>497</v>
      </c>
      <c r="E18" s="109" t="s">
        <v>498</v>
      </c>
      <c r="F18" s="109" t="s">
        <v>23</v>
      </c>
      <c r="G18" s="110" t="s">
        <v>499</v>
      </c>
      <c r="H18" s="106" t="s">
        <v>1</v>
      </c>
      <c r="I18" s="90">
        <v>42998</v>
      </c>
      <c r="J18" s="91" t="s">
        <v>43</v>
      </c>
      <c r="K18" s="171">
        <v>1</v>
      </c>
    </row>
    <row r="19" spans="1:11" ht="25.5" x14ac:dyDescent="0.25">
      <c r="A19" s="108"/>
      <c r="B19" s="108"/>
      <c r="C19" s="108"/>
      <c r="D19" s="108"/>
      <c r="E19" s="109"/>
      <c r="F19" s="109"/>
      <c r="G19" s="105" t="s">
        <v>500</v>
      </c>
      <c r="H19" s="106"/>
      <c r="I19" s="90" t="s">
        <v>495</v>
      </c>
      <c r="J19" s="91" t="s">
        <v>43</v>
      </c>
      <c r="K19" s="171">
        <v>1</v>
      </c>
    </row>
    <row r="20" spans="1:11" ht="409.5" x14ac:dyDescent="0.25">
      <c r="A20" s="108" t="s">
        <v>27</v>
      </c>
      <c r="B20" s="108" t="s">
        <v>501</v>
      </c>
      <c r="C20" s="108">
        <v>6</v>
      </c>
      <c r="D20" s="108" t="s">
        <v>502</v>
      </c>
      <c r="E20" s="112" t="s">
        <v>520</v>
      </c>
      <c r="F20" s="109" t="s">
        <v>23</v>
      </c>
      <c r="G20" s="110" t="s">
        <v>503</v>
      </c>
      <c r="H20" s="111" t="s">
        <v>1</v>
      </c>
      <c r="I20" s="90">
        <v>43003</v>
      </c>
      <c r="J20" s="91" t="s">
        <v>292</v>
      </c>
      <c r="K20" s="25">
        <v>1</v>
      </c>
    </row>
    <row r="21" spans="1:11" ht="63.75" x14ac:dyDescent="0.25">
      <c r="A21" s="108"/>
      <c r="B21" s="108"/>
      <c r="C21" s="108"/>
      <c r="D21" s="108"/>
      <c r="E21" s="109"/>
      <c r="F21" s="109"/>
      <c r="G21" s="105" t="s">
        <v>504</v>
      </c>
      <c r="H21" s="106" t="s">
        <v>505</v>
      </c>
      <c r="I21" s="90">
        <v>43007</v>
      </c>
      <c r="J21" s="91"/>
      <c r="K21" s="92"/>
    </row>
    <row r="22" spans="1:11" x14ac:dyDescent="0.25">
      <c r="A22" s="108"/>
      <c r="B22" s="108"/>
      <c r="C22" s="108"/>
      <c r="D22" s="108"/>
      <c r="E22" s="109"/>
      <c r="F22" s="109" t="s">
        <v>456</v>
      </c>
      <c r="G22" s="105"/>
      <c r="H22" s="106" t="str">
        <f>IF(Tableau5[[#This Row],[ACTION(S) CORRECTIVE(S) PROPOSÉE(S)]]="","",DAYS360(Feuil12!$A$8,Tableau5[[#This Row],[ACTION(S) CORRECTIVE(S) PROPOSÉE(S)]])/30)</f>
        <v/>
      </c>
      <c r="I22" s="107" t="str">
        <f>IF(Tableau5[[#This Row],[SERVICE(S) RESPONSABLE(S]]="","",IF(Tableau5[[#This Row],[SERVICE(S) RESPONSABLE(S]]&lt;6,"COURT TERME",IF(Tableau5[[#This Row],[SERVICE(S) RESPONSABLE(S]]&lt;12,"MOYEN TERME",IF(Tableau5[[#This Row],[SERVICE(S) RESPONSABLE(S]]&gt;12,"LONG TERME",""))))</f>
        <v/>
      </c>
      <c r="J22" s="91"/>
      <c r="K22" s="92"/>
    </row>
    <row r="23" spans="1:11" ht="51" x14ac:dyDescent="0.25">
      <c r="A23" s="108"/>
      <c r="B23" s="108"/>
      <c r="C23" s="108"/>
      <c r="D23" s="108"/>
      <c r="E23" s="109"/>
      <c r="F23" s="109"/>
      <c r="G23" s="105" t="s">
        <v>506</v>
      </c>
      <c r="H23" s="106" t="s">
        <v>1</v>
      </c>
      <c r="I23" s="90">
        <v>43008</v>
      </c>
      <c r="J23" s="91" t="s">
        <v>292</v>
      </c>
      <c r="K23" s="92"/>
    </row>
    <row r="24" spans="1:11" ht="135" x14ac:dyDescent="0.25">
      <c r="A24" s="108" t="s">
        <v>27</v>
      </c>
      <c r="B24" s="108" t="s">
        <v>501</v>
      </c>
      <c r="C24" s="108">
        <v>8</v>
      </c>
      <c r="D24" s="108" t="s">
        <v>507</v>
      </c>
      <c r="E24" s="109" t="s">
        <v>508</v>
      </c>
      <c r="F24" s="109" t="s">
        <v>23</v>
      </c>
      <c r="G24" s="105" t="s">
        <v>509</v>
      </c>
      <c r="H24" s="106" t="s">
        <v>1</v>
      </c>
      <c r="I24" s="90" t="s">
        <v>495</v>
      </c>
      <c r="J24" s="91" t="s">
        <v>43</v>
      </c>
      <c r="K24" s="172">
        <v>1</v>
      </c>
    </row>
    <row r="25" spans="1:11" ht="120" x14ac:dyDescent="0.25">
      <c r="A25" s="108" t="s">
        <v>27</v>
      </c>
      <c r="B25" s="108" t="s">
        <v>510</v>
      </c>
      <c r="C25" s="108">
        <v>6</v>
      </c>
      <c r="D25" s="108" t="s">
        <v>511</v>
      </c>
      <c r="E25" s="109" t="s">
        <v>512</v>
      </c>
      <c r="F25" s="109" t="s">
        <v>23</v>
      </c>
      <c r="G25" s="109" t="s">
        <v>513</v>
      </c>
      <c r="H25" s="106" t="s">
        <v>1</v>
      </c>
      <c r="I25" s="90">
        <v>43003</v>
      </c>
      <c r="J25" s="91" t="s">
        <v>43</v>
      </c>
      <c r="K25" s="25">
        <v>1</v>
      </c>
    </row>
    <row r="26" spans="1:11" ht="75" x14ac:dyDescent="0.25">
      <c r="A26" s="108"/>
      <c r="B26" s="108"/>
      <c r="C26" s="108"/>
      <c r="D26" s="108"/>
      <c r="E26" s="109"/>
      <c r="F26" s="109"/>
      <c r="G26" s="109" t="s">
        <v>514</v>
      </c>
      <c r="H26" s="113" t="s">
        <v>505</v>
      </c>
      <c r="I26" s="90">
        <v>43007</v>
      </c>
      <c r="J26" s="91" t="s">
        <v>43</v>
      </c>
      <c r="K26" s="25">
        <v>1</v>
      </c>
    </row>
    <row r="27" spans="1:11" ht="75" x14ac:dyDescent="0.25">
      <c r="A27" s="108"/>
      <c r="B27" s="108"/>
      <c r="C27" s="108"/>
      <c r="D27" s="108"/>
      <c r="E27" s="109"/>
      <c r="F27" s="109"/>
      <c r="G27" s="109" t="s">
        <v>515</v>
      </c>
      <c r="H27" s="106" t="s">
        <v>1</v>
      </c>
      <c r="I27" s="90">
        <v>43008</v>
      </c>
      <c r="J27" s="91" t="s">
        <v>43</v>
      </c>
      <c r="K27" s="25">
        <v>1</v>
      </c>
    </row>
    <row r="28" spans="1:11" ht="120" x14ac:dyDescent="0.25">
      <c r="A28" s="108" t="s">
        <v>27</v>
      </c>
      <c r="B28" s="108" t="s">
        <v>510</v>
      </c>
      <c r="C28" s="108">
        <v>8</v>
      </c>
      <c r="D28" s="108" t="s">
        <v>516</v>
      </c>
      <c r="E28" s="109" t="s">
        <v>517</v>
      </c>
      <c r="F28" s="109" t="s">
        <v>456</v>
      </c>
      <c r="G28" s="109" t="s">
        <v>518</v>
      </c>
      <c r="H28" s="113" t="s">
        <v>1</v>
      </c>
      <c r="I28" s="90" t="s">
        <v>519</v>
      </c>
      <c r="J28" s="91" t="s">
        <v>43</v>
      </c>
      <c r="K28" s="25">
        <v>1</v>
      </c>
    </row>
    <row r="29" spans="1:11" ht="150" x14ac:dyDescent="0.25">
      <c r="A29" s="104" t="s">
        <v>27</v>
      </c>
      <c r="B29" s="104" t="s">
        <v>521</v>
      </c>
      <c r="C29" s="104">
        <v>6</v>
      </c>
      <c r="D29" s="104" t="s">
        <v>522</v>
      </c>
      <c r="E29" s="104" t="s">
        <v>523</v>
      </c>
      <c r="F29" s="104" t="s">
        <v>23</v>
      </c>
      <c r="G29" s="109" t="s">
        <v>524</v>
      </c>
      <c r="H29" s="113" t="s">
        <v>476</v>
      </c>
      <c r="I29" s="90">
        <v>43008</v>
      </c>
      <c r="J29" s="91" t="s">
        <v>43</v>
      </c>
      <c r="K29" s="171">
        <v>1</v>
      </c>
    </row>
    <row r="30" spans="1:11" ht="30" x14ac:dyDescent="0.25">
      <c r="A30" s="104"/>
      <c r="B30" s="104"/>
      <c r="C30" s="104"/>
      <c r="D30" s="104"/>
      <c r="E30" s="104"/>
      <c r="F30" s="104"/>
      <c r="G30" s="109" t="s">
        <v>525</v>
      </c>
      <c r="H30" s="113" t="s">
        <v>476</v>
      </c>
      <c r="I30" s="90">
        <v>43008</v>
      </c>
      <c r="J30" s="91" t="s">
        <v>43</v>
      </c>
      <c r="K30" s="171">
        <v>1</v>
      </c>
    </row>
    <row r="31" spans="1:11" ht="60" x14ac:dyDescent="0.25">
      <c r="A31" s="104"/>
      <c r="B31" s="104"/>
      <c r="C31" s="104"/>
      <c r="D31" s="104"/>
      <c r="E31" s="104"/>
      <c r="F31" s="104"/>
      <c r="G31" s="109" t="s">
        <v>526</v>
      </c>
      <c r="H31" s="113" t="s">
        <v>527</v>
      </c>
      <c r="I31" s="90" t="s">
        <v>528</v>
      </c>
      <c r="J31" s="91" t="s">
        <v>43</v>
      </c>
      <c r="K31" s="171">
        <v>1</v>
      </c>
    </row>
    <row r="32" spans="1:11" ht="135" x14ac:dyDescent="0.25">
      <c r="A32" s="104" t="s">
        <v>27</v>
      </c>
      <c r="B32" s="104" t="s">
        <v>521</v>
      </c>
      <c r="C32" s="104">
        <v>8</v>
      </c>
      <c r="D32" s="104" t="s">
        <v>529</v>
      </c>
      <c r="E32" s="104" t="s">
        <v>530</v>
      </c>
      <c r="F32" s="102" t="s">
        <v>23</v>
      </c>
      <c r="G32" s="109" t="s">
        <v>531</v>
      </c>
      <c r="H32" s="113" t="s">
        <v>465</v>
      </c>
      <c r="I32" s="90" t="s">
        <v>532</v>
      </c>
      <c r="J32" s="91" t="s">
        <v>43</v>
      </c>
      <c r="K32" s="171">
        <v>1</v>
      </c>
    </row>
    <row r="33" spans="1:11" ht="195" x14ac:dyDescent="0.25">
      <c r="A33" s="104" t="s">
        <v>27</v>
      </c>
      <c r="B33" s="104" t="s">
        <v>533</v>
      </c>
      <c r="C33" s="104">
        <v>6</v>
      </c>
      <c r="D33" s="104" t="s">
        <v>534</v>
      </c>
      <c r="E33" s="104" t="s">
        <v>535</v>
      </c>
      <c r="F33" s="102" t="s">
        <v>536</v>
      </c>
      <c r="G33" s="109" t="s">
        <v>537</v>
      </c>
      <c r="H33" s="113" t="s">
        <v>1</v>
      </c>
      <c r="I33" s="90">
        <v>43006</v>
      </c>
      <c r="J33" s="91" t="s">
        <v>43</v>
      </c>
      <c r="K33" s="171">
        <v>1</v>
      </c>
    </row>
    <row r="34" spans="1:11" ht="150" x14ac:dyDescent="0.25">
      <c r="A34" s="104"/>
      <c r="B34" s="104"/>
      <c r="C34" s="104"/>
      <c r="D34" s="104"/>
      <c r="E34" s="104"/>
      <c r="F34" s="104"/>
      <c r="G34" s="109" t="s">
        <v>538</v>
      </c>
      <c r="H34" s="113" t="s">
        <v>505</v>
      </c>
      <c r="I34" s="90">
        <v>43007</v>
      </c>
      <c r="J34" s="91" t="s">
        <v>43</v>
      </c>
      <c r="K34" s="171">
        <v>1</v>
      </c>
    </row>
    <row r="35" spans="1:11" x14ac:dyDescent="0.25">
      <c r="A35" s="104"/>
      <c r="B35" s="104"/>
      <c r="C35" s="104"/>
      <c r="D35" s="104"/>
      <c r="E35" s="104"/>
      <c r="F35" s="104"/>
      <c r="G35" s="109" t="s">
        <v>539</v>
      </c>
      <c r="H35" s="113" t="s">
        <v>1</v>
      </c>
      <c r="I35" s="90">
        <v>43008</v>
      </c>
      <c r="J35" s="14"/>
      <c r="K35" s="14"/>
    </row>
    <row r="36" spans="1:11" ht="408" x14ac:dyDescent="0.25">
      <c r="A36" s="104" t="s">
        <v>27</v>
      </c>
      <c r="B36" s="104" t="s">
        <v>533</v>
      </c>
      <c r="C36" s="104">
        <v>8</v>
      </c>
      <c r="D36" s="104" t="s">
        <v>540</v>
      </c>
      <c r="E36" s="118" t="s">
        <v>541</v>
      </c>
      <c r="F36" s="119" t="s">
        <v>542</v>
      </c>
      <c r="G36" s="109" t="s">
        <v>543</v>
      </c>
      <c r="H36" s="113" t="s">
        <v>465</v>
      </c>
      <c r="I36" s="90" t="s">
        <v>532</v>
      </c>
      <c r="J36" s="91" t="s">
        <v>43</v>
      </c>
      <c r="K36" s="171">
        <v>1</v>
      </c>
    </row>
    <row r="37" spans="1:11" ht="105" x14ac:dyDescent="0.25">
      <c r="A37" s="104" t="s">
        <v>54</v>
      </c>
      <c r="B37" s="104" t="s">
        <v>544</v>
      </c>
      <c r="C37" s="104">
        <v>2</v>
      </c>
      <c r="D37" s="104" t="s">
        <v>545</v>
      </c>
      <c r="E37" s="109" t="s">
        <v>546</v>
      </c>
      <c r="F37" s="119" t="s">
        <v>23</v>
      </c>
      <c r="G37" s="109" t="s">
        <v>547</v>
      </c>
      <c r="H37" s="121" t="s">
        <v>548</v>
      </c>
      <c r="I37" s="90">
        <v>43004</v>
      </c>
      <c r="J37" s="120" t="s">
        <v>563</v>
      </c>
      <c r="K37" s="171">
        <v>1</v>
      </c>
    </row>
    <row r="38" spans="1:11" ht="90" x14ac:dyDescent="0.25">
      <c r="A38" s="104" t="s">
        <v>54</v>
      </c>
      <c r="B38" s="104" t="s">
        <v>544</v>
      </c>
      <c r="C38" s="104">
        <v>3</v>
      </c>
      <c r="D38" s="104" t="s">
        <v>549</v>
      </c>
      <c r="E38" s="109" t="s">
        <v>550</v>
      </c>
      <c r="F38" s="119" t="s">
        <v>23</v>
      </c>
      <c r="G38" s="109" t="s">
        <v>551</v>
      </c>
      <c r="H38" s="115" t="s">
        <v>194</v>
      </c>
      <c r="I38" s="90" t="s">
        <v>552</v>
      </c>
      <c r="J38" s="120" t="s">
        <v>43</v>
      </c>
      <c r="K38" s="171">
        <v>1</v>
      </c>
    </row>
    <row r="39" spans="1:11" ht="75" x14ac:dyDescent="0.25">
      <c r="A39" s="104" t="s">
        <v>27</v>
      </c>
      <c r="B39" s="104" t="s">
        <v>544</v>
      </c>
      <c r="C39" s="104">
        <v>5</v>
      </c>
      <c r="D39" s="104" t="s">
        <v>553</v>
      </c>
      <c r="E39" s="117" t="s">
        <v>554</v>
      </c>
      <c r="F39" s="119" t="s">
        <v>23</v>
      </c>
      <c r="G39" s="109" t="s">
        <v>555</v>
      </c>
      <c r="H39" s="121" t="s">
        <v>556</v>
      </c>
      <c r="I39" s="90">
        <v>43004</v>
      </c>
      <c r="J39" s="120" t="s">
        <v>43</v>
      </c>
      <c r="K39" s="171">
        <v>1</v>
      </c>
    </row>
    <row r="40" spans="1:11" ht="30" x14ac:dyDescent="0.25">
      <c r="A40" s="104"/>
      <c r="B40" s="104"/>
      <c r="C40" s="104"/>
      <c r="D40" s="104"/>
      <c r="E40" s="117"/>
      <c r="F40" s="104"/>
      <c r="G40" s="109" t="s">
        <v>557</v>
      </c>
      <c r="H40" s="121" t="s">
        <v>1</v>
      </c>
      <c r="I40" s="90">
        <v>43005</v>
      </c>
      <c r="J40" s="14"/>
      <c r="K40" s="14"/>
    </row>
    <row r="41" spans="1:11" ht="105" x14ac:dyDescent="0.25">
      <c r="A41" s="104" t="s">
        <v>27</v>
      </c>
      <c r="B41" s="104" t="s">
        <v>544</v>
      </c>
      <c r="C41" s="104">
        <v>6</v>
      </c>
      <c r="D41" s="104" t="s">
        <v>558</v>
      </c>
      <c r="E41" s="117" t="s">
        <v>559</v>
      </c>
      <c r="F41" s="119" t="s">
        <v>23</v>
      </c>
      <c r="G41" s="109" t="s">
        <v>560</v>
      </c>
      <c r="H41" s="115" t="s">
        <v>561</v>
      </c>
      <c r="I41" s="90">
        <v>43007</v>
      </c>
      <c r="J41" s="120" t="s">
        <v>43</v>
      </c>
      <c r="K41" s="171">
        <v>1</v>
      </c>
    </row>
    <row r="42" spans="1:11" ht="30" x14ac:dyDescent="0.25">
      <c r="A42" s="104"/>
      <c r="B42" s="104"/>
      <c r="C42" s="104"/>
      <c r="D42" s="104"/>
      <c r="E42" s="117"/>
      <c r="F42" s="104"/>
      <c r="G42" s="109" t="s">
        <v>562</v>
      </c>
      <c r="H42" s="121" t="s">
        <v>1</v>
      </c>
      <c r="I42" s="90">
        <v>43008</v>
      </c>
      <c r="J42" s="14"/>
      <c r="K42" s="14"/>
    </row>
    <row r="43" spans="1:11" ht="30" x14ac:dyDescent="0.25">
      <c r="A43" s="104"/>
      <c r="B43" s="104"/>
      <c r="C43" s="104"/>
      <c r="D43" s="104"/>
      <c r="E43" s="117"/>
      <c r="F43" s="104"/>
      <c r="G43" s="109" t="s">
        <v>564</v>
      </c>
      <c r="H43" s="121" t="s">
        <v>465</v>
      </c>
      <c r="I43" s="90">
        <v>43009</v>
      </c>
      <c r="J43" s="14"/>
      <c r="K43" s="14"/>
    </row>
    <row r="44" spans="1:11" ht="75" x14ac:dyDescent="0.25">
      <c r="A44" s="104" t="s">
        <v>565</v>
      </c>
      <c r="B44" s="104" t="s">
        <v>544</v>
      </c>
      <c r="C44" s="104">
        <v>8</v>
      </c>
      <c r="D44" s="104" t="s">
        <v>566</v>
      </c>
      <c r="E44" s="104" t="s">
        <v>567</v>
      </c>
      <c r="F44" s="119" t="s">
        <v>568</v>
      </c>
      <c r="G44" s="109" t="s">
        <v>569</v>
      </c>
      <c r="H44" s="121" t="s">
        <v>1</v>
      </c>
      <c r="I44" s="90" t="s">
        <v>570</v>
      </c>
      <c r="J44" s="120" t="s">
        <v>43</v>
      </c>
      <c r="K44" s="171">
        <v>1</v>
      </c>
    </row>
    <row r="45" spans="1:11" ht="75" x14ac:dyDescent="0.25">
      <c r="A45" s="104" t="s">
        <v>27</v>
      </c>
      <c r="B45" s="104" t="s">
        <v>571</v>
      </c>
      <c r="C45" s="104">
        <v>6</v>
      </c>
      <c r="D45" s="104" t="s">
        <v>572</v>
      </c>
      <c r="E45" s="104" t="s">
        <v>573</v>
      </c>
      <c r="F45" s="119" t="s">
        <v>23</v>
      </c>
      <c r="G45" s="109" t="s">
        <v>574</v>
      </c>
      <c r="H45" s="121" t="s">
        <v>1</v>
      </c>
      <c r="I45" s="90">
        <v>43132</v>
      </c>
      <c r="J45" s="119" t="s">
        <v>585</v>
      </c>
      <c r="K45" s="171">
        <v>1</v>
      </c>
    </row>
    <row r="46" spans="1:11" ht="30" x14ac:dyDescent="0.25">
      <c r="A46" s="104"/>
      <c r="B46" s="104"/>
      <c r="C46" s="104"/>
      <c r="D46" s="104"/>
      <c r="E46" s="104"/>
      <c r="F46" s="104"/>
      <c r="G46" s="109" t="s">
        <v>575</v>
      </c>
      <c r="H46" s="121" t="s">
        <v>1</v>
      </c>
      <c r="I46" s="90">
        <v>43189</v>
      </c>
      <c r="J46" s="14"/>
      <c r="K46" s="14"/>
    </row>
    <row r="47" spans="1:11" x14ac:dyDescent="0.25">
      <c r="A47" s="104"/>
      <c r="B47" s="104"/>
      <c r="C47" s="104"/>
      <c r="D47" s="104"/>
      <c r="E47" s="104"/>
      <c r="F47" s="104"/>
      <c r="G47" s="109" t="s">
        <v>576</v>
      </c>
      <c r="H47" s="121" t="s">
        <v>1</v>
      </c>
      <c r="I47" s="90">
        <v>43194</v>
      </c>
      <c r="J47" s="14"/>
      <c r="K47" s="14"/>
    </row>
    <row r="48" spans="1:11" ht="45" x14ac:dyDescent="0.25">
      <c r="A48" s="104"/>
      <c r="B48" s="104"/>
      <c r="C48" s="104"/>
      <c r="D48" s="104"/>
      <c r="E48" s="104"/>
      <c r="F48" s="104"/>
      <c r="G48" s="109" t="s">
        <v>577</v>
      </c>
      <c r="H48" s="122" t="s">
        <v>578</v>
      </c>
      <c r="I48" s="90">
        <v>43206</v>
      </c>
      <c r="J48" s="119" t="s">
        <v>66</v>
      </c>
      <c r="K48" s="171">
        <v>0</v>
      </c>
    </row>
    <row r="49" spans="1:11" ht="45" x14ac:dyDescent="0.25">
      <c r="A49" s="104"/>
      <c r="B49" s="104"/>
      <c r="C49" s="104"/>
      <c r="D49" s="104"/>
      <c r="E49" s="104"/>
      <c r="F49" s="104"/>
      <c r="G49" s="109" t="s">
        <v>579</v>
      </c>
      <c r="H49" s="121" t="s">
        <v>1</v>
      </c>
      <c r="I49" s="90">
        <v>43220</v>
      </c>
      <c r="J49" s="14"/>
      <c r="K49" s="120"/>
    </row>
    <row r="50" spans="1:11" ht="45" x14ac:dyDescent="0.25">
      <c r="A50" s="104"/>
      <c r="B50" s="104"/>
      <c r="C50" s="104"/>
      <c r="D50" s="104"/>
      <c r="E50" s="104"/>
      <c r="F50" s="104"/>
      <c r="G50" s="109" t="s">
        <v>580</v>
      </c>
      <c r="H50" s="122" t="s">
        <v>578</v>
      </c>
      <c r="I50" s="90">
        <v>43227</v>
      </c>
      <c r="J50" s="14"/>
      <c r="K50" s="14"/>
    </row>
    <row r="51" spans="1:11" ht="38.25" x14ac:dyDescent="0.25">
      <c r="A51" s="104"/>
      <c r="B51" s="104"/>
      <c r="C51" s="104"/>
      <c r="D51" s="104"/>
      <c r="E51" s="104"/>
      <c r="F51" s="104"/>
      <c r="G51" s="109" t="s">
        <v>581</v>
      </c>
      <c r="H51" s="122" t="s">
        <v>578</v>
      </c>
      <c r="I51" s="90">
        <v>43227</v>
      </c>
      <c r="J51" s="119" t="s">
        <v>66</v>
      </c>
      <c r="K51" s="171">
        <v>0</v>
      </c>
    </row>
    <row r="52" spans="1:11" ht="105" x14ac:dyDescent="0.25">
      <c r="A52" s="104" t="s">
        <v>54</v>
      </c>
      <c r="B52" s="104" t="s">
        <v>571</v>
      </c>
      <c r="C52" s="104">
        <v>7</v>
      </c>
      <c r="D52" s="104" t="s">
        <v>582</v>
      </c>
      <c r="E52" s="104" t="s">
        <v>583</v>
      </c>
      <c r="F52" s="119" t="s">
        <v>23</v>
      </c>
      <c r="G52" s="109" t="s">
        <v>584</v>
      </c>
      <c r="H52" s="122" t="s">
        <v>578</v>
      </c>
      <c r="I52" s="90">
        <v>43234</v>
      </c>
      <c r="J52" s="119" t="s">
        <v>66</v>
      </c>
      <c r="K52" s="171">
        <v>0</v>
      </c>
    </row>
    <row r="53" spans="1:11" ht="45" x14ac:dyDescent="0.25">
      <c r="A53" s="104"/>
      <c r="B53" s="104"/>
      <c r="C53" s="104"/>
      <c r="D53" s="104"/>
      <c r="E53" s="104"/>
      <c r="F53" s="104"/>
      <c r="G53" s="109" t="s">
        <v>586</v>
      </c>
      <c r="H53" s="122" t="s">
        <v>587</v>
      </c>
      <c r="I53" s="90">
        <v>43242</v>
      </c>
      <c r="J53" s="14"/>
      <c r="K53" s="14"/>
    </row>
    <row r="54" spans="1:11" ht="45" x14ac:dyDescent="0.25">
      <c r="A54" s="104"/>
      <c r="B54" s="104"/>
      <c r="C54" s="104"/>
      <c r="D54" s="104"/>
      <c r="E54" s="104"/>
      <c r="F54" s="104"/>
      <c r="G54" s="109" t="s">
        <v>588</v>
      </c>
      <c r="H54" s="122" t="s">
        <v>578</v>
      </c>
      <c r="I54" s="90">
        <v>43242</v>
      </c>
      <c r="J54" s="119" t="s">
        <v>66</v>
      </c>
      <c r="K54" s="171">
        <v>0</v>
      </c>
    </row>
    <row r="55" spans="1:11" ht="60" x14ac:dyDescent="0.25">
      <c r="A55" s="104"/>
      <c r="B55" s="104"/>
      <c r="C55" s="104"/>
      <c r="D55" s="104"/>
      <c r="E55" s="104"/>
      <c r="F55" s="104"/>
      <c r="G55" s="109" t="s">
        <v>589</v>
      </c>
      <c r="H55" s="122" t="s">
        <v>1</v>
      </c>
      <c r="I55" s="90">
        <v>43273</v>
      </c>
      <c r="J55" s="119" t="s">
        <v>590</v>
      </c>
      <c r="K55" s="171">
        <v>0</v>
      </c>
    </row>
    <row r="56" spans="1:11" ht="120" x14ac:dyDescent="0.25">
      <c r="A56" s="104" t="s">
        <v>54</v>
      </c>
      <c r="B56" s="104" t="s">
        <v>571</v>
      </c>
      <c r="C56" s="104">
        <v>8</v>
      </c>
      <c r="D56" s="104" t="s">
        <v>591</v>
      </c>
      <c r="E56" s="104" t="s">
        <v>592</v>
      </c>
      <c r="F56" s="119" t="s">
        <v>23</v>
      </c>
      <c r="G56" s="109" t="s">
        <v>593</v>
      </c>
      <c r="H56" s="122" t="s">
        <v>594</v>
      </c>
      <c r="I56" s="90">
        <v>43132</v>
      </c>
      <c r="J56" s="119" t="s">
        <v>598</v>
      </c>
      <c r="K56" s="171">
        <v>1</v>
      </c>
    </row>
    <row r="57" spans="1:11" ht="75" x14ac:dyDescent="0.25">
      <c r="A57" s="104"/>
      <c r="B57" s="104"/>
      <c r="C57" s="104"/>
      <c r="D57" s="104"/>
      <c r="E57" s="104"/>
      <c r="F57" s="104"/>
      <c r="G57" s="109" t="s">
        <v>595</v>
      </c>
      <c r="H57" s="115"/>
      <c r="I57" s="90">
        <v>43189</v>
      </c>
      <c r="J57" s="14"/>
      <c r="K57" s="14"/>
    </row>
    <row r="58" spans="1:11" x14ac:dyDescent="0.25">
      <c r="A58" s="104"/>
      <c r="B58" s="104"/>
      <c r="C58" s="104"/>
      <c r="D58" s="104"/>
      <c r="E58" s="104"/>
      <c r="F58" s="104"/>
      <c r="G58" s="114"/>
      <c r="H58" s="115"/>
      <c r="I58" s="116"/>
      <c r="J58" s="14"/>
      <c r="K58" s="14"/>
    </row>
    <row r="59" spans="1:11" ht="75" x14ac:dyDescent="0.25">
      <c r="A59" s="104"/>
      <c r="B59" s="104"/>
      <c r="C59" s="104"/>
      <c r="D59" s="104"/>
      <c r="E59" s="104"/>
      <c r="F59" s="104"/>
      <c r="G59" s="109" t="s">
        <v>596</v>
      </c>
      <c r="H59" s="115"/>
      <c r="I59" s="90">
        <v>43194</v>
      </c>
      <c r="J59" s="14"/>
      <c r="K59" s="14"/>
    </row>
    <row r="60" spans="1:11" ht="90" x14ac:dyDescent="0.25">
      <c r="A60" s="104"/>
      <c r="B60" s="104"/>
      <c r="C60" s="104"/>
      <c r="D60" s="104"/>
      <c r="E60" s="104"/>
      <c r="F60" s="104"/>
      <c r="G60" s="109" t="s">
        <v>597</v>
      </c>
      <c r="H60" s="115"/>
      <c r="I60" s="90">
        <v>43199</v>
      </c>
      <c r="J60" s="14"/>
      <c r="K60" s="14"/>
    </row>
    <row r="61" spans="1:11" ht="90" x14ac:dyDescent="0.25">
      <c r="A61" s="104" t="s">
        <v>27</v>
      </c>
      <c r="B61" s="104" t="s">
        <v>599</v>
      </c>
      <c r="C61" s="104">
        <v>8</v>
      </c>
      <c r="D61" s="104" t="s">
        <v>600</v>
      </c>
      <c r="E61" s="104" t="s">
        <v>601</v>
      </c>
      <c r="F61" s="104" t="s">
        <v>23</v>
      </c>
      <c r="G61" s="109" t="s">
        <v>613</v>
      </c>
      <c r="H61" s="122" t="s">
        <v>612</v>
      </c>
      <c r="I61" s="90">
        <v>43280</v>
      </c>
      <c r="J61" s="119" t="s">
        <v>602</v>
      </c>
      <c r="K61" s="171">
        <v>1</v>
      </c>
    </row>
    <row r="62" spans="1:11" ht="60" x14ac:dyDescent="0.25">
      <c r="A62" s="104"/>
      <c r="B62" s="104"/>
      <c r="C62" s="104"/>
      <c r="D62" s="104"/>
      <c r="E62" s="104"/>
      <c r="F62" s="104"/>
      <c r="G62" s="109" t="s">
        <v>603</v>
      </c>
      <c r="H62" s="121" t="s">
        <v>1</v>
      </c>
      <c r="I62" s="90">
        <v>43132</v>
      </c>
      <c r="J62" s="119" t="s">
        <v>66</v>
      </c>
      <c r="K62" s="14"/>
    </row>
    <row r="63" spans="1:11" ht="105" x14ac:dyDescent="0.25">
      <c r="A63" s="104" t="s">
        <v>27</v>
      </c>
      <c r="B63" s="104" t="s">
        <v>599</v>
      </c>
      <c r="C63" s="104">
        <v>5</v>
      </c>
      <c r="D63" s="104" t="s">
        <v>604</v>
      </c>
      <c r="E63" s="104" t="s">
        <v>605</v>
      </c>
      <c r="F63" s="104" t="s">
        <v>23</v>
      </c>
      <c r="G63" s="109" t="s">
        <v>606</v>
      </c>
      <c r="H63" s="115"/>
      <c r="I63" s="90">
        <v>43189</v>
      </c>
      <c r="J63" s="119" t="s">
        <v>292</v>
      </c>
      <c r="K63" s="171">
        <v>1</v>
      </c>
    </row>
    <row r="64" spans="1:11" ht="75" x14ac:dyDescent="0.25">
      <c r="A64" s="104"/>
      <c r="B64" s="104"/>
      <c r="C64" s="104"/>
      <c r="D64" s="104"/>
      <c r="E64" s="104"/>
      <c r="F64" s="104"/>
      <c r="G64" s="109" t="s">
        <v>607</v>
      </c>
      <c r="H64" s="115"/>
      <c r="I64" s="90">
        <v>43189</v>
      </c>
      <c r="J64" s="14"/>
      <c r="K64" s="14"/>
    </row>
    <row r="65" spans="1:11" ht="75" x14ac:dyDescent="0.25">
      <c r="A65" s="104"/>
      <c r="B65" s="104"/>
      <c r="C65" s="104"/>
      <c r="D65" s="104"/>
      <c r="E65" s="104"/>
      <c r="F65" s="104"/>
      <c r="G65" s="109" t="s">
        <v>608</v>
      </c>
      <c r="H65" s="121" t="s">
        <v>1</v>
      </c>
      <c r="I65" s="90">
        <v>43194</v>
      </c>
      <c r="J65" s="14"/>
      <c r="K65" s="14"/>
    </row>
    <row r="66" spans="1:11" ht="120" x14ac:dyDescent="0.25">
      <c r="A66" s="104" t="s">
        <v>27</v>
      </c>
      <c r="B66" s="104" t="s">
        <v>599</v>
      </c>
      <c r="C66" s="104">
        <v>5</v>
      </c>
      <c r="D66" s="104" t="s">
        <v>609</v>
      </c>
      <c r="E66" s="104" t="s">
        <v>610</v>
      </c>
      <c r="F66" s="104" t="s">
        <v>23</v>
      </c>
      <c r="G66" s="109" t="s">
        <v>611</v>
      </c>
      <c r="H66" s="121" t="s">
        <v>1</v>
      </c>
      <c r="I66" s="90">
        <v>43132</v>
      </c>
      <c r="J66" s="120" t="s">
        <v>66</v>
      </c>
      <c r="K66" s="171">
        <v>1</v>
      </c>
    </row>
    <row r="67" spans="1:11" ht="90" x14ac:dyDescent="0.25">
      <c r="A67" s="104"/>
      <c r="B67" s="104"/>
      <c r="C67" s="104"/>
      <c r="D67" s="104"/>
      <c r="E67" s="104"/>
      <c r="F67" s="104"/>
      <c r="G67" s="109" t="s">
        <v>614</v>
      </c>
      <c r="H67" s="115"/>
      <c r="I67" s="90">
        <v>43189</v>
      </c>
      <c r="J67" s="14"/>
      <c r="K67" s="15"/>
    </row>
    <row r="68" spans="1:11" ht="90" x14ac:dyDescent="0.25">
      <c r="A68" s="104"/>
      <c r="B68" s="104"/>
      <c r="C68" s="104"/>
      <c r="D68" s="104"/>
      <c r="E68" s="104"/>
      <c r="F68" s="104"/>
      <c r="G68" s="109" t="s">
        <v>615</v>
      </c>
      <c r="H68" s="115"/>
      <c r="I68" s="90">
        <v>43194</v>
      </c>
      <c r="J68" s="14"/>
      <c r="K68" s="14"/>
    </row>
    <row r="69" spans="1:11" ht="150" x14ac:dyDescent="0.25">
      <c r="A69" s="104" t="s">
        <v>54</v>
      </c>
      <c r="B69" s="104" t="s">
        <v>616</v>
      </c>
      <c r="C69" s="104">
        <v>2</v>
      </c>
      <c r="D69" s="104" t="s">
        <v>617</v>
      </c>
      <c r="E69" s="104" t="s">
        <v>631</v>
      </c>
      <c r="F69" s="119" t="s">
        <v>23</v>
      </c>
      <c r="G69" s="109" t="s">
        <v>618</v>
      </c>
      <c r="H69" s="121" t="s">
        <v>1</v>
      </c>
      <c r="I69" s="90">
        <v>43132</v>
      </c>
      <c r="J69" s="119" t="s">
        <v>619</v>
      </c>
      <c r="K69" s="171">
        <v>1</v>
      </c>
    </row>
    <row r="70" spans="1:11" x14ac:dyDescent="0.25">
      <c r="A70" s="104"/>
      <c r="B70" s="104"/>
      <c r="C70" s="104"/>
      <c r="D70" s="104"/>
      <c r="E70" s="104"/>
      <c r="F70" s="104"/>
      <c r="G70" s="109" t="s">
        <v>25</v>
      </c>
      <c r="H70" s="115"/>
      <c r="I70" s="90" t="s">
        <v>620</v>
      </c>
      <c r="J70" s="90">
        <v>43256</v>
      </c>
      <c r="K70" s="14"/>
    </row>
    <row r="71" spans="1:11" ht="30" x14ac:dyDescent="0.25">
      <c r="A71" s="104"/>
      <c r="B71" s="104"/>
      <c r="C71" s="104"/>
      <c r="D71" s="104"/>
      <c r="E71" s="104"/>
      <c r="F71" s="104"/>
      <c r="G71" s="109" t="s">
        <v>26</v>
      </c>
      <c r="H71" s="115"/>
      <c r="I71" s="90">
        <v>43194</v>
      </c>
      <c r="J71" s="90">
        <v>43341</v>
      </c>
      <c r="K71" s="14"/>
    </row>
    <row r="72" spans="1:11" ht="90" x14ac:dyDescent="0.25">
      <c r="A72" s="104" t="s">
        <v>54</v>
      </c>
      <c r="B72" s="104" t="s">
        <v>616</v>
      </c>
      <c r="C72" s="104">
        <v>3</v>
      </c>
      <c r="D72" s="104" t="s">
        <v>621</v>
      </c>
      <c r="E72" s="104" t="s">
        <v>622</v>
      </c>
      <c r="F72" s="119" t="s">
        <v>23</v>
      </c>
      <c r="G72" s="109" t="s">
        <v>623</v>
      </c>
      <c r="H72" s="121" t="s">
        <v>1</v>
      </c>
      <c r="I72" s="90">
        <v>43132</v>
      </c>
      <c r="J72" s="119" t="s">
        <v>624</v>
      </c>
      <c r="K72" s="171">
        <v>1</v>
      </c>
    </row>
    <row r="73" spans="1:11" x14ac:dyDescent="0.25">
      <c r="A73" s="104"/>
      <c r="B73" s="104"/>
      <c r="C73" s="104"/>
      <c r="D73" s="104"/>
      <c r="E73" s="104"/>
      <c r="F73" s="104"/>
      <c r="G73" s="114"/>
      <c r="H73" s="115" t="str">
        <f>IF(Tableau5[[#This Row],[ACTION(S) CORRECTIVE(S) PROPOSÉE(S)]]="","",DAYS360(Feuil12!$A$8,Tableau5[[#This Row],[ACTION(S) CORRECTIVE(S) PROPOSÉE(S)]])/30)</f>
        <v/>
      </c>
      <c r="I73" s="116" t="str">
        <f>IF(Tableau5[[#This Row],[SERVICE(S) RESPONSABLE(S]]="","",IF(Tableau5[[#This Row],[SERVICE(S) RESPONSABLE(S]]&lt;6,"COURT TERME",IF(Tableau5[[#This Row],[SERVICE(S) RESPONSABLE(S]]&lt;12,"MOYEN TERME",IF(Tableau5[[#This Row],[SERVICE(S) RESPONSABLE(S]]&gt;12,"LONG TERME",""))))</f>
        <v/>
      </c>
      <c r="J73" s="14"/>
      <c r="K73" s="120"/>
    </row>
    <row r="74" spans="1:11" x14ac:dyDescent="0.25">
      <c r="A74" s="104"/>
      <c r="B74" s="104"/>
      <c r="C74" s="104"/>
      <c r="D74" s="104"/>
      <c r="E74" s="104"/>
      <c r="F74" s="104"/>
      <c r="G74" s="114"/>
      <c r="H74" s="115" t="str">
        <f>IF(Tableau5[[#This Row],[ACTION(S) CORRECTIVE(S) PROPOSÉE(S)]]="","",DAYS360(Feuil12!$A$8,Tableau5[[#This Row],[ACTION(S) CORRECTIVE(S) PROPOSÉE(S)]])/30)</f>
        <v/>
      </c>
      <c r="I74" s="116" t="str">
        <f>IF(Tableau5[[#This Row],[SERVICE(S) RESPONSABLE(S]]="","",IF(Tableau5[[#This Row],[SERVICE(S) RESPONSABLE(S]]&lt;6,"COURT TERME",IF(Tableau5[[#This Row],[SERVICE(S) RESPONSABLE(S]]&lt;12,"MOYEN TERME",IF(Tableau5[[#This Row],[SERVICE(S) RESPONSABLE(S]]&gt;12,"LONG TERME",""))))</f>
        <v/>
      </c>
      <c r="J74" s="14"/>
      <c r="K74" s="14"/>
    </row>
    <row r="75" spans="1:11" x14ac:dyDescent="0.25">
      <c r="A75" s="104"/>
      <c r="B75" s="104"/>
      <c r="C75" s="104"/>
      <c r="D75" s="104"/>
      <c r="E75" s="104"/>
      <c r="F75" s="104"/>
      <c r="G75" s="109" t="s">
        <v>25</v>
      </c>
      <c r="H75" s="115"/>
      <c r="I75" s="90">
        <v>43189</v>
      </c>
      <c r="J75" s="90">
        <v>43256</v>
      </c>
      <c r="K75" s="14"/>
    </row>
    <row r="76" spans="1:11" ht="30" x14ac:dyDescent="0.25">
      <c r="A76" s="104"/>
      <c r="B76" s="104"/>
      <c r="C76" s="104"/>
      <c r="D76" s="104"/>
      <c r="E76" s="104"/>
      <c r="F76" s="104"/>
      <c r="G76" s="109" t="s">
        <v>26</v>
      </c>
      <c r="H76" s="115"/>
      <c r="I76" s="90">
        <v>43194</v>
      </c>
      <c r="J76" s="90">
        <v>43341</v>
      </c>
      <c r="K76" s="14"/>
    </row>
    <row r="77" spans="1:11" ht="120" x14ac:dyDescent="0.25">
      <c r="A77" s="104" t="s">
        <v>27</v>
      </c>
      <c r="B77" s="104" t="s">
        <v>616</v>
      </c>
      <c r="C77" s="104">
        <v>6</v>
      </c>
      <c r="D77" s="104" t="s">
        <v>625</v>
      </c>
      <c r="E77" s="104" t="s">
        <v>626</v>
      </c>
      <c r="F77" s="119" t="s">
        <v>23</v>
      </c>
      <c r="G77" s="109" t="s">
        <v>627</v>
      </c>
      <c r="H77" s="122" t="s">
        <v>628</v>
      </c>
      <c r="I77" s="90">
        <v>43202</v>
      </c>
      <c r="J77" s="119" t="s">
        <v>629</v>
      </c>
      <c r="K77" s="171">
        <v>1</v>
      </c>
    </row>
    <row r="78" spans="1:11" ht="75" x14ac:dyDescent="0.25">
      <c r="A78" s="104"/>
      <c r="B78" s="104"/>
      <c r="C78" s="104"/>
      <c r="D78" s="104"/>
      <c r="E78" s="104"/>
      <c r="F78" s="104"/>
      <c r="G78" s="109" t="s">
        <v>630</v>
      </c>
      <c r="H78" s="121" t="s">
        <v>1</v>
      </c>
      <c r="I78" s="90">
        <v>43206</v>
      </c>
      <c r="J78" s="90">
        <v>43336</v>
      </c>
      <c r="K78" s="14"/>
    </row>
    <row r="79" spans="1:11" ht="75" x14ac:dyDescent="0.25">
      <c r="A79" s="104"/>
      <c r="B79" s="104"/>
      <c r="C79" s="104"/>
      <c r="D79" s="104"/>
      <c r="E79" s="104"/>
      <c r="F79" s="104"/>
      <c r="G79" s="109" t="s">
        <v>632</v>
      </c>
      <c r="H79" s="122" t="s">
        <v>628</v>
      </c>
      <c r="I79" s="90">
        <v>43207</v>
      </c>
      <c r="J79" s="14"/>
      <c r="K79" s="14"/>
    </row>
    <row r="80" spans="1:11" ht="75" x14ac:dyDescent="0.25">
      <c r="A80" s="104" t="s">
        <v>27</v>
      </c>
      <c r="B80" s="104" t="s">
        <v>616</v>
      </c>
      <c r="C80" s="104">
        <v>8</v>
      </c>
      <c r="D80" s="104" t="s">
        <v>633</v>
      </c>
      <c r="E80" s="104" t="s">
        <v>634</v>
      </c>
      <c r="F80" s="119" t="s">
        <v>23</v>
      </c>
      <c r="G80" s="109" t="s">
        <v>635</v>
      </c>
      <c r="H80" s="121" t="s">
        <v>1</v>
      </c>
      <c r="I80" s="90">
        <v>43283</v>
      </c>
      <c r="J80" s="119" t="s">
        <v>43</v>
      </c>
      <c r="K80" s="171">
        <v>1</v>
      </c>
    </row>
    <row r="81" spans="1:11" ht="409.5" x14ac:dyDescent="0.25">
      <c r="A81" s="104" t="s">
        <v>27</v>
      </c>
      <c r="B81" s="104" t="s">
        <v>636</v>
      </c>
      <c r="C81" s="104">
        <v>6</v>
      </c>
      <c r="D81" s="104" t="s">
        <v>637</v>
      </c>
      <c r="E81" s="104" t="s">
        <v>638</v>
      </c>
      <c r="F81" s="119" t="s">
        <v>23</v>
      </c>
      <c r="G81" s="123" t="s">
        <v>639</v>
      </c>
      <c r="H81" s="121" t="s">
        <v>640</v>
      </c>
      <c r="I81" s="90">
        <v>43206</v>
      </c>
      <c r="J81" s="119" t="s">
        <v>43</v>
      </c>
      <c r="K81" s="171">
        <v>1</v>
      </c>
    </row>
    <row r="82" spans="1:11" ht="90" x14ac:dyDescent="0.25">
      <c r="A82" s="104"/>
      <c r="B82" s="104"/>
      <c r="C82" s="104"/>
      <c r="D82" s="104"/>
      <c r="E82" s="104"/>
      <c r="F82" s="104"/>
      <c r="G82" s="109" t="s">
        <v>641</v>
      </c>
      <c r="H82" s="121" t="s">
        <v>1</v>
      </c>
      <c r="I82" s="90">
        <v>43213</v>
      </c>
      <c r="J82" s="14"/>
      <c r="K82" s="14"/>
    </row>
    <row r="83" spans="1:11" ht="90" x14ac:dyDescent="0.25">
      <c r="A83" s="104"/>
      <c r="B83" s="104"/>
      <c r="C83" s="104"/>
      <c r="D83" s="104"/>
      <c r="E83" s="104"/>
      <c r="F83" s="104"/>
      <c r="G83" s="109" t="s">
        <v>642</v>
      </c>
      <c r="H83" s="121" t="s">
        <v>640</v>
      </c>
      <c r="I83" s="90">
        <v>43216</v>
      </c>
      <c r="J83" s="14"/>
      <c r="K83" s="14"/>
    </row>
    <row r="84" spans="1:11" ht="105" x14ac:dyDescent="0.25">
      <c r="A84" s="104"/>
      <c r="B84" s="104"/>
      <c r="C84" s="104"/>
      <c r="D84" s="104"/>
      <c r="E84" s="104"/>
      <c r="F84" s="104"/>
      <c r="G84" s="109" t="s">
        <v>643</v>
      </c>
      <c r="H84" s="121" t="s">
        <v>640</v>
      </c>
      <c r="I84" s="90">
        <v>43220</v>
      </c>
      <c r="J84" s="14"/>
      <c r="K84" s="14"/>
    </row>
    <row r="85" spans="1:11" ht="165" x14ac:dyDescent="0.25">
      <c r="A85" s="104" t="s">
        <v>27</v>
      </c>
      <c r="B85" s="104" t="s">
        <v>636</v>
      </c>
      <c r="C85" s="104">
        <v>8</v>
      </c>
      <c r="D85" s="104" t="s">
        <v>644</v>
      </c>
      <c r="E85" s="104" t="s">
        <v>645</v>
      </c>
      <c r="F85" s="119" t="s">
        <v>23</v>
      </c>
      <c r="G85" s="109" t="s">
        <v>646</v>
      </c>
      <c r="H85" s="121" t="s">
        <v>1</v>
      </c>
      <c r="I85" s="90">
        <v>43283</v>
      </c>
      <c r="J85" s="120" t="s">
        <v>43</v>
      </c>
      <c r="K85" s="171">
        <v>1</v>
      </c>
    </row>
    <row r="86" spans="1:11" ht="285" x14ac:dyDescent="0.25">
      <c r="A86" s="104" t="s">
        <v>27</v>
      </c>
      <c r="B86" s="104" t="s">
        <v>636</v>
      </c>
      <c r="C86" s="104">
        <v>5</v>
      </c>
      <c r="D86" s="104" t="s">
        <v>647</v>
      </c>
      <c r="E86" s="104" t="s">
        <v>648</v>
      </c>
      <c r="F86" s="104" t="s">
        <v>23</v>
      </c>
      <c r="G86" s="109" t="s">
        <v>655</v>
      </c>
      <c r="H86" s="121" t="s">
        <v>1</v>
      </c>
      <c r="I86" s="90">
        <v>43132</v>
      </c>
      <c r="J86" s="120" t="s">
        <v>66</v>
      </c>
      <c r="K86" s="171">
        <v>1</v>
      </c>
    </row>
    <row r="87" spans="1:11" ht="75" x14ac:dyDescent="0.25">
      <c r="A87" s="104"/>
      <c r="B87" s="104"/>
      <c r="C87" s="104"/>
      <c r="D87" s="104"/>
      <c r="E87" s="104"/>
      <c r="F87" s="104"/>
      <c r="G87" s="109" t="s">
        <v>649</v>
      </c>
      <c r="H87" s="115"/>
      <c r="I87" s="90">
        <v>43189</v>
      </c>
      <c r="J87" s="14"/>
      <c r="K87" s="14"/>
    </row>
    <row r="88" spans="1:11" ht="75" x14ac:dyDescent="0.25">
      <c r="A88" s="104"/>
      <c r="B88" s="104"/>
      <c r="C88" s="104"/>
      <c r="D88" s="104"/>
      <c r="E88" s="104"/>
      <c r="F88" s="104"/>
      <c r="G88" s="109" t="s">
        <v>650</v>
      </c>
      <c r="H88" s="115"/>
      <c r="I88" s="90">
        <v>43194</v>
      </c>
      <c r="J88" s="14"/>
      <c r="K88" s="14"/>
    </row>
    <row r="89" spans="1:11" ht="150" x14ac:dyDescent="0.25">
      <c r="A89" s="104" t="s">
        <v>27</v>
      </c>
      <c r="B89" s="104" t="s">
        <v>651</v>
      </c>
      <c r="C89" s="104">
        <v>8</v>
      </c>
      <c r="D89" s="104" t="s">
        <v>652</v>
      </c>
      <c r="E89" s="104" t="s">
        <v>653</v>
      </c>
      <c r="F89" s="119" t="s">
        <v>23</v>
      </c>
      <c r="G89" s="109" t="s">
        <v>654</v>
      </c>
      <c r="H89" s="121" t="s">
        <v>1</v>
      </c>
      <c r="I89" s="90">
        <v>43297</v>
      </c>
      <c r="J89" s="120" t="s">
        <v>43</v>
      </c>
      <c r="K89" s="171">
        <v>1</v>
      </c>
    </row>
    <row r="90" spans="1:11" ht="210" x14ac:dyDescent="0.25">
      <c r="A90" s="104" t="s">
        <v>27</v>
      </c>
      <c r="B90" s="104" t="s">
        <v>651</v>
      </c>
      <c r="C90" s="104">
        <v>5</v>
      </c>
      <c r="D90" s="104" t="s">
        <v>656</v>
      </c>
      <c r="E90" s="104" t="s">
        <v>657</v>
      </c>
      <c r="F90" s="104" t="s">
        <v>23</v>
      </c>
      <c r="G90" s="109" t="s">
        <v>660</v>
      </c>
      <c r="H90" s="121" t="s">
        <v>1</v>
      </c>
      <c r="I90" s="90">
        <v>43132</v>
      </c>
      <c r="J90" s="120" t="s">
        <v>66</v>
      </c>
      <c r="K90" s="171">
        <v>0</v>
      </c>
    </row>
    <row r="91" spans="1:11" ht="75" x14ac:dyDescent="0.25">
      <c r="A91" s="104"/>
      <c r="B91" s="104"/>
      <c r="C91" s="104"/>
      <c r="D91" s="104"/>
      <c r="E91" s="104"/>
      <c r="F91" s="104"/>
      <c r="G91" s="109" t="s">
        <v>649</v>
      </c>
      <c r="H91" s="115"/>
      <c r="I91" s="90">
        <v>43189</v>
      </c>
      <c r="J91" s="14"/>
      <c r="K91" s="14"/>
    </row>
    <row r="92" spans="1:11" ht="75" x14ac:dyDescent="0.25">
      <c r="A92" s="104"/>
      <c r="B92" s="104"/>
      <c r="C92" s="104"/>
      <c r="D92" s="104"/>
      <c r="E92" s="104"/>
      <c r="F92" s="104"/>
      <c r="G92" s="109" t="s">
        <v>650</v>
      </c>
      <c r="H92" s="121" t="s">
        <v>1</v>
      </c>
      <c r="I92" s="90">
        <v>43194</v>
      </c>
      <c r="J92" s="14"/>
      <c r="K92" s="14"/>
    </row>
    <row r="93" spans="1:11" ht="135" x14ac:dyDescent="0.25">
      <c r="A93" s="104" t="s">
        <v>27</v>
      </c>
      <c r="B93" s="104" t="s">
        <v>651</v>
      </c>
      <c r="C93" s="104">
        <v>8</v>
      </c>
      <c r="D93" s="104" t="s">
        <v>658</v>
      </c>
      <c r="E93" s="104" t="s">
        <v>661</v>
      </c>
      <c r="F93" s="119" t="s">
        <v>23</v>
      </c>
      <c r="G93" s="109" t="s">
        <v>659</v>
      </c>
      <c r="H93" s="121" t="s">
        <v>1</v>
      </c>
      <c r="I93" s="90">
        <v>43297</v>
      </c>
      <c r="J93" s="120" t="s">
        <v>43</v>
      </c>
      <c r="K93" s="171">
        <v>1</v>
      </c>
    </row>
    <row r="94" spans="1:11" ht="225" x14ac:dyDescent="0.25">
      <c r="A94" s="104" t="s">
        <v>27</v>
      </c>
      <c r="B94" s="104" t="s">
        <v>662</v>
      </c>
      <c r="C94" s="104">
        <v>5</v>
      </c>
      <c r="D94" s="104" t="s">
        <v>663</v>
      </c>
      <c r="E94" s="104" t="s">
        <v>664</v>
      </c>
      <c r="F94" s="119" t="s">
        <v>23</v>
      </c>
      <c r="G94" s="109" t="s">
        <v>665</v>
      </c>
      <c r="H94" s="115" t="s">
        <v>1</v>
      </c>
      <c r="I94" s="90">
        <v>43132</v>
      </c>
      <c r="J94" s="120" t="s">
        <v>66</v>
      </c>
      <c r="K94" s="171">
        <v>0</v>
      </c>
    </row>
    <row r="95" spans="1:11" ht="75" x14ac:dyDescent="0.25">
      <c r="A95" s="104"/>
      <c r="B95" s="104"/>
      <c r="C95" s="104"/>
      <c r="D95" s="104"/>
      <c r="E95" s="104"/>
      <c r="F95" s="104"/>
      <c r="G95" s="109" t="s">
        <v>649</v>
      </c>
      <c r="H95" s="115"/>
      <c r="I95" s="90">
        <v>43189</v>
      </c>
      <c r="J95" s="14"/>
      <c r="K95" s="14"/>
    </row>
    <row r="96" spans="1:11" x14ac:dyDescent="0.25">
      <c r="A96" s="104"/>
      <c r="B96" s="104"/>
      <c r="C96" s="104"/>
      <c r="D96" s="104"/>
      <c r="E96" s="104"/>
      <c r="F96" s="104"/>
      <c r="G96" s="114"/>
      <c r="H96" s="115"/>
      <c r="I96" s="116"/>
      <c r="J96" s="14"/>
      <c r="K96" s="14"/>
    </row>
    <row r="97" spans="1:11" ht="75" x14ac:dyDescent="0.25">
      <c r="A97" s="104"/>
      <c r="B97" s="104"/>
      <c r="C97" s="104"/>
      <c r="D97" s="104"/>
      <c r="E97" s="104"/>
      <c r="F97" s="104"/>
      <c r="G97" s="109" t="s">
        <v>650</v>
      </c>
      <c r="H97" s="115"/>
      <c r="I97" s="90">
        <v>43194</v>
      </c>
      <c r="J97" s="14"/>
      <c r="K97" s="14"/>
    </row>
    <row r="98" spans="1:11" ht="120" x14ac:dyDescent="0.25">
      <c r="A98" s="104" t="s">
        <v>27</v>
      </c>
      <c r="B98" s="104" t="s">
        <v>666</v>
      </c>
      <c r="C98" s="104">
        <v>8</v>
      </c>
      <c r="D98" s="104" t="s">
        <v>667</v>
      </c>
      <c r="E98" s="104" t="s">
        <v>668</v>
      </c>
      <c r="F98" s="119" t="s">
        <v>23</v>
      </c>
      <c r="G98" s="109" t="s">
        <v>669</v>
      </c>
      <c r="H98" s="121" t="s">
        <v>1</v>
      </c>
      <c r="I98" s="90">
        <v>43301</v>
      </c>
      <c r="J98" s="120" t="s">
        <v>43</v>
      </c>
      <c r="K98" s="171">
        <v>1</v>
      </c>
    </row>
    <row r="99" spans="1:11" ht="210" x14ac:dyDescent="0.25">
      <c r="A99" s="104" t="s">
        <v>27</v>
      </c>
      <c r="B99" s="104" t="s">
        <v>666</v>
      </c>
      <c r="C99" s="104">
        <v>5</v>
      </c>
      <c r="D99" s="104" t="s">
        <v>670</v>
      </c>
      <c r="E99" s="104" t="s">
        <v>671</v>
      </c>
      <c r="F99" s="119" t="s">
        <v>23</v>
      </c>
      <c r="G99" s="109" t="s">
        <v>678</v>
      </c>
      <c r="H99" s="121" t="s">
        <v>1</v>
      </c>
      <c r="I99" s="90">
        <v>43132</v>
      </c>
      <c r="J99" s="120" t="s">
        <v>66</v>
      </c>
      <c r="K99" s="171">
        <v>0</v>
      </c>
    </row>
    <row r="100" spans="1:11" ht="75" x14ac:dyDescent="0.25">
      <c r="A100" s="104"/>
      <c r="B100" s="104"/>
      <c r="C100" s="104"/>
      <c r="D100" s="104"/>
      <c r="E100" s="104"/>
      <c r="F100" s="104"/>
      <c r="G100" s="109" t="s">
        <v>672</v>
      </c>
      <c r="H100" s="115"/>
      <c r="I100" s="90">
        <v>43189</v>
      </c>
      <c r="J100" s="14"/>
      <c r="K100" s="14"/>
    </row>
    <row r="101" spans="1:11" ht="75" x14ac:dyDescent="0.25">
      <c r="A101" s="104"/>
      <c r="B101" s="104"/>
      <c r="C101" s="104"/>
      <c r="D101" s="104"/>
      <c r="E101" s="104"/>
      <c r="F101" s="104"/>
      <c r="G101" s="109" t="s">
        <v>650</v>
      </c>
      <c r="H101" s="115"/>
      <c r="I101" s="90">
        <v>43194</v>
      </c>
      <c r="J101" s="14"/>
      <c r="K101" s="14"/>
    </row>
    <row r="102" spans="1:11" x14ac:dyDescent="0.25">
      <c r="A102" s="104"/>
      <c r="B102" s="104"/>
      <c r="C102" s="104"/>
      <c r="D102" s="104"/>
      <c r="E102" s="104"/>
      <c r="F102" s="104"/>
      <c r="G102" s="114" t="s">
        <v>673</v>
      </c>
      <c r="H102" s="115"/>
      <c r="I102" s="116"/>
      <c r="J102" s="14"/>
      <c r="K102" s="14"/>
    </row>
    <row r="103" spans="1:11" ht="105" x14ac:dyDescent="0.25">
      <c r="A103" s="104" t="s">
        <v>27</v>
      </c>
      <c r="B103" s="104" t="s">
        <v>674</v>
      </c>
      <c r="C103" s="104">
        <v>8</v>
      </c>
      <c r="D103" s="104" t="s">
        <v>675</v>
      </c>
      <c r="E103" s="104" t="s">
        <v>676</v>
      </c>
      <c r="F103" s="119" t="s">
        <v>23</v>
      </c>
      <c r="G103" s="109" t="s">
        <v>677</v>
      </c>
      <c r="H103" s="121" t="s">
        <v>1</v>
      </c>
      <c r="I103" s="90">
        <v>43304</v>
      </c>
      <c r="J103" s="120" t="s">
        <v>43</v>
      </c>
      <c r="K103" s="171">
        <v>1</v>
      </c>
    </row>
    <row r="104" spans="1:11" ht="45" x14ac:dyDescent="0.25">
      <c r="A104" s="104" t="s">
        <v>27</v>
      </c>
      <c r="B104" s="104" t="s">
        <v>679</v>
      </c>
      <c r="C104" s="104">
        <v>5</v>
      </c>
      <c r="D104" s="104" t="s">
        <v>680</v>
      </c>
      <c r="E104" s="104" t="s">
        <v>681</v>
      </c>
      <c r="F104" s="119" t="s">
        <v>23</v>
      </c>
      <c r="G104" s="109" t="s">
        <v>682</v>
      </c>
      <c r="H104" s="121" t="s">
        <v>1</v>
      </c>
      <c r="I104" s="90">
        <v>43132</v>
      </c>
      <c r="J104" s="120" t="s">
        <v>66</v>
      </c>
      <c r="K104" s="171">
        <v>0</v>
      </c>
    </row>
    <row r="105" spans="1:11" ht="30" x14ac:dyDescent="0.25">
      <c r="A105" s="104"/>
      <c r="B105" s="104"/>
      <c r="C105" s="104"/>
      <c r="D105" s="104"/>
      <c r="E105" s="104"/>
      <c r="F105" s="104"/>
      <c r="G105" s="109" t="s">
        <v>683</v>
      </c>
      <c r="H105" s="115"/>
      <c r="I105" s="90">
        <v>43189</v>
      </c>
      <c r="J105" s="14"/>
      <c r="K105" s="14"/>
    </row>
    <row r="106" spans="1:11" ht="30" x14ac:dyDescent="0.25">
      <c r="A106" s="104"/>
      <c r="B106" s="104"/>
      <c r="C106" s="104"/>
      <c r="D106" s="104"/>
      <c r="E106" s="104"/>
      <c r="F106" s="104"/>
      <c r="G106" s="109" t="s">
        <v>684</v>
      </c>
      <c r="H106" s="115"/>
      <c r="I106" s="90">
        <v>43194</v>
      </c>
      <c r="J106" s="14"/>
      <c r="K106" s="14"/>
    </row>
    <row r="107" spans="1:11" ht="60" x14ac:dyDescent="0.25">
      <c r="A107" s="104" t="s">
        <v>27</v>
      </c>
      <c r="B107" s="104" t="s">
        <v>679</v>
      </c>
      <c r="C107" s="104">
        <v>6</v>
      </c>
      <c r="D107" s="104" t="s">
        <v>685</v>
      </c>
      <c r="E107" s="104" t="s">
        <v>686</v>
      </c>
      <c r="F107" s="119" t="s">
        <v>23</v>
      </c>
      <c r="G107" s="109" t="s">
        <v>687</v>
      </c>
      <c r="H107" s="121" t="s">
        <v>688</v>
      </c>
      <c r="I107" s="90">
        <v>43132</v>
      </c>
      <c r="J107" s="120" t="s">
        <v>66</v>
      </c>
      <c r="K107" s="171">
        <v>0</v>
      </c>
    </row>
    <row r="108" spans="1:11" ht="45" x14ac:dyDescent="0.25">
      <c r="A108" s="104"/>
      <c r="B108" s="104"/>
      <c r="C108" s="104"/>
      <c r="D108" s="104"/>
      <c r="E108" s="104"/>
      <c r="F108" s="104"/>
      <c r="G108" s="109" t="s">
        <v>689</v>
      </c>
      <c r="H108" s="121" t="s">
        <v>1</v>
      </c>
      <c r="I108" s="90">
        <v>43189</v>
      </c>
      <c r="J108" s="14"/>
      <c r="K108" s="14"/>
    </row>
    <row r="109" spans="1:11" ht="45" x14ac:dyDescent="0.25">
      <c r="A109" s="104"/>
      <c r="B109" s="104"/>
      <c r="C109" s="104"/>
      <c r="D109" s="104"/>
      <c r="E109" s="104"/>
      <c r="F109" s="104"/>
      <c r="G109" s="109" t="s">
        <v>690</v>
      </c>
      <c r="H109" s="121" t="s">
        <v>691</v>
      </c>
      <c r="I109" s="90">
        <v>43194</v>
      </c>
      <c r="J109" s="14"/>
      <c r="K109" s="14"/>
    </row>
    <row r="110" spans="1:11" ht="150" x14ac:dyDescent="0.25">
      <c r="A110" s="104" t="s">
        <v>54</v>
      </c>
      <c r="B110" s="104" t="s">
        <v>692</v>
      </c>
      <c r="C110" s="104">
        <v>2</v>
      </c>
      <c r="D110" s="104" t="s">
        <v>693</v>
      </c>
      <c r="E110" s="104" t="s">
        <v>694</v>
      </c>
      <c r="F110" s="119" t="s">
        <v>23</v>
      </c>
      <c r="G110" s="109" t="s">
        <v>695</v>
      </c>
      <c r="H110" s="121" t="s">
        <v>1</v>
      </c>
      <c r="I110" s="90">
        <v>43132</v>
      </c>
      <c r="J110" s="120" t="s">
        <v>51</v>
      </c>
      <c r="K110" s="171">
        <v>1</v>
      </c>
    </row>
    <row r="111" spans="1:11" x14ac:dyDescent="0.25">
      <c r="A111" s="104"/>
      <c r="B111" s="104"/>
      <c r="C111" s="104"/>
      <c r="D111" s="104"/>
      <c r="E111" s="104"/>
      <c r="F111" s="104"/>
      <c r="G111" s="109" t="s">
        <v>25</v>
      </c>
      <c r="H111" s="115"/>
      <c r="I111" s="90">
        <v>43189</v>
      </c>
      <c r="J111" s="90">
        <v>43317</v>
      </c>
      <c r="K111" s="14"/>
    </row>
    <row r="112" spans="1:11" ht="30" x14ac:dyDescent="0.25">
      <c r="A112" s="104"/>
      <c r="B112" s="104"/>
      <c r="C112" s="104"/>
      <c r="D112" s="104"/>
      <c r="E112" s="104"/>
      <c r="F112" s="104"/>
      <c r="G112" s="109" t="s">
        <v>26</v>
      </c>
      <c r="H112" s="115"/>
      <c r="I112" s="90">
        <v>43194</v>
      </c>
      <c r="J112" s="90">
        <v>43341</v>
      </c>
      <c r="K112" s="14"/>
    </row>
    <row r="113" spans="1:11" ht="135" x14ac:dyDescent="0.25">
      <c r="A113" s="104" t="s">
        <v>54</v>
      </c>
      <c r="B113" s="104" t="s">
        <v>692</v>
      </c>
      <c r="C113" s="104">
        <v>3</v>
      </c>
      <c r="D113" s="104" t="s">
        <v>696</v>
      </c>
      <c r="E113" s="104" t="s">
        <v>697</v>
      </c>
      <c r="F113" s="119" t="s">
        <v>23</v>
      </c>
      <c r="G113" s="109" t="s">
        <v>698</v>
      </c>
      <c r="H113" s="121" t="s">
        <v>1</v>
      </c>
      <c r="I113" s="116"/>
      <c r="J113" s="120" t="s">
        <v>699</v>
      </c>
      <c r="K113" s="171">
        <v>1</v>
      </c>
    </row>
    <row r="114" spans="1:11" x14ac:dyDescent="0.25">
      <c r="A114" s="104"/>
      <c r="B114" s="104"/>
      <c r="C114" s="104"/>
      <c r="D114" s="104"/>
      <c r="E114" s="104"/>
      <c r="F114" s="104"/>
      <c r="G114" s="109" t="s">
        <v>25</v>
      </c>
      <c r="H114" s="115"/>
      <c r="I114" s="90">
        <v>43189</v>
      </c>
      <c r="J114" s="90">
        <v>43317</v>
      </c>
      <c r="K114" s="14"/>
    </row>
    <row r="115" spans="1:11" ht="30" x14ac:dyDescent="0.25">
      <c r="A115" s="104"/>
      <c r="B115" s="104"/>
      <c r="C115" s="104"/>
      <c r="D115" s="104"/>
      <c r="E115" s="104"/>
      <c r="F115" s="104"/>
      <c r="G115" s="109" t="s">
        <v>700</v>
      </c>
      <c r="H115" s="115"/>
      <c r="I115" s="90">
        <v>43194</v>
      </c>
      <c r="J115" s="90" t="s">
        <v>701</v>
      </c>
      <c r="K115" s="14"/>
    </row>
    <row r="116" spans="1:11" ht="150" x14ac:dyDescent="0.25">
      <c r="A116" s="126" t="s">
        <v>27</v>
      </c>
      <c r="B116" s="127" t="s">
        <v>692</v>
      </c>
      <c r="C116" s="127">
        <v>5</v>
      </c>
      <c r="D116" s="127" t="s">
        <v>702</v>
      </c>
      <c r="E116" s="127" t="s">
        <v>703</v>
      </c>
      <c r="F116" s="129" t="s">
        <v>23</v>
      </c>
      <c r="G116" s="128" t="s">
        <v>704</v>
      </c>
      <c r="H116" s="130" t="s">
        <v>1</v>
      </c>
      <c r="J116" s="131" t="s">
        <v>66</v>
      </c>
      <c r="K116" s="171">
        <v>0</v>
      </c>
    </row>
    <row r="117" spans="1:11" ht="60" x14ac:dyDescent="0.25">
      <c r="A117" s="134"/>
      <c r="B117" s="134"/>
      <c r="C117" s="134"/>
      <c r="D117" s="134"/>
      <c r="E117" s="134"/>
      <c r="F117" s="134"/>
      <c r="G117" s="128" t="s">
        <v>705</v>
      </c>
      <c r="H117" s="135" t="e">
        <f ca="1">IF(Tableau5[[#This Row],[ACTION(S) CORRECTIVE(S) PROPOSÉE(S)]]="","",DAYS360(Feuil12!$A$8,Tableau5[[#This Row],[ACTION(S) CORRECTIVE(S) PROPOSÉE(S)]])/30)</f>
        <v>#VALUE!</v>
      </c>
      <c r="I117" s="116" t="e">
        <f ca="1">IF(Tableau5[[#This Row],[SERVICE(S) RESPONSABLE(S]]="","",IF(Tableau5[[#This Row],[SERVICE(S) RESPONSABLE(S]]&lt;6,"COURT TERME",IF(Tableau5[[#This Row],[SERVICE(S) RESPONSABLE(S]]&lt;12,"MOYEN TERME",IF(Tableau5[[#This Row],[SERVICE(S) RESPONSABLE(S]]&gt;12,"LONG TERME",""))))</f>
        <v>#VALUE!</v>
      </c>
      <c r="J117" s="136"/>
      <c r="K117" s="14"/>
    </row>
    <row r="118" spans="1:11" ht="45" x14ac:dyDescent="0.25">
      <c r="A118" s="134"/>
      <c r="B118" s="134"/>
      <c r="C118" s="134"/>
      <c r="D118" s="134"/>
      <c r="E118" s="134"/>
      <c r="F118" s="134"/>
      <c r="G118" s="128" t="s">
        <v>706</v>
      </c>
      <c r="H118" s="135" t="e">
        <f ca="1">IF(Tableau5[[#This Row],[ACTION(S) CORRECTIVE(S) PROPOSÉE(S)]]="","",DAYS360(Feuil12!$A$8,Tableau5[[#This Row],[ACTION(S) CORRECTIVE(S) PROPOSÉE(S)]])/30)</f>
        <v>#VALUE!</v>
      </c>
      <c r="I118" s="116" t="e">
        <f ca="1">IF(Tableau5[[#This Row],[SERVICE(S) RESPONSABLE(S]]="","",IF(Tableau5[[#This Row],[SERVICE(S) RESPONSABLE(S]]&lt;6,"COURT TERME",IF(Tableau5[[#This Row],[SERVICE(S) RESPONSABLE(S]]&lt;12,"MOYEN TERME",IF(Tableau5[[#This Row],[SERVICE(S) RESPONSABLE(S]]&gt;12,"LONG TERME",""))))</f>
        <v>#VALUE!</v>
      </c>
      <c r="J118" s="136"/>
      <c r="K118" s="14"/>
    </row>
    <row r="119" spans="1:11" ht="135" x14ac:dyDescent="0.25">
      <c r="A119" s="4" t="s">
        <v>27</v>
      </c>
      <c r="B119" s="4" t="s">
        <v>692</v>
      </c>
      <c r="C119" s="4">
        <v>6</v>
      </c>
      <c r="D119" s="4" t="s">
        <v>707</v>
      </c>
      <c r="E119" s="124" t="s">
        <v>708</v>
      </c>
      <c r="F119" s="132" t="s">
        <v>23</v>
      </c>
      <c r="G119" s="125" t="s">
        <v>709</v>
      </c>
      <c r="H119" s="4" t="s">
        <v>710</v>
      </c>
      <c r="J119" s="4" t="s">
        <v>66</v>
      </c>
      <c r="K119" s="171">
        <v>0</v>
      </c>
    </row>
    <row r="120" spans="1:11" ht="45" x14ac:dyDescent="0.25">
      <c r="A120" s="104"/>
      <c r="B120" s="104"/>
      <c r="C120" s="104"/>
      <c r="D120" s="104"/>
      <c r="E120" s="134"/>
      <c r="F120" s="134"/>
      <c r="G120" s="125" t="s">
        <v>711</v>
      </c>
      <c r="H120" s="130" t="s">
        <v>1</v>
      </c>
      <c r="I120" s="116"/>
      <c r="J120" s="120" t="s">
        <v>66</v>
      </c>
      <c r="K120" s="14"/>
    </row>
    <row r="121" spans="1:11" ht="45" x14ac:dyDescent="0.25">
      <c r="A121" s="104"/>
      <c r="B121" s="104"/>
      <c r="C121" s="104"/>
      <c r="D121" s="104"/>
      <c r="E121" s="134"/>
      <c r="F121" s="134"/>
      <c r="G121" s="125" t="s">
        <v>712</v>
      </c>
      <c r="H121" s="130" t="s">
        <v>713</v>
      </c>
      <c r="I121" s="116"/>
      <c r="J121" s="120"/>
      <c r="K121" s="14"/>
    </row>
    <row r="122" spans="1:11" ht="75" x14ac:dyDescent="0.25">
      <c r="A122" s="19" t="s">
        <v>27</v>
      </c>
      <c r="B122" s="19" t="s">
        <v>692</v>
      </c>
      <c r="C122" s="19">
        <v>8</v>
      </c>
      <c r="D122" s="19" t="s">
        <v>714</v>
      </c>
      <c r="E122" s="19" t="s">
        <v>715</v>
      </c>
      <c r="F122" s="132" t="s">
        <v>23</v>
      </c>
      <c r="G122" s="125" t="s">
        <v>716</v>
      </c>
      <c r="H122" s="130" t="s">
        <v>1</v>
      </c>
      <c r="I122" s="137"/>
      <c r="J122" s="4" t="s">
        <v>717</v>
      </c>
      <c r="K122" s="173">
        <v>1</v>
      </c>
    </row>
    <row r="123" spans="1:11" ht="45" x14ac:dyDescent="0.25">
      <c r="A123" s="19" t="s">
        <v>54</v>
      </c>
      <c r="B123" s="19" t="s">
        <v>718</v>
      </c>
      <c r="C123" s="19">
        <v>3</v>
      </c>
      <c r="D123" s="19" t="s">
        <v>719</v>
      </c>
      <c r="E123" s="19" t="s">
        <v>720</v>
      </c>
      <c r="F123" s="132" t="s">
        <v>23</v>
      </c>
      <c r="G123" s="125" t="s">
        <v>721</v>
      </c>
      <c r="H123" s="130" t="s">
        <v>1</v>
      </c>
      <c r="I123" s="137"/>
      <c r="J123" s="138" t="s">
        <v>723</v>
      </c>
      <c r="K123" s="174">
        <v>1</v>
      </c>
    </row>
    <row r="124" spans="1:11" x14ac:dyDescent="0.25">
      <c r="A124" s="19"/>
      <c r="B124" s="19"/>
      <c r="C124" s="19"/>
      <c r="D124" s="19"/>
      <c r="E124" s="19"/>
      <c r="F124" s="19"/>
      <c r="G124" s="125" t="s">
        <v>25</v>
      </c>
      <c r="H124" s="135"/>
      <c r="I124" s="137"/>
      <c r="J124" s="90">
        <v>43317</v>
      </c>
      <c r="K124" s="23"/>
    </row>
    <row r="125" spans="1:11" ht="30" x14ac:dyDescent="0.25">
      <c r="A125" s="19"/>
      <c r="B125" s="19"/>
      <c r="C125" s="19"/>
      <c r="D125" s="19"/>
      <c r="E125" s="19"/>
      <c r="F125" s="19"/>
      <c r="G125" s="125" t="s">
        <v>722</v>
      </c>
      <c r="H125" s="135"/>
      <c r="I125" s="137"/>
      <c r="J125" s="90">
        <v>43341</v>
      </c>
      <c r="K125" s="23"/>
    </row>
    <row r="126" spans="1:11" ht="90" x14ac:dyDescent="0.25">
      <c r="A126" s="104" t="s">
        <v>54</v>
      </c>
      <c r="B126" s="104" t="s">
        <v>718</v>
      </c>
      <c r="C126" s="104">
        <v>3</v>
      </c>
      <c r="D126" s="104" t="s">
        <v>724</v>
      </c>
      <c r="E126" s="104" t="s">
        <v>725</v>
      </c>
      <c r="F126" s="132" t="s">
        <v>23</v>
      </c>
      <c r="G126" s="125" t="s">
        <v>726</v>
      </c>
      <c r="H126" s="130" t="s">
        <v>1</v>
      </c>
      <c r="I126" s="90">
        <v>43132</v>
      </c>
      <c r="J126" s="138" t="s">
        <v>43</v>
      </c>
      <c r="K126" s="171">
        <v>1</v>
      </c>
    </row>
    <row r="127" spans="1:11" x14ac:dyDescent="0.25">
      <c r="A127" s="104"/>
      <c r="B127" s="104"/>
      <c r="C127" s="104"/>
      <c r="D127" s="104"/>
      <c r="E127" s="104"/>
      <c r="F127" s="104"/>
      <c r="G127" s="114"/>
      <c r="H127" s="115" t="str">
        <f>IF(Tableau5[[#This Row],[ACTION(S) CORRECTIVE(S) PROPOSÉE(S)]]="","",DAYS360(Feuil12!$A$8,Tableau5[[#This Row],[ACTION(S) CORRECTIVE(S) PROPOSÉE(S)]])/30)</f>
        <v/>
      </c>
      <c r="I127" s="116" t="str">
        <f>IF(Tableau5[[#This Row],[SERVICE(S) RESPONSABLE(S]]="","",IF(Tableau5[[#This Row],[SERVICE(S) RESPONSABLE(S]]&lt;6,"COURT TERME",IF(Tableau5[[#This Row],[SERVICE(S) RESPONSABLE(S]]&lt;12,"MOYEN TERME",IF(Tableau5[[#This Row],[SERVICE(S) RESPONSABLE(S]]&gt;12,"LONG TERME",""))))</f>
        <v/>
      </c>
      <c r="J127" s="14"/>
      <c r="K127" s="14"/>
    </row>
    <row r="128" spans="1:11" x14ac:dyDescent="0.25">
      <c r="A128" s="104"/>
      <c r="B128" s="104"/>
      <c r="C128" s="104"/>
      <c r="D128" s="104"/>
      <c r="E128" s="104"/>
      <c r="F128" s="104"/>
      <c r="G128" s="125" t="s">
        <v>25</v>
      </c>
      <c r="H128" s="115"/>
      <c r="I128" s="90">
        <v>43189</v>
      </c>
      <c r="J128" s="90">
        <v>43317</v>
      </c>
      <c r="K128" s="14"/>
    </row>
    <row r="129" spans="1:11" ht="30" x14ac:dyDescent="0.25">
      <c r="A129" s="104"/>
      <c r="B129" s="104"/>
      <c r="C129" s="104"/>
      <c r="D129" s="104"/>
      <c r="E129" s="104"/>
      <c r="F129" s="104"/>
      <c r="G129" s="125" t="s">
        <v>26</v>
      </c>
      <c r="H129" s="115"/>
      <c r="I129" s="90">
        <v>43194</v>
      </c>
      <c r="J129" s="90">
        <v>43341</v>
      </c>
      <c r="K129" s="14"/>
    </row>
    <row r="130" spans="1:11" ht="90" x14ac:dyDescent="0.25">
      <c r="A130" s="104" t="s">
        <v>54</v>
      </c>
      <c r="B130" s="104" t="s">
        <v>718</v>
      </c>
      <c r="C130" s="104">
        <v>3</v>
      </c>
      <c r="D130" s="104" t="s">
        <v>727</v>
      </c>
      <c r="E130" s="104" t="s">
        <v>728</v>
      </c>
      <c r="F130" s="132" t="s">
        <v>23</v>
      </c>
      <c r="G130" s="125" t="s">
        <v>729</v>
      </c>
      <c r="H130" s="130" t="s">
        <v>1</v>
      </c>
      <c r="I130" s="90">
        <v>43132</v>
      </c>
      <c r="J130" s="138" t="s">
        <v>730</v>
      </c>
      <c r="K130" s="171">
        <v>1</v>
      </c>
    </row>
    <row r="131" spans="1:11" x14ac:dyDescent="0.25">
      <c r="A131" s="104"/>
      <c r="B131" s="104"/>
      <c r="C131" s="104"/>
      <c r="D131" s="104"/>
      <c r="E131" s="104"/>
      <c r="F131" s="104"/>
      <c r="G131" s="125" t="s">
        <v>25</v>
      </c>
      <c r="H131" s="115"/>
      <c r="I131" s="90">
        <v>43189</v>
      </c>
      <c r="J131" s="133">
        <v>43317</v>
      </c>
      <c r="K131" s="14"/>
    </row>
    <row r="132" spans="1:11" ht="30" x14ac:dyDescent="0.25">
      <c r="A132" s="104"/>
      <c r="B132" s="104"/>
      <c r="C132" s="104"/>
      <c r="D132" s="104"/>
      <c r="E132" s="104"/>
      <c r="F132" s="104"/>
      <c r="G132" s="125" t="s">
        <v>26</v>
      </c>
      <c r="H132" s="115"/>
      <c r="I132" s="90">
        <v>43194</v>
      </c>
      <c r="J132" s="133">
        <v>43341</v>
      </c>
      <c r="K132" s="14"/>
    </row>
    <row r="133" spans="1:11" ht="60" x14ac:dyDescent="0.25">
      <c r="A133" s="104"/>
      <c r="B133" s="104"/>
      <c r="C133" s="104"/>
      <c r="D133" s="104"/>
      <c r="E133" s="104"/>
      <c r="F133" s="104"/>
      <c r="G133" s="125" t="s">
        <v>731</v>
      </c>
      <c r="H133" s="130" t="s">
        <v>732</v>
      </c>
      <c r="I133" s="90">
        <v>43206</v>
      </c>
      <c r="J133" s="139" t="s">
        <v>736</v>
      </c>
      <c r="K133" s="171">
        <v>0.25</v>
      </c>
    </row>
    <row r="134" spans="1:11" x14ac:dyDescent="0.25">
      <c r="A134" s="104"/>
      <c r="B134" s="104"/>
      <c r="C134" s="104"/>
      <c r="D134" s="104"/>
      <c r="E134" s="104"/>
      <c r="F134" s="104"/>
      <c r="G134" s="125" t="s">
        <v>733</v>
      </c>
      <c r="H134" s="130" t="s">
        <v>1</v>
      </c>
      <c r="I134" s="90">
        <v>43213</v>
      </c>
      <c r="J134" s="138" t="s">
        <v>66</v>
      </c>
      <c r="K134" s="14"/>
    </row>
    <row r="135" spans="1:11" ht="30" x14ac:dyDescent="0.25">
      <c r="A135" s="104"/>
      <c r="B135" s="104"/>
      <c r="C135" s="104"/>
      <c r="D135" s="104"/>
      <c r="E135" s="104"/>
      <c r="F135" s="104"/>
      <c r="G135" s="125" t="s">
        <v>734</v>
      </c>
      <c r="H135" s="130" t="s">
        <v>732</v>
      </c>
      <c r="I135" s="90">
        <v>43216</v>
      </c>
      <c r="J135" s="138" t="s">
        <v>735</v>
      </c>
      <c r="K135" s="14"/>
    </row>
    <row r="136" spans="1:11" ht="195" x14ac:dyDescent="0.25">
      <c r="A136" s="104" t="s">
        <v>19</v>
      </c>
      <c r="B136" s="104" t="s">
        <v>737</v>
      </c>
      <c r="C136" s="104">
        <v>2</v>
      </c>
      <c r="D136" s="104" t="s">
        <v>738</v>
      </c>
      <c r="E136" s="104" t="s">
        <v>739</v>
      </c>
      <c r="F136" s="132" t="s">
        <v>23</v>
      </c>
      <c r="G136" s="125" t="s">
        <v>740</v>
      </c>
      <c r="H136" s="130" t="s">
        <v>1</v>
      </c>
      <c r="I136" s="90">
        <v>43132</v>
      </c>
      <c r="J136" s="90" t="s">
        <v>46</v>
      </c>
      <c r="K136" s="171">
        <v>1</v>
      </c>
    </row>
    <row r="137" spans="1:11" x14ac:dyDescent="0.25">
      <c r="A137" s="104"/>
      <c r="B137" s="104"/>
      <c r="C137" s="104"/>
      <c r="D137" s="104"/>
      <c r="E137" s="104"/>
      <c r="F137" s="104"/>
      <c r="G137" s="125" t="s">
        <v>25</v>
      </c>
      <c r="H137" s="115"/>
      <c r="I137" s="90">
        <v>43189</v>
      </c>
      <c r="J137" s="90">
        <v>43317</v>
      </c>
      <c r="K137" s="14"/>
    </row>
    <row r="138" spans="1:11" ht="30" x14ac:dyDescent="0.25">
      <c r="A138" s="104"/>
      <c r="B138" s="104"/>
      <c r="C138" s="104"/>
      <c r="D138" s="104"/>
      <c r="E138" s="104"/>
      <c r="F138" s="104"/>
      <c r="G138" s="125" t="s">
        <v>722</v>
      </c>
      <c r="H138" s="115"/>
      <c r="I138" s="90">
        <v>43194</v>
      </c>
      <c r="J138" s="90">
        <v>43341</v>
      </c>
      <c r="K138" s="14"/>
    </row>
    <row r="139" spans="1:11" ht="105" x14ac:dyDescent="0.25">
      <c r="A139" s="104" t="s">
        <v>54</v>
      </c>
      <c r="B139" s="104" t="s">
        <v>737</v>
      </c>
      <c r="C139" s="104">
        <v>6</v>
      </c>
      <c r="D139" s="104" t="s">
        <v>741</v>
      </c>
      <c r="E139" s="104" t="s">
        <v>742</v>
      </c>
      <c r="F139" s="132" t="s">
        <v>23</v>
      </c>
      <c r="G139" s="125" t="s">
        <v>743</v>
      </c>
      <c r="H139" s="130" t="s">
        <v>1</v>
      </c>
      <c r="I139" s="90">
        <v>43132</v>
      </c>
      <c r="J139" s="90" t="s">
        <v>744</v>
      </c>
      <c r="K139" s="171">
        <v>1</v>
      </c>
    </row>
    <row r="140" spans="1:11" ht="45" x14ac:dyDescent="0.25">
      <c r="A140" s="104"/>
      <c r="B140" s="104"/>
      <c r="C140" s="104"/>
      <c r="D140" s="104"/>
      <c r="E140" s="104"/>
      <c r="F140" s="104"/>
      <c r="G140" s="125" t="s">
        <v>745</v>
      </c>
      <c r="H140" s="115"/>
      <c r="I140" s="90">
        <v>43189</v>
      </c>
      <c r="J140" s="90">
        <v>43336</v>
      </c>
      <c r="K140" s="14"/>
    </row>
    <row r="141" spans="1:11" ht="30" x14ac:dyDescent="0.25">
      <c r="A141" s="104"/>
      <c r="B141" s="104"/>
      <c r="C141" s="104"/>
      <c r="D141" s="104"/>
      <c r="E141" s="104"/>
      <c r="F141" s="104"/>
      <c r="G141" s="125" t="s">
        <v>746</v>
      </c>
      <c r="H141" s="115"/>
      <c r="I141" s="90">
        <v>43194</v>
      </c>
      <c r="J141" s="90">
        <v>43341</v>
      </c>
      <c r="K141" s="14"/>
    </row>
    <row r="142" spans="1:11" ht="120" x14ac:dyDescent="0.25">
      <c r="A142" s="104" t="s">
        <v>54</v>
      </c>
      <c r="B142" s="104" t="s">
        <v>737</v>
      </c>
      <c r="C142" s="104">
        <v>6</v>
      </c>
      <c r="D142" s="104" t="s">
        <v>747</v>
      </c>
      <c r="E142" s="104" t="s">
        <v>748</v>
      </c>
      <c r="F142" s="132" t="s">
        <v>23</v>
      </c>
      <c r="G142" s="125" t="s">
        <v>749</v>
      </c>
      <c r="H142" s="130" t="s">
        <v>1</v>
      </c>
      <c r="I142" s="90">
        <v>43132</v>
      </c>
      <c r="J142" s="90" t="s">
        <v>292</v>
      </c>
      <c r="K142" s="171">
        <v>1</v>
      </c>
    </row>
    <row r="143" spans="1:11" ht="30" x14ac:dyDescent="0.25">
      <c r="A143" s="104"/>
      <c r="B143" s="104"/>
      <c r="C143" s="104"/>
      <c r="D143" s="104"/>
      <c r="E143" s="104"/>
      <c r="F143" s="104"/>
      <c r="G143" s="125" t="s">
        <v>750</v>
      </c>
      <c r="H143" s="115"/>
      <c r="I143" s="90">
        <v>43189</v>
      </c>
      <c r="J143" s="14"/>
      <c r="K143" s="14"/>
    </row>
    <row r="144" spans="1:11" ht="30" x14ac:dyDescent="0.25">
      <c r="A144" s="104"/>
      <c r="B144" s="104"/>
      <c r="C144" s="104"/>
      <c r="D144" s="104"/>
      <c r="E144" s="104"/>
      <c r="F144" s="104"/>
      <c r="G144" s="125" t="s">
        <v>751</v>
      </c>
      <c r="H144" s="115"/>
      <c r="I144" s="90">
        <v>43194</v>
      </c>
      <c r="J144" s="14"/>
      <c r="K144" s="14"/>
    </row>
    <row r="145" spans="1:11" ht="45" x14ac:dyDescent="0.25">
      <c r="A145" s="104"/>
      <c r="B145" s="104"/>
      <c r="C145" s="104"/>
      <c r="D145" s="104"/>
      <c r="E145" s="104"/>
      <c r="F145" s="104"/>
      <c r="G145" s="125" t="s">
        <v>752</v>
      </c>
      <c r="H145" s="130" t="s">
        <v>732</v>
      </c>
      <c r="I145" s="90">
        <v>43132</v>
      </c>
      <c r="J145" s="14"/>
      <c r="K145" s="14"/>
    </row>
    <row r="146" spans="1:11" ht="30" x14ac:dyDescent="0.25">
      <c r="A146" s="104"/>
      <c r="B146" s="104"/>
      <c r="C146" s="104"/>
      <c r="D146" s="104"/>
      <c r="E146" s="104"/>
      <c r="F146" s="104"/>
      <c r="G146" s="125" t="s">
        <v>753</v>
      </c>
      <c r="H146" s="130" t="s">
        <v>1</v>
      </c>
      <c r="I146" s="90">
        <v>43189</v>
      </c>
      <c r="J146" s="90" t="s">
        <v>43</v>
      </c>
      <c r="K146" s="171">
        <v>1</v>
      </c>
    </row>
    <row r="147" spans="1:11" ht="30" x14ac:dyDescent="0.25">
      <c r="A147" s="104"/>
      <c r="B147" s="104"/>
      <c r="C147" s="104"/>
      <c r="D147" s="104"/>
      <c r="E147" s="104"/>
      <c r="F147" s="104"/>
      <c r="G147" s="125" t="s">
        <v>754</v>
      </c>
      <c r="H147" s="130" t="s">
        <v>732</v>
      </c>
      <c r="I147" s="90">
        <v>43194</v>
      </c>
      <c r="J147" s="14"/>
      <c r="K147" s="14"/>
    </row>
    <row r="148" spans="1:11" ht="150" x14ac:dyDescent="0.25">
      <c r="A148" s="104" t="s">
        <v>54</v>
      </c>
      <c r="B148" s="104" t="s">
        <v>571</v>
      </c>
      <c r="C148" s="104">
        <v>3</v>
      </c>
      <c r="D148" s="104" t="s">
        <v>755</v>
      </c>
      <c r="E148" s="104" t="s">
        <v>756</v>
      </c>
      <c r="F148" s="132" t="s">
        <v>23</v>
      </c>
      <c r="G148" s="125" t="s">
        <v>757</v>
      </c>
      <c r="H148" s="130" t="s">
        <v>1</v>
      </c>
      <c r="I148" s="90">
        <v>43132</v>
      </c>
      <c r="J148" s="90" t="s">
        <v>758</v>
      </c>
      <c r="K148" s="171">
        <v>1</v>
      </c>
    </row>
    <row r="149" spans="1:11" x14ac:dyDescent="0.25">
      <c r="A149" s="104"/>
      <c r="B149" s="104"/>
      <c r="C149" s="104"/>
      <c r="D149" s="104"/>
      <c r="E149" s="104"/>
      <c r="F149" s="104"/>
      <c r="G149" s="125" t="s">
        <v>25</v>
      </c>
      <c r="H149" s="135"/>
      <c r="I149" s="90">
        <v>43189</v>
      </c>
      <c r="J149" s="90">
        <v>43317</v>
      </c>
      <c r="K149" s="14"/>
    </row>
    <row r="150" spans="1:11" ht="30" x14ac:dyDescent="0.25">
      <c r="A150" s="104"/>
      <c r="B150" s="104"/>
      <c r="C150" s="104"/>
      <c r="D150" s="104"/>
      <c r="E150" s="104"/>
      <c r="F150" s="104"/>
      <c r="G150" s="125" t="s">
        <v>722</v>
      </c>
      <c r="H150" s="135"/>
      <c r="I150" s="90">
        <v>43194</v>
      </c>
      <c r="J150" s="90">
        <v>43341</v>
      </c>
      <c r="K150" s="14"/>
    </row>
    <row r="151" spans="1:11" ht="75" x14ac:dyDescent="0.25">
      <c r="A151" s="104" t="s">
        <v>54</v>
      </c>
      <c r="B151" s="104" t="s">
        <v>759</v>
      </c>
      <c r="C151" s="104">
        <v>3</v>
      </c>
      <c r="D151" s="104" t="s">
        <v>760</v>
      </c>
      <c r="E151" s="104" t="s">
        <v>761</v>
      </c>
      <c r="F151" s="132" t="s">
        <v>23</v>
      </c>
      <c r="G151" s="125" t="s">
        <v>762</v>
      </c>
      <c r="H151" s="130" t="s">
        <v>1</v>
      </c>
      <c r="I151" s="90">
        <v>43132</v>
      </c>
      <c r="J151" s="90" t="s">
        <v>763</v>
      </c>
      <c r="K151" s="171">
        <v>1</v>
      </c>
    </row>
    <row r="152" spans="1:11" x14ac:dyDescent="0.25">
      <c r="A152" s="104"/>
      <c r="B152" s="104"/>
      <c r="C152" s="104"/>
      <c r="D152" s="104"/>
      <c r="E152" s="104"/>
      <c r="F152" s="104"/>
      <c r="G152" s="125" t="s">
        <v>25</v>
      </c>
      <c r="H152" s="135"/>
      <c r="I152" s="90">
        <v>43189</v>
      </c>
      <c r="J152" s="90">
        <v>43317</v>
      </c>
      <c r="K152" s="14"/>
    </row>
    <row r="153" spans="1:11" ht="30" x14ac:dyDescent="0.25">
      <c r="A153" s="104"/>
      <c r="B153" s="104"/>
      <c r="C153" s="104"/>
      <c r="D153" s="104"/>
      <c r="E153" s="104"/>
      <c r="F153" s="104"/>
      <c r="G153" s="125" t="s">
        <v>700</v>
      </c>
      <c r="H153" s="135"/>
      <c r="I153" s="90">
        <v>43194</v>
      </c>
      <c r="J153" s="90">
        <v>43341</v>
      </c>
      <c r="K153" s="14"/>
    </row>
    <row r="154" spans="1:11" ht="45" x14ac:dyDescent="0.25">
      <c r="A154" s="104" t="s">
        <v>19</v>
      </c>
      <c r="B154" s="104" t="s">
        <v>759</v>
      </c>
      <c r="C154" s="104">
        <v>7</v>
      </c>
      <c r="D154" s="104" t="s">
        <v>764</v>
      </c>
      <c r="E154" s="104" t="s">
        <v>765</v>
      </c>
      <c r="F154" s="132" t="s">
        <v>23</v>
      </c>
      <c r="G154" s="125" t="s">
        <v>766</v>
      </c>
      <c r="H154" s="130" t="s">
        <v>1</v>
      </c>
      <c r="I154" s="90">
        <v>43313</v>
      </c>
      <c r="J154" s="90" t="s">
        <v>66</v>
      </c>
      <c r="K154" s="171">
        <v>0</v>
      </c>
    </row>
    <row r="155" spans="1:11" ht="60" x14ac:dyDescent="0.25">
      <c r="A155" s="104" t="s">
        <v>54</v>
      </c>
      <c r="B155" s="104" t="s">
        <v>759</v>
      </c>
      <c r="C155" s="104">
        <v>8</v>
      </c>
      <c r="D155" s="104" t="s">
        <v>767</v>
      </c>
      <c r="E155" s="104" t="s">
        <v>768</v>
      </c>
      <c r="F155" s="132" t="s">
        <v>23</v>
      </c>
      <c r="G155" s="125" t="s">
        <v>769</v>
      </c>
      <c r="H155" s="130" t="s">
        <v>1</v>
      </c>
      <c r="I155" s="90">
        <v>43206</v>
      </c>
      <c r="J155" s="90" t="s">
        <v>66</v>
      </c>
      <c r="K155" s="171">
        <v>0</v>
      </c>
    </row>
    <row r="156" spans="1:11" ht="45" x14ac:dyDescent="0.25">
      <c r="A156" s="104"/>
      <c r="B156" s="104"/>
      <c r="C156" s="104"/>
      <c r="D156" s="104"/>
      <c r="E156" s="104"/>
      <c r="F156" s="104"/>
      <c r="G156" s="125" t="s">
        <v>770</v>
      </c>
      <c r="H156" s="115"/>
      <c r="I156" s="90">
        <v>43213</v>
      </c>
      <c r="J156" s="14"/>
      <c r="K156" s="14"/>
    </row>
    <row r="157" spans="1:11" x14ac:dyDescent="0.25">
      <c r="A157" s="104"/>
      <c r="B157" s="104"/>
      <c r="C157" s="104"/>
      <c r="D157" s="104"/>
      <c r="E157" s="104"/>
      <c r="F157" s="104"/>
      <c r="G157" s="20"/>
      <c r="H157" s="115"/>
      <c r="I157" s="107"/>
      <c r="J157" s="14"/>
      <c r="K157" s="14"/>
    </row>
    <row r="158" spans="1:11" ht="45" x14ac:dyDescent="0.25">
      <c r="A158" s="104"/>
      <c r="B158" s="104"/>
      <c r="C158" s="104"/>
      <c r="D158" s="104"/>
      <c r="E158" s="104"/>
      <c r="F158" s="104"/>
      <c r="G158" s="125" t="s">
        <v>771</v>
      </c>
      <c r="H158" s="115"/>
      <c r="I158" s="90">
        <v>43216</v>
      </c>
      <c r="J158" s="14"/>
      <c r="K158" s="14"/>
    </row>
    <row r="159" spans="1:11" ht="105" x14ac:dyDescent="0.25">
      <c r="A159" s="104" t="s">
        <v>54</v>
      </c>
      <c r="B159" s="104" t="s">
        <v>772</v>
      </c>
      <c r="C159" s="104">
        <v>7</v>
      </c>
      <c r="D159" s="104" t="s">
        <v>773</v>
      </c>
      <c r="E159" s="104" t="s">
        <v>774</v>
      </c>
      <c r="F159" s="132" t="s">
        <v>23</v>
      </c>
      <c r="G159" s="125" t="s">
        <v>775</v>
      </c>
      <c r="H159" s="121" t="s">
        <v>1</v>
      </c>
      <c r="I159" s="90">
        <v>43320</v>
      </c>
      <c r="J159" s="90" t="s">
        <v>717</v>
      </c>
      <c r="K159" s="171">
        <v>1</v>
      </c>
    </row>
    <row r="160" spans="1:11" x14ac:dyDescent="0.25">
      <c r="A160" s="104"/>
      <c r="B160" s="104"/>
      <c r="C160" s="104"/>
      <c r="D160" s="104"/>
      <c r="E160" s="104"/>
      <c r="F160" s="104"/>
      <c r="G160" s="20"/>
      <c r="H160" s="115"/>
      <c r="I160" s="107"/>
      <c r="J160" s="14"/>
      <c r="K160" s="14"/>
    </row>
    <row r="161" spans="1:11" ht="135" x14ac:dyDescent="0.25">
      <c r="A161" s="104" t="s">
        <v>54</v>
      </c>
      <c r="B161" s="104" t="s">
        <v>772</v>
      </c>
      <c r="C161" s="104">
        <v>8</v>
      </c>
      <c r="D161" s="104" t="s">
        <v>776</v>
      </c>
      <c r="E161" s="104" t="s">
        <v>777</v>
      </c>
      <c r="F161" s="132" t="s">
        <v>23</v>
      </c>
      <c r="G161" s="125" t="s">
        <v>778</v>
      </c>
      <c r="H161" s="121" t="s">
        <v>1</v>
      </c>
      <c r="I161" s="90">
        <v>43132</v>
      </c>
      <c r="J161" s="90" t="s">
        <v>66</v>
      </c>
      <c r="K161" s="171">
        <v>0</v>
      </c>
    </row>
    <row r="162" spans="1:11" ht="90" x14ac:dyDescent="0.25">
      <c r="A162" s="104"/>
      <c r="B162" s="104"/>
      <c r="C162" s="104"/>
      <c r="D162" s="104"/>
      <c r="E162" s="104"/>
      <c r="F162" s="104"/>
      <c r="G162" s="125" t="s">
        <v>779</v>
      </c>
      <c r="H162" s="115"/>
      <c r="I162" s="90">
        <v>43189</v>
      </c>
      <c r="J162" s="14"/>
      <c r="K162" s="14"/>
    </row>
    <row r="163" spans="1:11" ht="90" x14ac:dyDescent="0.25">
      <c r="A163" s="104"/>
      <c r="B163" s="104"/>
      <c r="C163" s="104"/>
      <c r="D163" s="104"/>
      <c r="E163" s="104"/>
      <c r="F163" s="104"/>
      <c r="G163" s="125" t="s">
        <v>780</v>
      </c>
      <c r="H163" s="115"/>
      <c r="I163" s="90">
        <v>43194</v>
      </c>
      <c r="J163" s="14"/>
      <c r="K163" s="14"/>
    </row>
    <row r="164" spans="1:11" ht="120" x14ac:dyDescent="0.25">
      <c r="A164" s="104" t="s">
        <v>19</v>
      </c>
      <c r="B164" s="104" t="s">
        <v>781</v>
      </c>
      <c r="C164" s="104">
        <v>2</v>
      </c>
      <c r="D164" s="104" t="s">
        <v>782</v>
      </c>
      <c r="E164" s="104" t="s">
        <v>783</v>
      </c>
      <c r="F164" s="132" t="s">
        <v>23</v>
      </c>
      <c r="G164" s="125" t="s">
        <v>784</v>
      </c>
      <c r="H164" s="121" t="s">
        <v>1</v>
      </c>
      <c r="I164" s="90">
        <v>43132</v>
      </c>
      <c r="J164" s="120" t="s">
        <v>47</v>
      </c>
      <c r="K164" s="171">
        <v>1</v>
      </c>
    </row>
    <row r="165" spans="1:11" x14ac:dyDescent="0.25">
      <c r="A165" s="104"/>
      <c r="B165" s="104"/>
      <c r="C165" s="104"/>
      <c r="D165" s="104"/>
      <c r="E165" s="104"/>
      <c r="F165" s="104"/>
      <c r="G165" s="125" t="s">
        <v>25</v>
      </c>
      <c r="H165" s="115"/>
      <c r="I165" s="90">
        <v>43189</v>
      </c>
      <c r="J165" s="90">
        <v>43317</v>
      </c>
      <c r="K165" s="14"/>
    </row>
    <row r="166" spans="1:11" ht="30" x14ac:dyDescent="0.25">
      <c r="A166" s="104"/>
      <c r="B166" s="104"/>
      <c r="C166" s="104"/>
      <c r="D166" s="104"/>
      <c r="E166" s="104"/>
      <c r="F166" s="104"/>
      <c r="G166" s="125" t="s">
        <v>26</v>
      </c>
      <c r="H166" s="115"/>
      <c r="I166" s="90">
        <v>43194</v>
      </c>
      <c r="J166" s="90">
        <v>43341</v>
      </c>
      <c r="K166" s="14"/>
    </row>
    <row r="167" spans="1:11" ht="315" x14ac:dyDescent="0.25">
      <c r="A167" s="104" t="s">
        <v>54</v>
      </c>
      <c r="B167" s="104" t="s">
        <v>785</v>
      </c>
      <c r="C167" s="104">
        <v>6</v>
      </c>
      <c r="D167" s="104" t="s">
        <v>786</v>
      </c>
      <c r="E167" s="104" t="s">
        <v>787</v>
      </c>
      <c r="F167" s="132" t="s">
        <v>23</v>
      </c>
      <c r="G167" s="104" t="s">
        <v>788</v>
      </c>
      <c r="H167" s="121" t="s">
        <v>465</v>
      </c>
      <c r="I167" s="90">
        <v>43206</v>
      </c>
      <c r="J167" s="120" t="s">
        <v>66</v>
      </c>
      <c r="K167" s="14"/>
    </row>
    <row r="168" spans="1:11" ht="45" x14ac:dyDescent="0.25">
      <c r="A168" s="104"/>
      <c r="B168" s="104"/>
      <c r="C168" s="104"/>
      <c r="D168" s="104"/>
      <c r="E168" s="104"/>
      <c r="F168" s="104"/>
      <c r="G168" s="104" t="s">
        <v>789</v>
      </c>
      <c r="H168" s="121" t="s">
        <v>1</v>
      </c>
      <c r="I168" s="90">
        <v>43213</v>
      </c>
      <c r="J168" s="14"/>
      <c r="K168" s="14"/>
    </row>
    <row r="169" spans="1:11" ht="45" x14ac:dyDescent="0.25">
      <c r="A169" s="104"/>
      <c r="B169" s="104"/>
      <c r="C169" s="104"/>
      <c r="D169" s="104"/>
      <c r="E169" s="104"/>
      <c r="F169" s="104"/>
      <c r="G169" s="104" t="s">
        <v>790</v>
      </c>
      <c r="H169" s="121" t="s">
        <v>465</v>
      </c>
      <c r="I169" s="90">
        <v>43216</v>
      </c>
      <c r="J169" s="14"/>
      <c r="K169" s="14"/>
    </row>
    <row r="170" spans="1:11" ht="105" x14ac:dyDescent="0.25">
      <c r="A170" s="104" t="s">
        <v>791</v>
      </c>
      <c r="B170" s="104" t="s">
        <v>781</v>
      </c>
      <c r="C170" s="104">
        <v>8</v>
      </c>
      <c r="D170" s="104" t="s">
        <v>792</v>
      </c>
      <c r="E170" s="104" t="s">
        <v>793</v>
      </c>
      <c r="F170" s="132" t="s">
        <v>23</v>
      </c>
      <c r="G170" s="104" t="s">
        <v>794</v>
      </c>
      <c r="H170" s="121" t="s">
        <v>1</v>
      </c>
      <c r="I170" s="90">
        <v>43290</v>
      </c>
      <c r="J170" s="120" t="s">
        <v>795</v>
      </c>
      <c r="K170" s="171">
        <v>1</v>
      </c>
    </row>
    <row r="171" spans="1:11" ht="150" x14ac:dyDescent="0.25">
      <c r="A171" s="104" t="s">
        <v>19</v>
      </c>
      <c r="B171" s="104" t="s">
        <v>785</v>
      </c>
      <c r="C171" s="104">
        <v>2</v>
      </c>
      <c r="D171" s="104" t="s">
        <v>796</v>
      </c>
      <c r="E171" s="104" t="s">
        <v>797</v>
      </c>
      <c r="F171" s="132" t="s">
        <v>23</v>
      </c>
      <c r="G171" s="104" t="s">
        <v>798</v>
      </c>
      <c r="H171" s="121" t="s">
        <v>1</v>
      </c>
      <c r="I171" s="90">
        <v>43132</v>
      </c>
      <c r="J171" s="120" t="s">
        <v>799</v>
      </c>
      <c r="K171" s="171">
        <v>1</v>
      </c>
    </row>
    <row r="172" spans="1:11" x14ac:dyDescent="0.25">
      <c r="A172" s="104"/>
      <c r="B172" s="104"/>
      <c r="C172" s="104"/>
      <c r="D172" s="104"/>
      <c r="E172" s="104"/>
      <c r="F172" s="104"/>
      <c r="G172" s="104" t="s">
        <v>25</v>
      </c>
      <c r="H172" s="115"/>
      <c r="I172" s="90">
        <v>43189</v>
      </c>
      <c r="J172" s="90">
        <v>43317</v>
      </c>
      <c r="K172" s="14"/>
    </row>
    <row r="173" spans="1:11" ht="30" x14ac:dyDescent="0.25">
      <c r="A173" s="104"/>
      <c r="B173" s="104"/>
      <c r="C173" s="104"/>
      <c r="D173" s="104"/>
      <c r="E173" s="104"/>
      <c r="F173" s="104"/>
      <c r="G173" s="104" t="s">
        <v>26</v>
      </c>
      <c r="H173" s="115"/>
      <c r="I173" s="90">
        <v>43194</v>
      </c>
      <c r="J173" s="90">
        <v>43341</v>
      </c>
      <c r="K173" s="14"/>
    </row>
    <row r="174" spans="1:11" ht="105" x14ac:dyDescent="0.25">
      <c r="A174" s="104" t="s">
        <v>54</v>
      </c>
      <c r="B174" s="104" t="s">
        <v>785</v>
      </c>
      <c r="C174" s="104">
        <v>8</v>
      </c>
      <c r="D174" s="104" t="s">
        <v>800</v>
      </c>
      <c r="E174" s="104" t="s">
        <v>801</v>
      </c>
      <c r="F174" s="132" t="s">
        <v>23</v>
      </c>
      <c r="G174" s="104" t="s">
        <v>802</v>
      </c>
      <c r="H174" s="121" t="s">
        <v>1</v>
      </c>
      <c r="I174" s="90">
        <v>43290</v>
      </c>
      <c r="J174" s="120" t="s">
        <v>717</v>
      </c>
      <c r="K174" s="171">
        <v>1</v>
      </c>
    </row>
    <row r="175" spans="1:11" x14ac:dyDescent="0.25">
      <c r="A175" s="104" t="s">
        <v>27</v>
      </c>
      <c r="B175" s="104" t="s">
        <v>803</v>
      </c>
      <c r="C175" s="104">
        <v>5</v>
      </c>
      <c r="D175" s="104"/>
      <c r="E175" s="104"/>
      <c r="F175" s="104"/>
      <c r="G175" s="114"/>
      <c r="H175" s="115" t="str">
        <f>IF(Tableau5[[#This Row],[ACTION(S) CORRECTIVE(S) PROPOSÉE(S)]]="","",DAYS360(Feuil12!$A$8,Tableau5[[#This Row],[ACTION(S) CORRECTIVE(S) PROPOSÉE(S)]])/30)</f>
        <v/>
      </c>
      <c r="I175" s="116" t="str">
        <f>IF(Tableau5[[#This Row],[SERVICE(S) RESPONSABLE(S]]="","",IF(Tableau5[[#This Row],[SERVICE(S) RESPONSABLE(S]]&lt;6,"COURT TERME",IF(Tableau5[[#This Row],[SERVICE(S) RESPONSABLE(S]]&lt;12,"MOYEN TERME",IF(Tableau5[[#This Row],[SERVICE(S) RESPONSABLE(S]]&gt;12,"LONG TERME",""))))</f>
        <v/>
      </c>
      <c r="J175" s="14"/>
      <c r="K175" s="14"/>
    </row>
    <row r="176" spans="1:11" x14ac:dyDescent="0.25">
      <c r="A176" s="104"/>
      <c r="B176" s="104"/>
      <c r="C176" s="104"/>
      <c r="D176" s="104"/>
      <c r="E176" s="104"/>
      <c r="F176" s="104"/>
      <c r="G176" s="114"/>
      <c r="H176" s="115" t="str">
        <f>IF(Tableau5[[#This Row],[ACTION(S) CORRECTIVE(S) PROPOSÉE(S)]]="","",DAYS360(Feuil12!$A$8,Tableau5[[#This Row],[ACTION(S) CORRECTIVE(S) PROPOSÉE(S)]])/30)</f>
        <v/>
      </c>
      <c r="I176" s="116" t="str">
        <f>IF(Tableau5[[#This Row],[SERVICE(S) RESPONSABLE(S]]="","",IF(Tableau5[[#This Row],[SERVICE(S) RESPONSABLE(S]]&lt;6,"COURT TERME",IF(Tableau5[[#This Row],[SERVICE(S) RESPONSABLE(S]]&lt;12,"MOYEN TERME",IF(Tableau5[[#This Row],[SERVICE(S) RESPONSABLE(S]]&gt;12,"LONG TERME",""))))</f>
        <v/>
      </c>
      <c r="J176" s="14"/>
      <c r="K176" s="14"/>
    </row>
    <row r="177" spans="1:11" x14ac:dyDescent="0.25">
      <c r="A177" s="104"/>
      <c r="B177" s="104"/>
      <c r="C177" s="104"/>
      <c r="D177" s="104"/>
      <c r="E177" s="104"/>
      <c r="F177" s="104"/>
      <c r="G177" s="114"/>
      <c r="H177" s="115" t="str">
        <f>IF(Tableau5[[#This Row],[ACTION(S) CORRECTIVE(S) PROPOSÉE(S)]]="","",DAYS360(Feuil12!$A$8,Tableau5[[#This Row],[ACTION(S) CORRECTIVE(S) PROPOSÉE(S)]])/30)</f>
        <v/>
      </c>
      <c r="I177" s="116" t="str">
        <f>IF(Tableau5[[#This Row],[SERVICE(S) RESPONSABLE(S]]="","",IF(Tableau5[[#This Row],[SERVICE(S) RESPONSABLE(S]]&lt;6,"COURT TERME",IF(Tableau5[[#This Row],[SERVICE(S) RESPONSABLE(S]]&lt;12,"MOYEN TERME",IF(Tableau5[[#This Row],[SERVICE(S) RESPONSABLE(S]]&gt;12,"LONG TERME",""))))</f>
        <v/>
      </c>
      <c r="J177" s="14"/>
      <c r="K177" s="14"/>
    </row>
    <row r="178" spans="1:11" x14ac:dyDescent="0.25">
      <c r="A178" s="104"/>
      <c r="B178" s="104"/>
      <c r="C178" s="104"/>
      <c r="D178" s="104"/>
      <c r="E178" s="104"/>
      <c r="F178" s="104"/>
      <c r="G178" s="114"/>
      <c r="H178" s="115" t="str">
        <f>IF(Tableau5[[#This Row],[ACTION(S) CORRECTIVE(S) PROPOSÉE(S)]]="","",DAYS360(Feuil12!$A$8,Tableau5[[#This Row],[ACTION(S) CORRECTIVE(S) PROPOSÉE(S)]])/30)</f>
        <v/>
      </c>
      <c r="I178" s="116" t="str">
        <f>IF(Tableau5[[#This Row],[SERVICE(S) RESPONSABLE(S]]="","",IF(Tableau5[[#This Row],[SERVICE(S) RESPONSABLE(S]]&lt;6,"COURT TERME",IF(Tableau5[[#This Row],[SERVICE(S) RESPONSABLE(S]]&lt;12,"MOYEN TERME",IF(Tableau5[[#This Row],[SERVICE(S) RESPONSABLE(S]]&gt;12,"LONG TERME",""))))</f>
        <v/>
      </c>
      <c r="J178" s="14"/>
      <c r="K178" s="14"/>
    </row>
  </sheetData>
  <dataValidations count="1">
    <dataValidation type="list" allowBlank="1" showInputMessage="1" showErrorMessage="1" sqref="K2:K178" xr:uid="{00000000-0002-0000-0500-000000000000}">
      <formula1>"0%,25%,50%,75%,100%"</formula1>
    </dataValidation>
  </dataValidations>
  <pageMargins left="0.46875" right="0.7" top="0.75" bottom="0.75" header="0.3" footer="0.3"/>
  <pageSetup paperSize="8" orientation="landscape" r:id="rId1"/>
  <headerFooter>
    <oddHeader>&amp;L&amp;A&amp;C&amp;F</oddHead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K45"/>
  <sheetViews>
    <sheetView view="pageLayout" topLeftCell="B1" zoomScaleNormal="100" workbookViewId="0">
      <selection activeCell="K43" sqref="K43"/>
    </sheetView>
  </sheetViews>
  <sheetFormatPr baseColWidth="10" defaultRowHeight="15" x14ac:dyDescent="0.25"/>
  <cols>
    <col min="1" max="1" width="11" customWidth="1"/>
    <col min="2" max="2" width="7.42578125" style="2" customWidth="1"/>
    <col min="3" max="3" width="4.42578125" style="2" customWidth="1"/>
    <col min="4" max="4" width="5.42578125" style="2" customWidth="1"/>
    <col min="5" max="5" width="29.85546875" style="2" customWidth="1"/>
    <col min="6" max="6" width="29" style="2" customWidth="1"/>
    <col min="7" max="7" width="38.140625" customWidth="1"/>
    <col min="8" max="8" width="17" customWidth="1"/>
    <col min="9" max="9" width="26.28515625" customWidth="1"/>
    <col min="10" max="10" width="18.28515625" customWidth="1"/>
    <col min="11" max="11" width="17.28515625" customWidth="1"/>
  </cols>
  <sheetData>
    <row r="1" spans="1:11" ht="28.5" x14ac:dyDescent="0.25">
      <c r="A1" s="49" t="s">
        <v>9</v>
      </c>
      <c r="B1" s="49" t="s">
        <v>10</v>
      </c>
      <c r="C1" s="49" t="s">
        <v>11</v>
      </c>
      <c r="D1" s="49" t="s">
        <v>12</v>
      </c>
      <c r="E1" s="103" t="s">
        <v>13</v>
      </c>
      <c r="F1" s="47" t="s">
        <v>14</v>
      </c>
      <c r="G1" s="47" t="s">
        <v>15</v>
      </c>
      <c r="H1" s="47" t="s">
        <v>16</v>
      </c>
      <c r="I1" s="47" t="s">
        <v>17</v>
      </c>
      <c r="J1" s="47" t="s">
        <v>18</v>
      </c>
      <c r="K1" s="24" t="s">
        <v>0</v>
      </c>
    </row>
    <row r="2" spans="1:11" ht="270" x14ac:dyDescent="0.25">
      <c r="A2" s="104" t="s">
        <v>27</v>
      </c>
      <c r="B2" s="104" t="s">
        <v>803</v>
      </c>
      <c r="C2" s="104">
        <v>5</v>
      </c>
      <c r="D2" s="104" t="s">
        <v>804</v>
      </c>
      <c r="E2" s="104" t="s">
        <v>805</v>
      </c>
      <c r="F2" s="119" t="s">
        <v>23</v>
      </c>
      <c r="G2" s="104" t="s">
        <v>806</v>
      </c>
      <c r="H2" s="115" t="s">
        <v>807</v>
      </c>
      <c r="I2" s="90">
        <v>43132</v>
      </c>
      <c r="J2" s="120" t="s">
        <v>66</v>
      </c>
      <c r="K2" s="22">
        <v>0</v>
      </c>
    </row>
    <row r="3" spans="1:11" ht="75" x14ac:dyDescent="0.25">
      <c r="A3" s="19"/>
      <c r="B3" s="19"/>
      <c r="C3" s="19"/>
      <c r="D3" s="19"/>
      <c r="E3" s="19"/>
      <c r="F3" s="19"/>
      <c r="G3" s="104" t="s">
        <v>808</v>
      </c>
      <c r="H3" s="32"/>
      <c r="I3" s="90">
        <v>43189</v>
      </c>
      <c r="J3" s="36"/>
      <c r="K3" s="22">
        <v>0</v>
      </c>
    </row>
    <row r="4" spans="1:11" ht="90" x14ac:dyDescent="0.25">
      <c r="A4" s="19"/>
      <c r="B4" s="19"/>
      <c r="C4" s="19"/>
      <c r="D4" s="19"/>
      <c r="E4" s="19"/>
      <c r="F4" s="19"/>
      <c r="G4" s="104" t="s">
        <v>809</v>
      </c>
      <c r="H4" s="32"/>
      <c r="I4" s="90">
        <v>43194</v>
      </c>
      <c r="J4" s="36"/>
      <c r="K4" s="22">
        <v>0</v>
      </c>
    </row>
    <row r="5" spans="1:11" ht="45" x14ac:dyDescent="0.25">
      <c r="A5" s="19"/>
      <c r="B5" s="19"/>
      <c r="C5" s="19"/>
      <c r="D5" s="19"/>
      <c r="E5" s="19"/>
      <c r="F5" s="19"/>
      <c r="G5" s="104" t="s">
        <v>810</v>
      </c>
      <c r="H5" s="32"/>
      <c r="I5" s="90">
        <v>43194</v>
      </c>
      <c r="J5" s="36"/>
      <c r="K5" s="22">
        <v>0</v>
      </c>
    </row>
    <row r="6" spans="1:11" ht="90" x14ac:dyDescent="0.25">
      <c r="A6" s="19" t="s">
        <v>27</v>
      </c>
      <c r="B6" s="19" t="s">
        <v>803</v>
      </c>
      <c r="C6" s="19">
        <v>8</v>
      </c>
      <c r="D6" s="19" t="s">
        <v>811</v>
      </c>
      <c r="E6" s="19" t="s">
        <v>812</v>
      </c>
      <c r="F6" s="141" t="s">
        <v>23</v>
      </c>
      <c r="G6" s="104" t="s">
        <v>813</v>
      </c>
      <c r="H6" s="32" t="s">
        <v>1</v>
      </c>
      <c r="I6" s="90">
        <v>43276</v>
      </c>
      <c r="J6" s="140" t="s">
        <v>795</v>
      </c>
      <c r="K6" s="22">
        <v>1</v>
      </c>
    </row>
    <row r="7" spans="1:11" ht="135" x14ac:dyDescent="0.25">
      <c r="A7" s="19" t="s">
        <v>27</v>
      </c>
      <c r="B7" s="19" t="s">
        <v>814</v>
      </c>
      <c r="C7" s="19">
        <v>6</v>
      </c>
      <c r="D7" s="19" t="s">
        <v>815</v>
      </c>
      <c r="E7" s="19" t="s">
        <v>816</v>
      </c>
      <c r="F7" s="141" t="s">
        <v>23</v>
      </c>
      <c r="G7" s="104" t="s">
        <v>817</v>
      </c>
      <c r="H7" s="32" t="s">
        <v>818</v>
      </c>
      <c r="I7" s="90">
        <v>43227</v>
      </c>
      <c r="J7" s="140" t="s">
        <v>43</v>
      </c>
      <c r="K7" s="22">
        <v>1</v>
      </c>
    </row>
    <row r="8" spans="1:11" x14ac:dyDescent="0.25">
      <c r="A8" s="19"/>
      <c r="B8" s="19"/>
      <c r="C8" s="19"/>
      <c r="D8" s="19"/>
      <c r="E8" s="19"/>
      <c r="F8" s="19"/>
      <c r="G8" s="36" t="s">
        <v>819</v>
      </c>
      <c r="H8" s="32" t="s">
        <v>1</v>
      </c>
      <c r="I8" s="90">
        <v>43234</v>
      </c>
      <c r="J8" s="15"/>
      <c r="K8" s="22">
        <v>0</v>
      </c>
    </row>
    <row r="9" spans="1:11" ht="25.5" x14ac:dyDescent="0.25">
      <c r="A9" s="19"/>
      <c r="B9" s="19"/>
      <c r="C9" s="19"/>
      <c r="D9" s="19"/>
      <c r="E9" s="19"/>
      <c r="F9" s="19"/>
      <c r="G9" s="36" t="s">
        <v>820</v>
      </c>
      <c r="H9" s="32" t="s">
        <v>821</v>
      </c>
      <c r="I9" s="90">
        <v>43237</v>
      </c>
      <c r="J9" s="15"/>
      <c r="K9" s="22">
        <v>0</v>
      </c>
    </row>
    <row r="10" spans="1:11" ht="120" x14ac:dyDescent="0.25">
      <c r="A10" s="19" t="s">
        <v>27</v>
      </c>
      <c r="B10" s="19" t="s">
        <v>814</v>
      </c>
      <c r="C10" s="19">
        <v>8</v>
      </c>
      <c r="D10" s="19" t="s">
        <v>822</v>
      </c>
      <c r="E10" s="19" t="s">
        <v>823</v>
      </c>
      <c r="F10" s="141" t="s">
        <v>23</v>
      </c>
      <c r="G10" s="104" t="s">
        <v>824</v>
      </c>
      <c r="H10" s="142" t="s">
        <v>1</v>
      </c>
      <c r="I10" s="90">
        <v>43276</v>
      </c>
      <c r="J10" s="140" t="s">
        <v>795</v>
      </c>
      <c r="K10" s="22">
        <v>1</v>
      </c>
    </row>
    <row r="11" spans="1:11" ht="120" x14ac:dyDescent="0.25">
      <c r="A11" s="19" t="s">
        <v>27</v>
      </c>
      <c r="B11" s="19" t="s">
        <v>825</v>
      </c>
      <c r="C11" s="19">
        <v>5</v>
      </c>
      <c r="D11" s="19" t="s">
        <v>826</v>
      </c>
      <c r="E11" s="19" t="s">
        <v>827</v>
      </c>
      <c r="F11" s="141" t="s">
        <v>23</v>
      </c>
      <c r="G11" s="104" t="s">
        <v>828</v>
      </c>
      <c r="H11" s="142" t="s">
        <v>1</v>
      </c>
      <c r="I11" s="90">
        <v>43132</v>
      </c>
      <c r="J11" s="140" t="s">
        <v>292</v>
      </c>
      <c r="K11" s="22">
        <v>1</v>
      </c>
    </row>
    <row r="12" spans="1:11" x14ac:dyDescent="0.25">
      <c r="A12" s="19"/>
      <c r="B12" s="19"/>
      <c r="C12" s="19"/>
      <c r="D12" s="19"/>
      <c r="E12" s="19"/>
      <c r="F12" s="19"/>
      <c r="G12" s="104" t="s">
        <v>829</v>
      </c>
      <c r="H12" s="143"/>
      <c r="I12" s="90">
        <v>42093</v>
      </c>
      <c r="J12" s="36"/>
      <c r="K12" s="22"/>
    </row>
    <row r="13" spans="1:11" ht="30" x14ac:dyDescent="0.25">
      <c r="A13" s="19"/>
      <c r="B13" s="19"/>
      <c r="C13" s="19"/>
      <c r="D13" s="19"/>
      <c r="E13" s="19"/>
      <c r="F13" s="19"/>
      <c r="G13" s="104" t="s">
        <v>830</v>
      </c>
      <c r="H13" s="142"/>
      <c r="I13" s="90">
        <v>43194</v>
      </c>
      <c r="J13" s="36"/>
      <c r="K13" s="22"/>
    </row>
    <row r="14" spans="1:11" ht="255" x14ac:dyDescent="0.25">
      <c r="A14" s="104" t="s">
        <v>54</v>
      </c>
      <c r="B14" s="104" t="s">
        <v>831</v>
      </c>
      <c r="C14" s="104">
        <v>2</v>
      </c>
      <c r="D14" s="104" t="s">
        <v>832</v>
      </c>
      <c r="E14" s="104" t="s">
        <v>833</v>
      </c>
      <c r="F14" s="119" t="s">
        <v>23</v>
      </c>
      <c r="G14" s="104" t="s">
        <v>834</v>
      </c>
      <c r="H14" s="143" t="s">
        <v>1</v>
      </c>
      <c r="I14" s="90">
        <v>43132</v>
      </c>
      <c r="J14" s="140" t="s">
        <v>134</v>
      </c>
      <c r="K14" s="25">
        <v>1</v>
      </c>
    </row>
    <row r="15" spans="1:11" x14ac:dyDescent="0.25">
      <c r="A15" s="104"/>
      <c r="B15" s="104"/>
      <c r="C15" s="104"/>
      <c r="D15" s="104"/>
      <c r="E15" s="104"/>
      <c r="F15" s="104"/>
      <c r="G15" s="104" t="s">
        <v>25</v>
      </c>
      <c r="H15" s="143"/>
      <c r="I15" s="90">
        <v>43189</v>
      </c>
      <c r="J15" s="90">
        <v>43317</v>
      </c>
      <c r="K15" s="25"/>
    </row>
    <row r="16" spans="1:11" ht="30" x14ac:dyDescent="0.25">
      <c r="A16" s="104"/>
      <c r="B16" s="104"/>
      <c r="C16" s="104"/>
      <c r="D16" s="104"/>
      <c r="E16" s="104"/>
      <c r="F16" s="104"/>
      <c r="G16" s="104" t="s">
        <v>26</v>
      </c>
      <c r="H16" s="143"/>
      <c r="I16" s="90">
        <v>43194</v>
      </c>
      <c r="J16" s="90">
        <v>43341</v>
      </c>
      <c r="K16" s="25"/>
    </row>
    <row r="17" spans="1:11" ht="210" x14ac:dyDescent="0.25">
      <c r="A17" s="104" t="s">
        <v>54</v>
      </c>
      <c r="B17" s="104" t="s">
        <v>831</v>
      </c>
      <c r="C17" s="104">
        <v>3</v>
      </c>
      <c r="D17" s="104" t="s">
        <v>835</v>
      </c>
      <c r="E17" s="104" t="s">
        <v>837</v>
      </c>
      <c r="F17" s="119" t="s">
        <v>23</v>
      </c>
      <c r="G17" s="104" t="s">
        <v>836</v>
      </c>
      <c r="H17" s="144" t="s">
        <v>1</v>
      </c>
      <c r="I17" s="90">
        <v>43132</v>
      </c>
      <c r="J17" s="120" t="s">
        <v>66</v>
      </c>
      <c r="K17" s="25">
        <v>0</v>
      </c>
    </row>
    <row r="18" spans="1:11" x14ac:dyDescent="0.25">
      <c r="A18" s="104"/>
      <c r="B18" s="104"/>
      <c r="C18" s="104"/>
      <c r="D18" s="104"/>
      <c r="E18" s="104"/>
      <c r="F18" s="104"/>
      <c r="G18" s="104" t="s">
        <v>25</v>
      </c>
      <c r="H18" s="143"/>
      <c r="I18" s="90">
        <v>43189</v>
      </c>
      <c r="J18" s="15"/>
      <c r="K18" s="25"/>
    </row>
    <row r="19" spans="1:11" ht="30" x14ac:dyDescent="0.25">
      <c r="A19" s="104"/>
      <c r="B19" s="104"/>
      <c r="C19" s="104"/>
      <c r="D19" s="104"/>
      <c r="E19" s="104"/>
      <c r="F19" s="104"/>
      <c r="G19" s="104" t="s">
        <v>26</v>
      </c>
      <c r="H19" s="143"/>
      <c r="I19" s="90">
        <v>43194</v>
      </c>
      <c r="J19" s="15"/>
      <c r="K19" s="25"/>
    </row>
    <row r="20" spans="1:11" x14ac:dyDescent="0.25">
      <c r="A20" s="104"/>
      <c r="B20" s="104"/>
      <c r="C20" s="104"/>
      <c r="D20" s="104"/>
      <c r="E20" s="104"/>
      <c r="F20" s="104"/>
      <c r="G20" s="104"/>
      <c r="H20" s="143"/>
      <c r="I20" s="91"/>
      <c r="J20" s="15"/>
      <c r="K20" s="25"/>
    </row>
    <row r="21" spans="1:11" ht="345" x14ac:dyDescent="0.25">
      <c r="A21" s="104" t="s">
        <v>27</v>
      </c>
      <c r="B21" s="104" t="s">
        <v>831</v>
      </c>
      <c r="C21" s="104">
        <v>5</v>
      </c>
      <c r="D21" s="104" t="s">
        <v>839</v>
      </c>
      <c r="E21" s="104" t="s">
        <v>838</v>
      </c>
      <c r="F21" s="119" t="s">
        <v>23</v>
      </c>
      <c r="G21" s="104" t="s">
        <v>842</v>
      </c>
      <c r="H21" s="144" t="s">
        <v>1</v>
      </c>
      <c r="I21" s="90">
        <v>43132</v>
      </c>
      <c r="J21" s="120" t="s">
        <v>66</v>
      </c>
      <c r="K21" s="25">
        <v>0</v>
      </c>
    </row>
    <row r="22" spans="1:11" x14ac:dyDescent="0.25">
      <c r="A22" s="104"/>
      <c r="B22" s="104"/>
      <c r="C22" s="104"/>
      <c r="D22" s="104"/>
      <c r="E22" s="104"/>
      <c r="F22" s="104"/>
      <c r="G22" s="104" t="s">
        <v>840</v>
      </c>
      <c r="H22" s="143"/>
      <c r="I22" s="90">
        <v>43189</v>
      </c>
      <c r="J22" s="15"/>
      <c r="K22" s="25"/>
    </row>
    <row r="23" spans="1:11" x14ac:dyDescent="0.25">
      <c r="A23" s="104"/>
      <c r="B23" s="104"/>
      <c r="C23" s="104"/>
      <c r="D23" s="104"/>
      <c r="E23" s="104"/>
      <c r="F23" s="104"/>
      <c r="G23" s="104" t="s">
        <v>841</v>
      </c>
      <c r="H23" s="143"/>
      <c r="I23" s="90">
        <v>43194</v>
      </c>
      <c r="J23" s="15"/>
      <c r="K23" s="25"/>
    </row>
    <row r="24" spans="1:11" ht="195" x14ac:dyDescent="0.25">
      <c r="A24" s="104" t="s">
        <v>27</v>
      </c>
      <c r="B24" s="104" t="s">
        <v>843</v>
      </c>
      <c r="C24" s="104">
        <v>6</v>
      </c>
      <c r="D24" s="104" t="s">
        <v>844</v>
      </c>
      <c r="E24" s="104" t="s">
        <v>845</v>
      </c>
      <c r="F24" s="119" t="s">
        <v>23</v>
      </c>
      <c r="G24" s="104" t="s">
        <v>846</v>
      </c>
      <c r="H24" s="148" t="s">
        <v>821</v>
      </c>
      <c r="I24" s="90">
        <v>43227</v>
      </c>
      <c r="J24" s="15" t="s">
        <v>292</v>
      </c>
      <c r="K24" s="25"/>
    </row>
    <row r="25" spans="1:11" x14ac:dyDescent="0.25">
      <c r="A25" s="104"/>
      <c r="B25" s="104"/>
      <c r="C25" s="104"/>
      <c r="D25" s="104"/>
      <c r="E25" s="104"/>
      <c r="F25" s="104"/>
      <c r="G25" s="104" t="s">
        <v>847</v>
      </c>
      <c r="H25" s="144" t="s">
        <v>1</v>
      </c>
      <c r="I25" s="90">
        <v>43234</v>
      </c>
      <c r="J25" s="15"/>
      <c r="K25" s="25"/>
    </row>
    <row r="26" spans="1:11" ht="30" x14ac:dyDescent="0.25">
      <c r="A26" s="104"/>
      <c r="B26" s="104"/>
      <c r="C26" s="104"/>
      <c r="D26" s="104"/>
      <c r="E26" s="104"/>
      <c r="F26" s="104"/>
      <c r="G26" s="104" t="s">
        <v>848</v>
      </c>
      <c r="H26" s="148" t="s">
        <v>821</v>
      </c>
      <c r="I26" s="90">
        <v>43237</v>
      </c>
      <c r="J26" s="15"/>
      <c r="K26" s="25"/>
    </row>
    <row r="27" spans="1:11" ht="409.5" x14ac:dyDescent="0.25">
      <c r="A27" s="104" t="s">
        <v>27</v>
      </c>
      <c r="B27" s="104" t="s">
        <v>849</v>
      </c>
      <c r="C27" s="104">
        <v>5</v>
      </c>
      <c r="D27" s="104" t="s">
        <v>850</v>
      </c>
      <c r="E27" s="104" t="s">
        <v>851</v>
      </c>
      <c r="F27" s="119" t="s">
        <v>23</v>
      </c>
      <c r="G27" s="104" t="s">
        <v>852</v>
      </c>
      <c r="H27" s="144" t="s">
        <v>1</v>
      </c>
      <c r="I27" s="146">
        <v>43132</v>
      </c>
      <c r="J27" s="147" t="s">
        <v>48</v>
      </c>
      <c r="K27" s="25">
        <v>1</v>
      </c>
    </row>
    <row r="28" spans="1:11" x14ac:dyDescent="0.25">
      <c r="A28" s="104"/>
      <c r="B28" s="104"/>
      <c r="C28" s="104"/>
      <c r="D28" s="104"/>
      <c r="E28" s="104"/>
      <c r="F28" s="104"/>
      <c r="G28" s="104" t="s">
        <v>25</v>
      </c>
      <c r="H28" s="143"/>
      <c r="I28" s="146">
        <v>43189</v>
      </c>
      <c r="J28" s="146">
        <v>43317</v>
      </c>
      <c r="K28" s="25"/>
    </row>
    <row r="29" spans="1:11" ht="30" x14ac:dyDescent="0.25">
      <c r="A29" s="104"/>
      <c r="B29" s="104"/>
      <c r="C29" s="104"/>
      <c r="D29" s="104"/>
      <c r="E29" s="104"/>
      <c r="F29" s="104"/>
      <c r="G29" s="104" t="s">
        <v>26</v>
      </c>
      <c r="H29" s="143"/>
      <c r="I29" s="90">
        <v>43194</v>
      </c>
      <c r="J29" s="146">
        <v>43341</v>
      </c>
      <c r="K29" s="25"/>
    </row>
    <row r="30" spans="1:11" ht="135" x14ac:dyDescent="0.25">
      <c r="A30" s="104" t="s">
        <v>54</v>
      </c>
      <c r="B30" s="104" t="s">
        <v>853</v>
      </c>
      <c r="C30" s="104">
        <v>6</v>
      </c>
      <c r="D30" s="104" t="s">
        <v>854</v>
      </c>
      <c r="E30" s="104" t="s">
        <v>855</v>
      </c>
      <c r="F30" s="119" t="s">
        <v>23</v>
      </c>
      <c r="G30" s="104" t="s">
        <v>856</v>
      </c>
      <c r="H30" s="144" t="s">
        <v>1</v>
      </c>
      <c r="I30" s="146">
        <v>43220</v>
      </c>
      <c r="J30" s="15" t="s">
        <v>43</v>
      </c>
      <c r="K30" s="25">
        <v>1</v>
      </c>
    </row>
    <row r="31" spans="1:11" ht="30" x14ac:dyDescent="0.25">
      <c r="A31" s="104"/>
      <c r="B31" s="104"/>
      <c r="C31" s="104"/>
      <c r="D31" s="104"/>
      <c r="E31" s="104"/>
      <c r="F31" s="104"/>
      <c r="G31" s="104" t="s">
        <v>857</v>
      </c>
      <c r="H31" s="148" t="s">
        <v>858</v>
      </c>
      <c r="I31" s="90">
        <v>43227</v>
      </c>
      <c r="J31" s="15"/>
      <c r="K31" s="25"/>
    </row>
    <row r="32" spans="1:11" x14ac:dyDescent="0.25">
      <c r="A32" s="104"/>
      <c r="B32" s="104"/>
      <c r="C32" s="104"/>
      <c r="D32" s="104"/>
      <c r="E32" s="104"/>
      <c r="F32" s="104"/>
      <c r="G32" s="104" t="s">
        <v>847</v>
      </c>
      <c r="H32" s="144" t="s">
        <v>1</v>
      </c>
      <c r="I32" s="90">
        <v>43234</v>
      </c>
      <c r="J32" s="15"/>
      <c r="K32" s="25"/>
    </row>
    <row r="33" spans="1:11" ht="30" x14ac:dyDescent="0.25">
      <c r="A33" s="104"/>
      <c r="B33" s="104"/>
      <c r="C33" s="104"/>
      <c r="D33" s="104"/>
      <c r="E33" s="104"/>
      <c r="F33" s="104"/>
      <c r="G33" s="104" t="s">
        <v>848</v>
      </c>
      <c r="H33" s="148" t="s">
        <v>858</v>
      </c>
      <c r="I33" s="90">
        <v>43237</v>
      </c>
      <c r="J33" s="145"/>
      <c r="K33" s="25"/>
    </row>
    <row r="34" spans="1:11" ht="409.5" x14ac:dyDescent="0.25">
      <c r="A34" s="104" t="s">
        <v>54</v>
      </c>
      <c r="B34" s="104" t="s">
        <v>853</v>
      </c>
      <c r="C34" s="104">
        <v>6</v>
      </c>
      <c r="D34" s="104" t="s">
        <v>859</v>
      </c>
      <c r="E34" s="104" t="s">
        <v>860</v>
      </c>
      <c r="F34" s="119" t="s">
        <v>23</v>
      </c>
      <c r="G34" s="104" t="s">
        <v>861</v>
      </c>
      <c r="H34" s="148" t="s">
        <v>1</v>
      </c>
      <c r="I34" s="90">
        <v>43132</v>
      </c>
      <c r="J34" s="145" t="s">
        <v>862</v>
      </c>
      <c r="K34" s="25">
        <v>1</v>
      </c>
    </row>
    <row r="35" spans="1:11" ht="30" x14ac:dyDescent="0.25">
      <c r="A35" s="104"/>
      <c r="B35" s="104"/>
      <c r="C35" s="104"/>
      <c r="D35" s="104"/>
      <c r="E35" s="104"/>
      <c r="F35" s="104"/>
      <c r="G35" s="104" t="s">
        <v>863</v>
      </c>
      <c r="H35" s="148" t="s">
        <v>1</v>
      </c>
      <c r="I35" s="90">
        <v>43189</v>
      </c>
      <c r="J35" s="90">
        <v>43336</v>
      </c>
      <c r="K35" s="25"/>
    </row>
    <row r="36" spans="1:11" ht="30" x14ac:dyDescent="0.25">
      <c r="A36" s="104"/>
      <c r="B36" s="104"/>
      <c r="C36" s="104"/>
      <c r="D36" s="104"/>
      <c r="E36" s="104"/>
      <c r="F36" s="104"/>
      <c r="G36" s="104" t="s">
        <v>864</v>
      </c>
      <c r="H36" s="143"/>
      <c r="I36" s="90">
        <v>43194</v>
      </c>
      <c r="J36" s="90">
        <v>43341</v>
      </c>
      <c r="K36" s="25"/>
    </row>
    <row r="37" spans="1:11" ht="120" x14ac:dyDescent="0.25">
      <c r="A37" s="104" t="s">
        <v>19</v>
      </c>
      <c r="B37" s="104" t="s">
        <v>865</v>
      </c>
      <c r="C37" s="104">
        <v>2</v>
      </c>
      <c r="D37" s="104" t="s">
        <v>18</v>
      </c>
      <c r="E37" s="104" t="s">
        <v>866</v>
      </c>
      <c r="F37" s="104" t="s">
        <v>23</v>
      </c>
      <c r="G37" s="104" t="s">
        <v>867</v>
      </c>
      <c r="H37" s="143" t="s">
        <v>1</v>
      </c>
      <c r="I37" s="90">
        <v>43132</v>
      </c>
      <c r="J37" s="145" t="s">
        <v>48</v>
      </c>
      <c r="K37" s="25">
        <v>1</v>
      </c>
    </row>
    <row r="38" spans="1:11" x14ac:dyDescent="0.25">
      <c r="A38" s="104"/>
      <c r="B38" s="104"/>
      <c r="C38" s="104"/>
      <c r="D38" s="104"/>
      <c r="E38" s="104"/>
      <c r="F38" s="104"/>
      <c r="G38" s="104" t="s">
        <v>25</v>
      </c>
      <c r="H38" s="143"/>
      <c r="I38" s="90">
        <v>43189</v>
      </c>
      <c r="J38" s="90">
        <v>43317</v>
      </c>
      <c r="K38" s="25"/>
    </row>
    <row r="39" spans="1:11" ht="30" x14ac:dyDescent="0.25">
      <c r="A39" s="104"/>
      <c r="B39" s="104"/>
      <c r="C39" s="104"/>
      <c r="D39" s="104"/>
      <c r="E39" s="104"/>
      <c r="F39" s="104"/>
      <c r="G39" s="104" t="s">
        <v>26</v>
      </c>
      <c r="H39" s="143"/>
      <c r="I39" s="90">
        <v>43194</v>
      </c>
      <c r="J39" s="90">
        <v>43341</v>
      </c>
      <c r="K39" s="25"/>
    </row>
    <row r="40" spans="1:11" ht="180" x14ac:dyDescent="0.25">
      <c r="A40" s="104" t="s">
        <v>19</v>
      </c>
      <c r="B40" s="104" t="s">
        <v>865</v>
      </c>
      <c r="C40" s="104">
        <v>2</v>
      </c>
      <c r="D40" s="104" t="s">
        <v>18</v>
      </c>
      <c r="E40" s="104" t="s">
        <v>868</v>
      </c>
      <c r="F40" s="104" t="s">
        <v>23</v>
      </c>
      <c r="G40" s="104" t="s">
        <v>867</v>
      </c>
      <c r="H40" s="143" t="s">
        <v>1</v>
      </c>
      <c r="I40" s="90">
        <v>43132</v>
      </c>
      <c r="J40" s="145" t="s">
        <v>48</v>
      </c>
      <c r="K40" s="25">
        <v>1</v>
      </c>
    </row>
    <row r="41" spans="1:11" x14ac:dyDescent="0.25">
      <c r="A41" s="104"/>
      <c r="B41" s="104"/>
      <c r="C41" s="104"/>
      <c r="D41" s="104"/>
      <c r="E41" s="104"/>
      <c r="F41" s="104"/>
      <c r="G41" s="104" t="s">
        <v>25</v>
      </c>
      <c r="H41" s="143"/>
      <c r="I41" s="90">
        <v>43189</v>
      </c>
      <c r="J41" s="90">
        <v>43317</v>
      </c>
      <c r="K41" s="25"/>
    </row>
    <row r="42" spans="1:11" ht="30" x14ac:dyDescent="0.25">
      <c r="A42" s="104"/>
      <c r="B42" s="104"/>
      <c r="C42" s="104"/>
      <c r="D42" s="104"/>
      <c r="E42" s="104"/>
      <c r="F42" s="104"/>
      <c r="G42" s="104" t="s">
        <v>26</v>
      </c>
      <c r="H42" s="143"/>
      <c r="I42" s="90">
        <v>43194</v>
      </c>
      <c r="J42" s="90">
        <v>43341</v>
      </c>
      <c r="K42" s="25"/>
    </row>
    <row r="43" spans="1:11" ht="120" x14ac:dyDescent="0.25">
      <c r="A43" s="104" t="s">
        <v>54</v>
      </c>
      <c r="B43" s="104" t="s">
        <v>865</v>
      </c>
      <c r="C43" s="104">
        <v>3</v>
      </c>
      <c r="D43" s="104" t="s">
        <v>18</v>
      </c>
      <c r="E43" s="104" t="s">
        <v>869</v>
      </c>
      <c r="F43" s="104" t="s">
        <v>23</v>
      </c>
      <c r="G43" s="104" t="s">
        <v>867</v>
      </c>
      <c r="H43" s="143" t="s">
        <v>1</v>
      </c>
      <c r="I43" s="90">
        <v>43132</v>
      </c>
      <c r="J43" s="145" t="s">
        <v>48</v>
      </c>
      <c r="K43" s="25">
        <v>1</v>
      </c>
    </row>
    <row r="44" spans="1:11" x14ac:dyDescent="0.25">
      <c r="A44" s="104"/>
      <c r="B44" s="104"/>
      <c r="C44" s="104"/>
      <c r="D44" s="104"/>
      <c r="E44" s="104"/>
      <c r="F44" s="104"/>
      <c r="G44" s="104" t="s">
        <v>25</v>
      </c>
      <c r="H44" s="143"/>
      <c r="I44" s="90">
        <v>43189</v>
      </c>
      <c r="J44" s="90">
        <v>43317</v>
      </c>
      <c r="K44" s="25"/>
    </row>
    <row r="45" spans="1:11" ht="30" x14ac:dyDescent="0.25">
      <c r="A45" s="104"/>
      <c r="B45" s="104"/>
      <c r="C45" s="104"/>
      <c r="D45" s="104"/>
      <c r="E45" s="104"/>
      <c r="F45" s="104"/>
      <c r="G45" s="104" t="s">
        <v>26</v>
      </c>
      <c r="H45" s="143"/>
      <c r="I45" s="90">
        <v>43194</v>
      </c>
      <c r="J45" s="90">
        <v>43341</v>
      </c>
      <c r="K45" s="25"/>
    </row>
  </sheetData>
  <dataValidations count="1">
    <dataValidation type="list" allowBlank="1" showInputMessage="1" showErrorMessage="1" sqref="K2:K45" xr:uid="{00000000-0002-0000-0600-000000000000}">
      <formula1>"0%,25%,50%,75%,100%"</formula1>
    </dataValidation>
  </dataValidations>
  <pageMargins left="0.31770833333333331" right="0.33333333333333331" top="0.74803149606299213" bottom="0.74803149606299213" header="0.31496062992125984" footer="0.31496062992125984"/>
  <pageSetup paperSize="9" scale="19" orientation="portrait" r:id="rId1"/>
  <headerFooter>
    <oddHeader>&amp;L&amp;A&amp;C&amp;F</oddHeader>
  </headerFooter>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K33"/>
  <sheetViews>
    <sheetView view="pageLayout" topLeftCell="B1" zoomScaleNormal="100" workbookViewId="0">
      <selection activeCell="K24" sqref="K24"/>
    </sheetView>
  </sheetViews>
  <sheetFormatPr baseColWidth="10" defaultRowHeight="15" x14ac:dyDescent="0.25"/>
  <cols>
    <col min="1" max="1" width="9.42578125" customWidth="1"/>
    <col min="2" max="2" width="6.5703125" style="4" customWidth="1"/>
    <col min="3" max="3" width="4.140625" style="4" customWidth="1"/>
    <col min="4" max="4" width="9.85546875" style="4" customWidth="1"/>
    <col min="5" max="5" width="40" customWidth="1"/>
    <col min="6" max="6" width="26.85546875" customWidth="1"/>
    <col min="7" max="7" width="45.140625" customWidth="1"/>
    <col min="8" max="8" width="16.5703125" customWidth="1"/>
    <col min="9" max="9" width="12.42578125" customWidth="1"/>
    <col min="11" max="11" width="17.42578125" customWidth="1"/>
  </cols>
  <sheetData>
    <row r="1" spans="1:11" ht="38.25" x14ac:dyDescent="0.25">
      <c r="A1" s="49" t="s">
        <v>9</v>
      </c>
      <c r="B1" s="49" t="s">
        <v>10</v>
      </c>
      <c r="C1" s="49" t="s">
        <v>11</v>
      </c>
      <c r="D1" s="49" t="s">
        <v>12</v>
      </c>
      <c r="E1" s="103" t="s">
        <v>13</v>
      </c>
      <c r="F1" s="47" t="s">
        <v>14</v>
      </c>
      <c r="G1" s="47" t="s">
        <v>15</v>
      </c>
      <c r="H1" s="47" t="s">
        <v>16</v>
      </c>
      <c r="I1" s="47" t="s">
        <v>17</v>
      </c>
      <c r="J1" s="47" t="s">
        <v>18</v>
      </c>
      <c r="K1" s="24" t="s">
        <v>0</v>
      </c>
    </row>
    <row r="2" spans="1:11" ht="330" x14ac:dyDescent="0.25">
      <c r="A2" s="141" t="s">
        <v>27</v>
      </c>
      <c r="B2" s="141" t="s">
        <v>651</v>
      </c>
      <c r="C2" s="141">
        <v>6</v>
      </c>
      <c r="D2" s="141" t="s">
        <v>870</v>
      </c>
      <c r="E2" s="19" t="s">
        <v>875</v>
      </c>
      <c r="F2" s="149" t="s">
        <v>23</v>
      </c>
      <c r="G2" s="19" t="s">
        <v>876</v>
      </c>
      <c r="H2" s="32" t="s">
        <v>465</v>
      </c>
      <c r="I2" s="26">
        <v>43206</v>
      </c>
      <c r="J2" s="39" t="s">
        <v>871</v>
      </c>
      <c r="K2" s="22">
        <v>0</v>
      </c>
    </row>
    <row r="3" spans="1:11" ht="45" x14ac:dyDescent="0.25">
      <c r="A3" s="141"/>
      <c r="B3" s="141"/>
      <c r="C3" s="141"/>
      <c r="D3" s="141"/>
      <c r="E3" s="19"/>
      <c r="F3" s="7"/>
      <c r="G3" s="19" t="s">
        <v>872</v>
      </c>
      <c r="H3" s="32" t="s">
        <v>1</v>
      </c>
      <c r="I3" s="26">
        <v>43213</v>
      </c>
      <c r="J3" s="40"/>
      <c r="K3" s="22">
        <v>0</v>
      </c>
    </row>
    <row r="4" spans="1:11" ht="45" x14ac:dyDescent="0.25">
      <c r="A4" s="141"/>
      <c r="B4" s="141"/>
      <c r="C4" s="141"/>
      <c r="D4" s="141"/>
      <c r="E4" s="19"/>
      <c r="F4" s="7"/>
      <c r="G4" s="19" t="s">
        <v>873</v>
      </c>
      <c r="H4" s="32" t="s">
        <v>465</v>
      </c>
      <c r="I4" s="26">
        <v>43216</v>
      </c>
      <c r="J4" s="40"/>
      <c r="K4" s="22">
        <v>0</v>
      </c>
    </row>
    <row r="5" spans="1:11" ht="30" x14ac:dyDescent="0.25">
      <c r="A5" s="141"/>
      <c r="B5" s="141"/>
      <c r="C5" s="141"/>
      <c r="D5" s="141"/>
      <c r="E5" s="19"/>
      <c r="F5" s="7"/>
      <c r="G5" s="19" t="s">
        <v>874</v>
      </c>
      <c r="H5" s="32" t="s">
        <v>465</v>
      </c>
      <c r="I5" s="26">
        <v>43220</v>
      </c>
      <c r="J5" s="40"/>
      <c r="K5" s="22">
        <v>0</v>
      </c>
    </row>
    <row r="6" spans="1:11" ht="135" x14ac:dyDescent="0.25">
      <c r="A6" s="19" t="s">
        <v>27</v>
      </c>
      <c r="B6" s="19" t="s">
        <v>651</v>
      </c>
      <c r="C6" s="19">
        <v>8</v>
      </c>
      <c r="D6" s="19" t="s">
        <v>877</v>
      </c>
      <c r="E6" s="19" t="s">
        <v>878</v>
      </c>
      <c r="F6" s="149" t="s">
        <v>23</v>
      </c>
      <c r="G6" s="19" t="s">
        <v>879</v>
      </c>
      <c r="H6" s="32" t="s">
        <v>1</v>
      </c>
      <c r="I6" s="26">
        <v>43297</v>
      </c>
      <c r="J6" s="140" t="s">
        <v>43</v>
      </c>
      <c r="K6" s="22">
        <v>1</v>
      </c>
    </row>
    <row r="7" spans="1:11" s="6" customFormat="1" ht="75" x14ac:dyDescent="0.25">
      <c r="A7" s="19" t="s">
        <v>54</v>
      </c>
      <c r="B7" s="19" t="s">
        <v>666</v>
      </c>
      <c r="C7" s="19">
        <v>3</v>
      </c>
      <c r="D7" s="19" t="s">
        <v>880</v>
      </c>
      <c r="E7" s="19" t="s">
        <v>883</v>
      </c>
      <c r="F7" s="149" t="s">
        <v>23</v>
      </c>
      <c r="G7" s="19" t="s">
        <v>881</v>
      </c>
      <c r="H7" s="32" t="s">
        <v>1</v>
      </c>
      <c r="I7" s="26">
        <v>43132</v>
      </c>
      <c r="J7" s="140" t="s">
        <v>882</v>
      </c>
      <c r="K7" s="22">
        <v>1</v>
      </c>
    </row>
    <row r="8" spans="1:11" s="6" customFormat="1" x14ac:dyDescent="0.25">
      <c r="A8" s="19"/>
      <c r="B8" s="19"/>
      <c r="C8" s="19"/>
      <c r="D8" s="19"/>
      <c r="E8" s="19"/>
      <c r="F8" s="7"/>
      <c r="G8" s="19" t="s">
        <v>25</v>
      </c>
      <c r="H8" s="32"/>
      <c r="I8" s="26">
        <v>43189</v>
      </c>
      <c r="J8" s="28"/>
      <c r="K8" s="22">
        <v>1</v>
      </c>
    </row>
    <row r="9" spans="1:11" s="6" customFormat="1" x14ac:dyDescent="0.25">
      <c r="A9" s="19"/>
      <c r="B9" s="19"/>
      <c r="C9" s="19"/>
      <c r="D9" s="19"/>
      <c r="E9" s="19"/>
      <c r="F9" s="7"/>
      <c r="G9" s="19" t="s">
        <v>26</v>
      </c>
      <c r="H9" s="32"/>
      <c r="I9" s="26">
        <v>43194</v>
      </c>
      <c r="J9" s="28"/>
      <c r="K9" s="22">
        <v>1</v>
      </c>
    </row>
    <row r="10" spans="1:11" ht="409.5" x14ac:dyDescent="0.25">
      <c r="A10" s="19" t="s">
        <v>27</v>
      </c>
      <c r="B10" s="19" t="s">
        <v>666</v>
      </c>
      <c r="C10" s="19">
        <v>5</v>
      </c>
      <c r="D10" s="19" t="s">
        <v>884</v>
      </c>
      <c r="E10" s="19" t="s">
        <v>885</v>
      </c>
      <c r="F10" s="141" t="s">
        <v>23</v>
      </c>
      <c r="G10" s="19" t="s">
        <v>886</v>
      </c>
      <c r="H10" s="142" t="s">
        <v>1</v>
      </c>
      <c r="I10" s="26">
        <v>43132</v>
      </c>
      <c r="J10" s="28" t="s">
        <v>66</v>
      </c>
      <c r="K10" s="22">
        <v>0</v>
      </c>
    </row>
    <row r="11" spans="1:11" ht="30" x14ac:dyDescent="0.25">
      <c r="A11" s="19"/>
      <c r="B11" s="19"/>
      <c r="C11" s="19"/>
      <c r="D11" s="19"/>
      <c r="E11" s="19"/>
      <c r="F11" s="19"/>
      <c r="G11" s="19" t="s">
        <v>887</v>
      </c>
      <c r="H11" s="142"/>
      <c r="I11" s="26">
        <v>43189</v>
      </c>
      <c r="J11" s="28"/>
      <c r="K11" s="22"/>
    </row>
    <row r="12" spans="1:11" ht="30" x14ac:dyDescent="0.25">
      <c r="A12" s="19"/>
      <c r="B12" s="19"/>
      <c r="C12" s="19"/>
      <c r="D12" s="19"/>
      <c r="E12" s="19"/>
      <c r="F12" s="19"/>
      <c r="G12" s="19" t="s">
        <v>888</v>
      </c>
      <c r="H12" s="142"/>
      <c r="I12" s="26">
        <v>43194</v>
      </c>
      <c r="J12" s="28"/>
      <c r="K12" s="22"/>
    </row>
    <row r="13" spans="1:11" ht="345" x14ac:dyDescent="0.25">
      <c r="A13" s="19" t="s">
        <v>27</v>
      </c>
      <c r="B13" s="19" t="s">
        <v>666</v>
      </c>
      <c r="C13" s="19">
        <v>6</v>
      </c>
      <c r="D13" s="19" t="s">
        <v>889</v>
      </c>
      <c r="E13" s="19" t="s">
        <v>890</v>
      </c>
      <c r="F13" s="141" t="s">
        <v>23</v>
      </c>
      <c r="G13" s="19" t="s">
        <v>891</v>
      </c>
      <c r="H13" s="142" t="s">
        <v>465</v>
      </c>
      <c r="I13" s="26">
        <v>43206</v>
      </c>
      <c r="J13" s="28" t="s">
        <v>735</v>
      </c>
      <c r="K13" s="22">
        <v>0</v>
      </c>
    </row>
    <row r="14" spans="1:11" ht="30" x14ac:dyDescent="0.25">
      <c r="A14" s="19"/>
      <c r="B14" s="19"/>
      <c r="C14" s="19"/>
      <c r="D14" s="19"/>
      <c r="E14" s="19"/>
      <c r="F14" s="19"/>
      <c r="G14" s="19" t="s">
        <v>892</v>
      </c>
      <c r="H14" s="142" t="s">
        <v>1</v>
      </c>
      <c r="I14" s="26">
        <v>43213</v>
      </c>
      <c r="J14" s="150"/>
      <c r="K14" s="22"/>
    </row>
    <row r="15" spans="1:11" ht="30" x14ac:dyDescent="0.25">
      <c r="A15" s="19"/>
      <c r="B15" s="19"/>
      <c r="C15" s="19"/>
      <c r="D15" s="19"/>
      <c r="E15" s="19"/>
      <c r="F15" s="19"/>
      <c r="G15" s="19" t="s">
        <v>893</v>
      </c>
      <c r="H15" s="142" t="s">
        <v>465</v>
      </c>
      <c r="I15" s="26">
        <v>43216</v>
      </c>
      <c r="J15" s="28"/>
      <c r="K15" s="22"/>
    </row>
    <row r="16" spans="1:11" ht="45" x14ac:dyDescent="0.25">
      <c r="A16" s="19"/>
      <c r="B16" s="19"/>
      <c r="C16" s="19"/>
      <c r="D16" s="19"/>
      <c r="E16" s="19"/>
      <c r="F16" s="19"/>
      <c r="G16" s="19" t="s">
        <v>894</v>
      </c>
      <c r="H16" s="142" t="s">
        <v>465</v>
      </c>
      <c r="I16" s="26">
        <v>43220</v>
      </c>
      <c r="J16" s="28"/>
      <c r="K16" s="22"/>
    </row>
    <row r="17" spans="1:11" ht="135" x14ac:dyDescent="0.25">
      <c r="A17" s="19" t="s">
        <v>54</v>
      </c>
      <c r="B17" s="19" t="s">
        <v>895</v>
      </c>
      <c r="C17" s="19">
        <v>6</v>
      </c>
      <c r="D17" s="19" t="s">
        <v>896</v>
      </c>
      <c r="E17" s="19" t="s">
        <v>897</v>
      </c>
      <c r="F17" s="141" t="s">
        <v>23</v>
      </c>
      <c r="G17" s="19" t="s">
        <v>898</v>
      </c>
      <c r="H17" s="142" t="s">
        <v>465</v>
      </c>
      <c r="I17" s="26">
        <v>43206</v>
      </c>
      <c r="J17" s="28" t="s">
        <v>735</v>
      </c>
      <c r="K17" s="22">
        <v>0</v>
      </c>
    </row>
    <row r="18" spans="1:11" ht="75" x14ac:dyDescent="0.25">
      <c r="A18" s="19"/>
      <c r="B18" s="19"/>
      <c r="C18" s="19"/>
      <c r="D18" s="19"/>
      <c r="E18" s="19"/>
      <c r="F18" s="19"/>
      <c r="G18" s="19" t="s">
        <v>899</v>
      </c>
      <c r="H18" s="142" t="s">
        <v>1</v>
      </c>
      <c r="I18" s="26">
        <v>43213</v>
      </c>
      <c r="J18" s="28"/>
      <c r="K18" s="22">
        <v>0</v>
      </c>
    </row>
    <row r="19" spans="1:11" ht="75" x14ac:dyDescent="0.25">
      <c r="A19" s="19"/>
      <c r="B19" s="19"/>
      <c r="C19" s="19"/>
      <c r="D19" s="19"/>
      <c r="E19" s="19"/>
      <c r="F19" s="141"/>
      <c r="G19" s="19" t="s">
        <v>900</v>
      </c>
      <c r="H19" s="142" t="s">
        <v>465</v>
      </c>
      <c r="I19" s="26">
        <v>43216</v>
      </c>
      <c r="J19" s="28"/>
      <c r="K19" s="22">
        <v>0</v>
      </c>
    </row>
    <row r="20" spans="1:11" ht="30" x14ac:dyDescent="0.25">
      <c r="A20" s="19"/>
      <c r="B20" s="19"/>
      <c r="C20" s="19"/>
      <c r="D20" s="19"/>
      <c r="E20" s="19"/>
      <c r="F20" s="19"/>
      <c r="G20" s="19" t="s">
        <v>901</v>
      </c>
      <c r="H20" s="142" t="s">
        <v>465</v>
      </c>
      <c r="I20" s="26">
        <v>43220</v>
      </c>
      <c r="J20" s="28"/>
      <c r="K20" s="22">
        <v>0</v>
      </c>
    </row>
    <row r="21" spans="1:11" ht="75" x14ac:dyDescent="0.25">
      <c r="A21" s="19" t="s">
        <v>19</v>
      </c>
      <c r="B21" s="19" t="s">
        <v>902</v>
      </c>
      <c r="C21" s="19">
        <v>2</v>
      </c>
      <c r="D21" s="19" t="s">
        <v>903</v>
      </c>
      <c r="E21" s="19" t="s">
        <v>904</v>
      </c>
      <c r="F21" s="141" t="s">
        <v>23</v>
      </c>
      <c r="G21" s="19" t="s">
        <v>905</v>
      </c>
      <c r="H21" s="142" t="s">
        <v>1</v>
      </c>
      <c r="I21" s="80">
        <v>43132</v>
      </c>
      <c r="J21" s="28" t="s">
        <v>906</v>
      </c>
      <c r="K21" s="22">
        <v>1</v>
      </c>
    </row>
    <row r="22" spans="1:11" x14ac:dyDescent="0.25">
      <c r="A22" s="19"/>
      <c r="B22" s="19"/>
      <c r="C22" s="19"/>
      <c r="D22" s="19"/>
      <c r="E22" s="19"/>
      <c r="F22" s="19"/>
      <c r="G22" s="19" t="s">
        <v>25</v>
      </c>
      <c r="H22" s="142"/>
      <c r="I22" s="26">
        <v>43189</v>
      </c>
      <c r="J22" s="27">
        <v>43317</v>
      </c>
      <c r="K22" s="22"/>
    </row>
    <row r="23" spans="1:11" x14ac:dyDescent="0.25">
      <c r="A23" s="19"/>
      <c r="B23" s="19"/>
      <c r="C23" s="19"/>
      <c r="D23" s="19"/>
      <c r="E23" s="19"/>
      <c r="F23" s="19"/>
      <c r="G23" s="19" t="s">
        <v>26</v>
      </c>
      <c r="H23" s="142"/>
      <c r="I23" s="26">
        <v>43194</v>
      </c>
      <c r="J23" s="27">
        <v>43341</v>
      </c>
      <c r="K23" s="22"/>
    </row>
    <row r="24" spans="1:11" ht="165" x14ac:dyDescent="0.25">
      <c r="A24" s="19" t="s">
        <v>54</v>
      </c>
      <c r="B24" s="19" t="s">
        <v>907</v>
      </c>
      <c r="C24" s="19">
        <v>3</v>
      </c>
      <c r="D24" s="19" t="s">
        <v>908</v>
      </c>
      <c r="E24" s="19" t="s">
        <v>909</v>
      </c>
      <c r="F24" s="141" t="s">
        <v>23</v>
      </c>
      <c r="G24" s="19" t="s">
        <v>910</v>
      </c>
      <c r="H24" s="142" t="s">
        <v>1</v>
      </c>
      <c r="I24" s="26">
        <v>43132</v>
      </c>
      <c r="J24" s="28" t="s">
        <v>906</v>
      </c>
      <c r="K24" s="22">
        <v>1</v>
      </c>
    </row>
    <row r="25" spans="1:11" x14ac:dyDescent="0.25">
      <c r="A25" s="19"/>
      <c r="B25" s="19"/>
      <c r="C25" s="19"/>
      <c r="D25" s="19"/>
      <c r="E25" s="19"/>
      <c r="F25" s="19"/>
      <c r="G25" s="19" t="s">
        <v>25</v>
      </c>
      <c r="H25" s="142"/>
      <c r="I25" s="26">
        <v>43189</v>
      </c>
      <c r="J25" s="27">
        <v>43317</v>
      </c>
      <c r="K25" s="22"/>
    </row>
    <row r="26" spans="1:11" x14ac:dyDescent="0.25">
      <c r="A26" s="19"/>
      <c r="B26" s="19"/>
      <c r="C26" s="19"/>
      <c r="D26" s="19"/>
      <c r="E26" s="19"/>
      <c r="F26" s="19"/>
      <c r="G26" s="19" t="s">
        <v>26</v>
      </c>
      <c r="H26" s="142"/>
      <c r="I26" s="26">
        <v>43194</v>
      </c>
      <c r="J26" s="27">
        <v>43341</v>
      </c>
      <c r="K26" s="22"/>
    </row>
    <row r="27" spans="1:11" ht="120" x14ac:dyDescent="0.25">
      <c r="A27" s="19" t="s">
        <v>54</v>
      </c>
      <c r="B27" s="19" t="s">
        <v>902</v>
      </c>
      <c r="C27" s="19">
        <v>6</v>
      </c>
      <c r="D27" s="19" t="s">
        <v>911</v>
      </c>
      <c r="E27" s="19" t="s">
        <v>912</v>
      </c>
      <c r="F27" s="141" t="s">
        <v>23</v>
      </c>
      <c r="G27" s="26" t="s">
        <v>913</v>
      </c>
      <c r="H27" s="142" t="s">
        <v>821</v>
      </c>
      <c r="I27" s="26">
        <v>43132</v>
      </c>
      <c r="J27" s="28" t="s">
        <v>735</v>
      </c>
      <c r="K27" s="22">
        <v>0</v>
      </c>
    </row>
    <row r="28" spans="1:11" ht="90" x14ac:dyDescent="0.25">
      <c r="A28" s="19"/>
      <c r="B28" s="19"/>
      <c r="C28" s="19"/>
      <c r="D28" s="19"/>
      <c r="E28" s="19"/>
      <c r="F28" s="19"/>
      <c r="G28" s="19" t="s">
        <v>914</v>
      </c>
      <c r="H28" s="142" t="s">
        <v>1</v>
      </c>
      <c r="I28" s="26">
        <v>43189</v>
      </c>
      <c r="J28" s="150"/>
      <c r="K28" s="22"/>
    </row>
    <row r="29" spans="1:11" ht="75" x14ac:dyDescent="0.25">
      <c r="A29" s="19"/>
      <c r="B29" s="19"/>
      <c r="C29" s="19"/>
      <c r="D29" s="19"/>
      <c r="E29" s="19"/>
      <c r="F29" s="19"/>
      <c r="G29" s="19" t="s">
        <v>915</v>
      </c>
      <c r="H29" s="142" t="s">
        <v>821</v>
      </c>
      <c r="I29" s="26">
        <v>43194</v>
      </c>
      <c r="J29" s="150"/>
      <c r="K29" s="22"/>
    </row>
    <row r="30" spans="1:11" ht="360" x14ac:dyDescent="0.25">
      <c r="A30" s="141" t="s">
        <v>54</v>
      </c>
      <c r="B30" s="141" t="s">
        <v>907</v>
      </c>
      <c r="C30" s="141">
        <v>6</v>
      </c>
      <c r="D30" s="141" t="s">
        <v>916</v>
      </c>
      <c r="E30" s="19" t="s">
        <v>917</v>
      </c>
      <c r="F30" s="141" t="s">
        <v>23</v>
      </c>
      <c r="G30" s="19" t="s">
        <v>918</v>
      </c>
      <c r="H30" s="142" t="s">
        <v>821</v>
      </c>
      <c r="I30" s="26">
        <v>43206</v>
      </c>
      <c r="J30" s="120" t="s">
        <v>735</v>
      </c>
      <c r="K30" s="22">
        <v>0</v>
      </c>
    </row>
    <row r="31" spans="1:11" ht="30" x14ac:dyDescent="0.25">
      <c r="A31" s="19"/>
      <c r="B31" s="19"/>
      <c r="C31" s="19"/>
      <c r="D31" s="19"/>
      <c r="E31" s="104"/>
      <c r="F31" s="19"/>
      <c r="G31" s="19" t="s">
        <v>919</v>
      </c>
      <c r="H31" s="142" t="s">
        <v>1</v>
      </c>
      <c r="I31" s="26">
        <v>43213</v>
      </c>
      <c r="J31" s="150"/>
      <c r="K31" s="22"/>
    </row>
    <row r="32" spans="1:11" ht="30" x14ac:dyDescent="0.25">
      <c r="A32" s="19"/>
      <c r="B32" s="19"/>
      <c r="C32" s="19"/>
      <c r="D32" s="19"/>
      <c r="E32" s="19"/>
      <c r="F32" s="19"/>
      <c r="G32" s="19" t="s">
        <v>920</v>
      </c>
      <c r="H32" s="142" t="s">
        <v>821</v>
      </c>
      <c r="I32" s="26">
        <v>43216</v>
      </c>
      <c r="J32" s="150"/>
      <c r="K32" s="22"/>
    </row>
    <row r="33" spans="1:11" x14ac:dyDescent="0.25">
      <c r="A33" s="19"/>
      <c r="B33" s="19"/>
      <c r="C33" s="19"/>
      <c r="D33" s="19"/>
      <c r="E33" s="19"/>
      <c r="F33" s="19"/>
      <c r="G33" s="26"/>
      <c r="H33" s="142"/>
      <c r="I33" s="80"/>
      <c r="J33" s="150"/>
      <c r="K33" s="22"/>
    </row>
  </sheetData>
  <dataValidations count="1">
    <dataValidation type="list" allowBlank="1" showInputMessage="1" showErrorMessage="1" sqref="K2:K33" xr:uid="{00000000-0002-0000-0700-000000000000}">
      <formula1>"0%,25%,50%,75%,100%"</formula1>
    </dataValidation>
  </dataValidations>
  <pageMargins left="0.35416666666666669" right="0.5" top="0.75" bottom="0.75" header="0.3" footer="0.3"/>
  <pageSetup paperSize="8" orientation="landscape" r:id="rId1"/>
  <headerFooter>
    <oddHeader>&amp;L&amp;A&amp;C&amp;F</oddHeader>
  </headerFooter>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pageSetUpPr fitToPage="1"/>
  </sheetPr>
  <dimension ref="A1:K43"/>
  <sheetViews>
    <sheetView showWhiteSpace="0" view="pageLayout" topLeftCell="B1" zoomScaleNormal="100" workbookViewId="0">
      <selection activeCell="K39" sqref="K39"/>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6.42578125" customWidth="1"/>
    <col min="9" max="9" width="13.85546875" customWidth="1"/>
    <col min="11" max="11" width="15.7109375" customWidth="1"/>
  </cols>
  <sheetData>
    <row r="1" spans="1:11" s="29" customFormat="1" ht="38.25" x14ac:dyDescent="0.25">
      <c r="A1" s="49" t="s">
        <v>9</v>
      </c>
      <c r="B1" s="49" t="s">
        <v>10</v>
      </c>
      <c r="C1" s="49" t="s">
        <v>11</v>
      </c>
      <c r="D1" s="49" t="s">
        <v>12</v>
      </c>
      <c r="E1" s="103" t="s">
        <v>13</v>
      </c>
      <c r="F1" s="47" t="s">
        <v>14</v>
      </c>
      <c r="G1" s="47" t="s">
        <v>15</v>
      </c>
      <c r="H1" s="47" t="s">
        <v>16</v>
      </c>
      <c r="I1" s="47" t="s">
        <v>17</v>
      </c>
      <c r="J1" s="47" t="s">
        <v>18</v>
      </c>
      <c r="K1" s="24" t="s">
        <v>0</v>
      </c>
    </row>
    <row r="2" spans="1:11" ht="120" x14ac:dyDescent="0.25">
      <c r="A2" s="19" t="s">
        <v>27</v>
      </c>
      <c r="B2" s="19" t="s">
        <v>674</v>
      </c>
      <c r="C2" s="19">
        <v>5</v>
      </c>
      <c r="D2" s="19" t="s">
        <v>921</v>
      </c>
      <c r="E2" s="19" t="s">
        <v>922</v>
      </c>
      <c r="F2" s="141" t="s">
        <v>23</v>
      </c>
      <c r="G2" s="19" t="s">
        <v>936</v>
      </c>
      <c r="H2" s="32" t="s">
        <v>172</v>
      </c>
      <c r="I2" s="26">
        <v>43132</v>
      </c>
      <c r="J2" s="28" t="s">
        <v>66</v>
      </c>
      <c r="K2" s="22">
        <v>0</v>
      </c>
    </row>
    <row r="3" spans="1:11" ht="45" x14ac:dyDescent="0.25">
      <c r="A3" s="19"/>
      <c r="B3" s="19"/>
      <c r="C3" s="19"/>
      <c r="D3" s="19"/>
      <c r="E3" s="19"/>
      <c r="F3" s="7"/>
      <c r="G3" s="19" t="s">
        <v>923</v>
      </c>
      <c r="H3" s="32"/>
      <c r="I3" s="26">
        <v>43189</v>
      </c>
      <c r="J3" s="28"/>
      <c r="K3" s="22">
        <v>0</v>
      </c>
    </row>
    <row r="4" spans="1:11" ht="45" x14ac:dyDescent="0.25">
      <c r="A4" s="19"/>
      <c r="B4" s="19"/>
      <c r="C4" s="19"/>
      <c r="D4" s="19"/>
      <c r="E4" s="19"/>
      <c r="F4" s="7"/>
      <c r="G4" s="19" t="s">
        <v>924</v>
      </c>
      <c r="H4" s="32"/>
      <c r="I4" s="27">
        <v>43194</v>
      </c>
      <c r="J4" s="28"/>
      <c r="K4" s="22">
        <v>0</v>
      </c>
    </row>
    <row r="5" spans="1:11" ht="60" x14ac:dyDescent="0.25">
      <c r="A5" s="19" t="s">
        <v>27</v>
      </c>
      <c r="B5" s="19" t="s">
        <v>674</v>
      </c>
      <c r="C5" s="19">
        <v>6</v>
      </c>
      <c r="D5" s="19" t="s">
        <v>925</v>
      </c>
      <c r="E5" s="19" t="s">
        <v>926</v>
      </c>
      <c r="F5" s="141" t="s">
        <v>23</v>
      </c>
      <c r="G5" s="19" t="s">
        <v>927</v>
      </c>
      <c r="H5" s="32" t="s">
        <v>465</v>
      </c>
      <c r="I5" s="26">
        <v>43007</v>
      </c>
      <c r="J5" s="28" t="s">
        <v>928</v>
      </c>
      <c r="K5" s="22">
        <v>1</v>
      </c>
    </row>
    <row r="6" spans="1:11" ht="30" x14ac:dyDescent="0.25">
      <c r="A6" s="19"/>
      <c r="B6" s="19"/>
      <c r="C6" s="19"/>
      <c r="D6" s="19"/>
      <c r="E6" s="19"/>
      <c r="F6" s="7"/>
      <c r="G6" s="19" t="s">
        <v>929</v>
      </c>
      <c r="H6" s="32" t="s">
        <v>1</v>
      </c>
      <c r="I6" s="27">
        <v>43008</v>
      </c>
      <c r="J6" s="28" t="s">
        <v>882</v>
      </c>
      <c r="K6" s="22">
        <v>1</v>
      </c>
    </row>
    <row r="7" spans="1:11" ht="30" x14ac:dyDescent="0.25">
      <c r="A7" s="19"/>
      <c r="B7" s="19"/>
      <c r="C7" s="19"/>
      <c r="D7" s="19"/>
      <c r="E7" s="19"/>
      <c r="F7" s="7"/>
      <c r="G7" s="19" t="s">
        <v>930</v>
      </c>
      <c r="H7" s="32" t="s">
        <v>465</v>
      </c>
      <c r="I7" s="27" t="s">
        <v>931</v>
      </c>
      <c r="J7" s="28" t="s">
        <v>928</v>
      </c>
      <c r="K7" s="25">
        <v>1</v>
      </c>
    </row>
    <row r="8" spans="1:11" ht="60" x14ac:dyDescent="0.25">
      <c r="A8" s="19" t="s">
        <v>27</v>
      </c>
      <c r="B8" s="19" t="s">
        <v>674</v>
      </c>
      <c r="C8" s="19">
        <v>8</v>
      </c>
      <c r="D8" s="19" t="s">
        <v>932</v>
      </c>
      <c r="E8" s="19" t="s">
        <v>933</v>
      </c>
      <c r="F8" s="141" t="s">
        <v>23</v>
      </c>
      <c r="G8" s="19" t="s">
        <v>934</v>
      </c>
      <c r="H8" s="32" t="s">
        <v>1</v>
      </c>
      <c r="I8" s="27" t="s">
        <v>935</v>
      </c>
      <c r="J8" s="28" t="s">
        <v>43</v>
      </c>
      <c r="K8" s="25">
        <v>1</v>
      </c>
    </row>
    <row r="9" spans="1:11" ht="285" x14ac:dyDescent="0.25">
      <c r="A9" s="19" t="s">
        <v>27</v>
      </c>
      <c r="B9" s="19" t="s">
        <v>937</v>
      </c>
      <c r="C9" s="19">
        <v>6</v>
      </c>
      <c r="D9" s="19" t="s">
        <v>938</v>
      </c>
      <c r="E9" s="19" t="s">
        <v>944</v>
      </c>
      <c r="F9" s="141" t="s">
        <v>23</v>
      </c>
      <c r="G9" s="19" t="s">
        <v>939</v>
      </c>
      <c r="H9" s="32" t="s">
        <v>940</v>
      </c>
      <c r="I9" s="27">
        <v>43007</v>
      </c>
      <c r="J9" s="28" t="s">
        <v>928</v>
      </c>
      <c r="K9" s="25">
        <v>1</v>
      </c>
    </row>
    <row r="10" spans="1:11" x14ac:dyDescent="0.25">
      <c r="A10" s="19"/>
      <c r="B10" s="19"/>
      <c r="C10" s="19"/>
      <c r="D10" s="19"/>
      <c r="E10" s="19"/>
      <c r="F10" s="7"/>
      <c r="G10" s="19" t="s">
        <v>941</v>
      </c>
      <c r="H10" s="32" t="s">
        <v>1</v>
      </c>
      <c r="I10" s="27">
        <v>43008</v>
      </c>
      <c r="J10" s="28" t="s">
        <v>882</v>
      </c>
      <c r="K10" s="25">
        <v>1</v>
      </c>
    </row>
    <row r="11" spans="1:11" ht="25.5" x14ac:dyDescent="0.25">
      <c r="A11" s="19"/>
      <c r="B11" s="19"/>
      <c r="C11" s="19"/>
      <c r="D11" s="19"/>
      <c r="E11" s="19"/>
      <c r="F11" s="19"/>
      <c r="G11" s="19" t="s">
        <v>942</v>
      </c>
      <c r="H11" s="32" t="s">
        <v>943</v>
      </c>
      <c r="I11" s="35" t="s">
        <v>931</v>
      </c>
      <c r="J11" s="28"/>
      <c r="K11" s="25"/>
    </row>
    <row r="12" spans="1:11" ht="150" x14ac:dyDescent="0.25">
      <c r="A12" s="19" t="s">
        <v>467</v>
      </c>
      <c r="B12" s="19" t="s">
        <v>937</v>
      </c>
      <c r="C12" s="19">
        <v>8</v>
      </c>
      <c r="D12" s="19" t="s">
        <v>945</v>
      </c>
      <c r="E12" s="19" t="s">
        <v>946</v>
      </c>
      <c r="F12" s="141" t="s">
        <v>23</v>
      </c>
      <c r="G12" s="19" t="s">
        <v>947</v>
      </c>
      <c r="H12" s="32" t="s">
        <v>1</v>
      </c>
      <c r="I12" s="32" t="s">
        <v>935</v>
      </c>
      <c r="J12" s="28" t="s">
        <v>43</v>
      </c>
      <c r="K12" s="25">
        <v>1</v>
      </c>
    </row>
    <row r="13" spans="1:11" ht="165" x14ac:dyDescent="0.25">
      <c r="A13" s="19" t="s">
        <v>54</v>
      </c>
      <c r="B13" s="19" t="s">
        <v>948</v>
      </c>
      <c r="C13" s="19">
        <v>2</v>
      </c>
      <c r="D13" s="19" t="s">
        <v>949</v>
      </c>
      <c r="E13" s="19" t="s">
        <v>950</v>
      </c>
      <c r="F13" s="19"/>
      <c r="G13" s="19" t="s">
        <v>951</v>
      </c>
      <c r="H13" s="153" t="s">
        <v>1</v>
      </c>
      <c r="I13" s="27">
        <v>43132</v>
      </c>
      <c r="J13" s="28" t="s">
        <v>952</v>
      </c>
      <c r="K13" s="25">
        <v>1</v>
      </c>
    </row>
    <row r="14" spans="1:11" x14ac:dyDescent="0.25">
      <c r="A14" s="19"/>
      <c r="B14" s="19"/>
      <c r="C14" s="19"/>
      <c r="D14" s="19"/>
      <c r="E14" s="19"/>
      <c r="F14" s="19"/>
      <c r="G14" s="19" t="s">
        <v>25</v>
      </c>
      <c r="H14" s="153"/>
      <c r="I14" s="27">
        <v>43189</v>
      </c>
      <c r="J14" s="27">
        <v>43317</v>
      </c>
      <c r="K14" s="25"/>
    </row>
    <row r="15" spans="1:11" x14ac:dyDescent="0.25">
      <c r="A15" s="19"/>
      <c r="B15" s="19"/>
      <c r="C15" s="19"/>
      <c r="D15" s="19"/>
      <c r="E15" s="19"/>
      <c r="F15" s="19"/>
      <c r="G15" s="19" t="s">
        <v>26</v>
      </c>
      <c r="H15" s="153"/>
      <c r="I15" s="27">
        <v>43194</v>
      </c>
      <c r="J15" s="27">
        <v>43341</v>
      </c>
      <c r="K15" s="25"/>
    </row>
    <row r="16" spans="1:11" ht="195" x14ac:dyDescent="0.25">
      <c r="A16" s="19" t="s">
        <v>27</v>
      </c>
      <c r="B16" s="19" t="s">
        <v>948</v>
      </c>
      <c r="C16" s="19">
        <v>8</v>
      </c>
      <c r="D16" s="19" t="s">
        <v>953</v>
      </c>
      <c r="E16" s="19" t="s">
        <v>954</v>
      </c>
      <c r="F16" s="19"/>
      <c r="G16" s="19" t="s">
        <v>955</v>
      </c>
      <c r="H16" s="153" t="s">
        <v>1</v>
      </c>
      <c r="I16" s="27">
        <v>43304</v>
      </c>
      <c r="J16" s="28" t="s">
        <v>43</v>
      </c>
      <c r="K16" s="25">
        <v>1</v>
      </c>
    </row>
    <row r="17" spans="1:11" ht="90" x14ac:dyDescent="0.25">
      <c r="A17" s="19" t="s">
        <v>54</v>
      </c>
      <c r="B17" s="19" t="s">
        <v>956</v>
      </c>
      <c r="C17" s="19">
        <v>3</v>
      </c>
      <c r="D17" s="19" t="s">
        <v>957</v>
      </c>
      <c r="E17" s="19" t="s">
        <v>958</v>
      </c>
      <c r="F17" s="141" t="s">
        <v>23</v>
      </c>
      <c r="G17" s="19" t="s">
        <v>959</v>
      </c>
      <c r="H17" s="153" t="s">
        <v>255</v>
      </c>
      <c r="I17" s="27">
        <v>43132</v>
      </c>
      <c r="J17" s="28" t="s">
        <v>960</v>
      </c>
      <c r="K17" s="25">
        <v>1</v>
      </c>
    </row>
    <row r="18" spans="1:11" x14ac:dyDescent="0.25">
      <c r="A18" s="19"/>
      <c r="B18" s="19"/>
      <c r="C18" s="19"/>
      <c r="D18" s="19"/>
      <c r="E18" s="19"/>
      <c r="F18" s="19"/>
      <c r="G18" s="19" t="s">
        <v>25</v>
      </c>
      <c r="H18" s="153"/>
      <c r="I18" s="27">
        <v>43189</v>
      </c>
      <c r="J18" s="27">
        <v>43317</v>
      </c>
      <c r="K18" s="25">
        <v>1</v>
      </c>
    </row>
    <row r="19" spans="1:11" x14ac:dyDescent="0.25">
      <c r="A19" s="19"/>
      <c r="B19" s="19"/>
      <c r="C19" s="19"/>
      <c r="D19" s="19"/>
      <c r="E19" s="19"/>
      <c r="F19" s="19"/>
      <c r="G19" s="19" t="s">
        <v>26</v>
      </c>
      <c r="H19" s="153"/>
      <c r="I19" s="27">
        <v>43194</v>
      </c>
      <c r="J19" s="27">
        <v>42245</v>
      </c>
      <c r="K19" s="25">
        <v>1</v>
      </c>
    </row>
    <row r="20" spans="1:11" ht="105" x14ac:dyDescent="0.25">
      <c r="A20" s="19" t="s">
        <v>27</v>
      </c>
      <c r="B20" s="19" t="s">
        <v>956</v>
      </c>
      <c r="C20" s="19">
        <v>5</v>
      </c>
      <c r="D20" s="19" t="s">
        <v>961</v>
      </c>
      <c r="E20" s="19" t="s">
        <v>962</v>
      </c>
      <c r="F20" s="141" t="s">
        <v>23</v>
      </c>
      <c r="G20" s="19" t="s">
        <v>963</v>
      </c>
      <c r="H20" s="153" t="s">
        <v>964</v>
      </c>
      <c r="I20" s="27">
        <v>43132</v>
      </c>
      <c r="J20" s="28" t="s">
        <v>66</v>
      </c>
      <c r="K20" s="25">
        <v>0</v>
      </c>
    </row>
    <row r="21" spans="1:11" ht="45" x14ac:dyDescent="0.25">
      <c r="A21" s="19"/>
      <c r="B21" s="19"/>
      <c r="C21" s="19"/>
      <c r="D21" s="19"/>
      <c r="E21" s="19"/>
      <c r="F21" s="19"/>
      <c r="G21" s="19" t="s">
        <v>965</v>
      </c>
      <c r="H21" s="153"/>
      <c r="I21" s="27">
        <v>43189</v>
      </c>
      <c r="J21" s="28"/>
      <c r="K21" s="25"/>
    </row>
    <row r="22" spans="1:11" ht="45" x14ac:dyDescent="0.25">
      <c r="A22" s="19"/>
      <c r="B22" s="19"/>
      <c r="C22" s="19"/>
      <c r="D22" s="19"/>
      <c r="E22" s="19"/>
      <c r="F22" s="19"/>
      <c r="G22" s="19" t="s">
        <v>966</v>
      </c>
      <c r="H22" s="153"/>
      <c r="I22" s="27">
        <v>43194</v>
      </c>
      <c r="J22" s="28"/>
      <c r="K22" s="25"/>
    </row>
    <row r="23" spans="1:11" ht="90" x14ac:dyDescent="0.25">
      <c r="A23" s="19" t="s">
        <v>27</v>
      </c>
      <c r="B23" s="19" t="s">
        <v>956</v>
      </c>
      <c r="C23" s="19">
        <v>6</v>
      </c>
      <c r="D23" s="19" t="s">
        <v>967</v>
      </c>
      <c r="E23" s="19" t="s">
        <v>968</v>
      </c>
      <c r="F23" s="141" t="s">
        <v>23</v>
      </c>
      <c r="G23" s="19" t="s">
        <v>969</v>
      </c>
      <c r="H23" s="153" t="s">
        <v>970</v>
      </c>
      <c r="I23" s="27">
        <v>43206</v>
      </c>
      <c r="J23" s="28" t="s">
        <v>735</v>
      </c>
      <c r="K23" s="25">
        <v>0</v>
      </c>
    </row>
    <row r="24" spans="1:11" ht="30" x14ac:dyDescent="0.25">
      <c r="A24" s="19"/>
      <c r="B24" s="19"/>
      <c r="C24" s="19"/>
      <c r="D24" s="19"/>
      <c r="E24" s="19"/>
      <c r="F24" s="19"/>
      <c r="G24" s="19" t="s">
        <v>971</v>
      </c>
      <c r="H24" s="153" t="s">
        <v>1</v>
      </c>
      <c r="I24" s="27">
        <v>43213</v>
      </c>
      <c r="J24" s="28"/>
      <c r="K24" s="25"/>
    </row>
    <row r="25" spans="1:11" ht="30" x14ac:dyDescent="0.25">
      <c r="A25" s="19"/>
      <c r="B25" s="19"/>
      <c r="C25" s="19"/>
      <c r="D25" s="19"/>
      <c r="E25" s="19"/>
      <c r="F25" s="19"/>
      <c r="G25" s="19" t="s">
        <v>972</v>
      </c>
      <c r="H25" s="153" t="s">
        <v>970</v>
      </c>
      <c r="I25" s="27">
        <v>43216</v>
      </c>
      <c r="J25" s="28"/>
      <c r="K25" s="25"/>
    </row>
    <row r="26" spans="1:11" ht="30" x14ac:dyDescent="0.25">
      <c r="A26" s="19"/>
      <c r="B26" s="19"/>
      <c r="C26" s="19"/>
      <c r="D26" s="19"/>
      <c r="E26" s="19"/>
      <c r="F26" s="19"/>
      <c r="G26" s="19" t="s">
        <v>973</v>
      </c>
      <c r="H26" s="153" t="s">
        <v>970</v>
      </c>
      <c r="I26" s="27">
        <v>43220</v>
      </c>
      <c r="J26" s="28" t="s">
        <v>735</v>
      </c>
      <c r="K26" s="25"/>
    </row>
    <row r="27" spans="1:11" ht="90" x14ac:dyDescent="0.25">
      <c r="A27" s="19" t="s">
        <v>27</v>
      </c>
      <c r="B27" s="19" t="s">
        <v>956</v>
      </c>
      <c r="C27" s="19">
        <v>8</v>
      </c>
      <c r="D27" s="19" t="s">
        <v>974</v>
      </c>
      <c r="E27" s="19" t="s">
        <v>975</v>
      </c>
      <c r="F27" s="141" t="s">
        <v>23</v>
      </c>
      <c r="G27" s="19" t="s">
        <v>976</v>
      </c>
      <c r="H27" s="153" t="s">
        <v>1</v>
      </c>
      <c r="I27" s="27">
        <v>43304</v>
      </c>
      <c r="J27" s="28" t="s">
        <v>66</v>
      </c>
      <c r="K27" s="25">
        <v>0</v>
      </c>
    </row>
    <row r="28" spans="1:11" ht="90" x14ac:dyDescent="0.25">
      <c r="A28" s="19" t="s">
        <v>27</v>
      </c>
      <c r="B28" s="19" t="s">
        <v>977</v>
      </c>
      <c r="C28" s="19">
        <v>5</v>
      </c>
      <c r="D28" s="19" t="s">
        <v>978</v>
      </c>
      <c r="E28" s="19" t="s">
        <v>979</v>
      </c>
      <c r="F28" s="141" t="s">
        <v>23</v>
      </c>
      <c r="G28" s="19" t="s">
        <v>980</v>
      </c>
      <c r="H28" s="153" t="s">
        <v>1</v>
      </c>
      <c r="I28" s="27">
        <v>43132</v>
      </c>
      <c r="J28" s="28" t="s">
        <v>66</v>
      </c>
      <c r="K28" s="25">
        <v>0</v>
      </c>
    </row>
    <row r="29" spans="1:11" ht="60" x14ac:dyDescent="0.25">
      <c r="A29" s="19"/>
      <c r="B29" s="19"/>
      <c r="C29" s="19"/>
      <c r="D29" s="19"/>
      <c r="E29" s="19"/>
      <c r="F29" s="19"/>
      <c r="G29" s="19" t="s">
        <v>981</v>
      </c>
      <c r="H29" s="153"/>
      <c r="I29" s="27">
        <v>43189</v>
      </c>
      <c r="J29" s="28"/>
      <c r="K29" s="25"/>
    </row>
    <row r="30" spans="1:11" ht="60" x14ac:dyDescent="0.25">
      <c r="A30" s="19"/>
      <c r="B30" s="19"/>
      <c r="C30" s="19"/>
      <c r="D30" s="19"/>
      <c r="E30" s="19"/>
      <c r="F30" s="19"/>
      <c r="G30" s="19" t="s">
        <v>982</v>
      </c>
      <c r="H30" s="151"/>
      <c r="I30" s="27">
        <v>43194</v>
      </c>
      <c r="J30" s="28"/>
      <c r="K30" s="25"/>
    </row>
    <row r="31" spans="1:11" ht="120" x14ac:dyDescent="0.25">
      <c r="A31" s="19" t="s">
        <v>54</v>
      </c>
      <c r="B31" s="19" t="s">
        <v>983</v>
      </c>
      <c r="C31" s="19">
        <v>5</v>
      </c>
      <c r="D31" s="19" t="s">
        <v>984</v>
      </c>
      <c r="E31" s="19" t="s">
        <v>985</v>
      </c>
      <c r="F31" s="141" t="s">
        <v>23</v>
      </c>
      <c r="G31" s="19" t="s">
        <v>986</v>
      </c>
      <c r="H31" s="151"/>
      <c r="I31" s="27">
        <v>43132</v>
      </c>
      <c r="J31" s="28" t="s">
        <v>66</v>
      </c>
      <c r="K31" s="25">
        <v>0</v>
      </c>
    </row>
    <row r="32" spans="1:11" ht="60" x14ac:dyDescent="0.25">
      <c r="A32" s="19"/>
      <c r="B32" s="19"/>
      <c r="C32" s="19"/>
      <c r="D32" s="19"/>
      <c r="E32" s="19"/>
      <c r="F32" s="19"/>
      <c r="G32" s="19" t="s">
        <v>987</v>
      </c>
      <c r="H32" s="151"/>
      <c r="I32" s="27">
        <v>43189</v>
      </c>
      <c r="J32" s="28"/>
      <c r="K32" s="25"/>
    </row>
    <row r="33" spans="1:11" ht="60" x14ac:dyDescent="0.25">
      <c r="A33" s="19"/>
      <c r="B33" s="19"/>
      <c r="C33" s="19"/>
      <c r="D33" s="19"/>
      <c r="E33" s="19"/>
      <c r="F33" s="19"/>
      <c r="G33" s="19" t="s">
        <v>988</v>
      </c>
      <c r="H33" s="151" t="s">
        <v>1</v>
      </c>
      <c r="I33" s="27">
        <v>43194</v>
      </c>
      <c r="J33" s="28"/>
      <c r="K33" s="25"/>
    </row>
    <row r="34" spans="1:11" ht="75" x14ac:dyDescent="0.25">
      <c r="A34" s="19" t="s">
        <v>54</v>
      </c>
      <c r="B34" s="19" t="s">
        <v>983</v>
      </c>
      <c r="C34" s="19">
        <v>8</v>
      </c>
      <c r="D34" s="19" t="s">
        <v>989</v>
      </c>
      <c r="E34" s="19" t="s">
        <v>990</v>
      </c>
      <c r="F34" s="141" t="s">
        <v>23</v>
      </c>
      <c r="G34" s="19" t="s">
        <v>991</v>
      </c>
      <c r="H34" s="151" t="s">
        <v>1</v>
      </c>
      <c r="I34" s="27">
        <v>43304</v>
      </c>
      <c r="J34" s="28" t="s">
        <v>43</v>
      </c>
      <c r="K34" s="25">
        <v>1</v>
      </c>
    </row>
    <row r="35" spans="1:11" ht="90" x14ac:dyDescent="0.25">
      <c r="A35" s="19" t="s">
        <v>54</v>
      </c>
      <c r="B35" s="19" t="s">
        <v>992</v>
      </c>
      <c r="C35" s="19">
        <v>6</v>
      </c>
      <c r="D35" s="19" t="s">
        <v>993</v>
      </c>
      <c r="E35" s="19" t="s">
        <v>994</v>
      </c>
      <c r="F35" s="141" t="s">
        <v>23</v>
      </c>
      <c r="G35" s="19" t="s">
        <v>995</v>
      </c>
      <c r="H35" s="151" t="s">
        <v>996</v>
      </c>
      <c r="I35" s="27">
        <v>43206</v>
      </c>
      <c r="J35" s="28" t="s">
        <v>735</v>
      </c>
      <c r="K35" s="25">
        <v>0</v>
      </c>
    </row>
    <row r="36" spans="1:11" ht="45" x14ac:dyDescent="0.25">
      <c r="A36" s="19"/>
      <c r="B36" s="19"/>
      <c r="C36" s="19"/>
      <c r="D36" s="19"/>
      <c r="E36" s="19"/>
      <c r="F36" s="19"/>
      <c r="G36" s="19" t="s">
        <v>997</v>
      </c>
      <c r="H36" s="151" t="s">
        <v>1</v>
      </c>
      <c r="I36" s="27">
        <v>43213</v>
      </c>
      <c r="J36" s="28"/>
      <c r="K36" s="25"/>
    </row>
    <row r="37" spans="1:11" ht="45" x14ac:dyDescent="0.25">
      <c r="A37" s="19"/>
      <c r="B37" s="19"/>
      <c r="C37" s="19"/>
      <c r="D37" s="19"/>
      <c r="E37" s="19"/>
      <c r="F37" s="19"/>
      <c r="G37" s="19" t="s">
        <v>998</v>
      </c>
      <c r="H37" s="151" t="s">
        <v>996</v>
      </c>
      <c r="I37" s="27">
        <v>43216</v>
      </c>
      <c r="J37" s="28"/>
      <c r="K37" s="25"/>
    </row>
    <row r="38" spans="1:11" ht="30" x14ac:dyDescent="0.25">
      <c r="A38" s="19"/>
      <c r="B38" s="19"/>
      <c r="C38" s="19"/>
      <c r="D38" s="19"/>
      <c r="E38" s="19"/>
      <c r="F38" s="19"/>
      <c r="G38" s="19" t="s">
        <v>973</v>
      </c>
      <c r="H38" s="151" t="s">
        <v>996</v>
      </c>
      <c r="I38" s="27">
        <v>43220</v>
      </c>
      <c r="J38" s="28" t="s">
        <v>735</v>
      </c>
      <c r="K38" s="25"/>
    </row>
    <row r="39" spans="1:11" ht="105" x14ac:dyDescent="0.25">
      <c r="A39" s="19" t="s">
        <v>54</v>
      </c>
      <c r="B39" s="19" t="s">
        <v>992</v>
      </c>
      <c r="C39" s="19">
        <v>8</v>
      </c>
      <c r="D39" s="19" t="s">
        <v>999</v>
      </c>
      <c r="E39" s="19" t="s">
        <v>1000</v>
      </c>
      <c r="F39" s="141" t="s">
        <v>23</v>
      </c>
      <c r="G39" s="19" t="s">
        <v>1001</v>
      </c>
      <c r="H39" s="151" t="s">
        <v>1</v>
      </c>
      <c r="I39" s="27">
        <v>43304</v>
      </c>
      <c r="J39" s="28" t="s">
        <v>735</v>
      </c>
      <c r="K39" s="25">
        <v>0</v>
      </c>
    </row>
    <row r="40" spans="1:11" x14ac:dyDescent="0.25">
      <c r="A40" s="19"/>
      <c r="B40" s="19"/>
      <c r="C40" s="19"/>
      <c r="D40" s="19"/>
      <c r="E40" s="19"/>
      <c r="F40" s="19"/>
      <c r="G40" s="27"/>
      <c r="H40" s="151"/>
      <c r="I40" s="35"/>
      <c r="J40" s="28"/>
      <c r="K40" s="25"/>
    </row>
    <row r="41" spans="1:11" x14ac:dyDescent="0.25">
      <c r="A41" s="19"/>
      <c r="B41" s="19"/>
      <c r="C41" s="19"/>
      <c r="D41" s="19"/>
      <c r="E41" s="19"/>
      <c r="F41" s="19"/>
      <c r="G41" s="27" t="s">
        <v>1002</v>
      </c>
      <c r="H41" s="151"/>
      <c r="I41" s="35"/>
      <c r="J41" s="28"/>
      <c r="K41" s="25"/>
    </row>
    <row r="42" spans="1:11" x14ac:dyDescent="0.25">
      <c r="I42" s="27"/>
    </row>
    <row r="43" spans="1:11" x14ac:dyDescent="0.25">
      <c r="I43" s="27"/>
    </row>
  </sheetData>
  <dataValidations count="1">
    <dataValidation type="list" allowBlank="1" showInputMessage="1" showErrorMessage="1" sqref="K2:K41" xr:uid="{00000000-0002-0000-0800-000000000000}">
      <formula1>"0%,25%,50%,75%,100%"</formula1>
    </dataValidation>
  </dataValidations>
  <pageMargins left="0.70866141732283472" right="0.70866141732283472" top="0.74803149606299213" bottom="0.74803149606299213" header="0.31496062992125984" footer="0.31496062992125984"/>
  <pageSetup paperSize="9" scale="36" fitToHeight="2" orientation="landscape" r:id="rId1"/>
  <headerFooter>
    <oddHeader>&amp;L&amp;A&amp;C&amp;F</oddHeader>
  </headerFooter>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pageSetUpPr fitToPage="1"/>
  </sheetPr>
  <dimension ref="A1:K101"/>
  <sheetViews>
    <sheetView showWhiteSpace="0" view="pageLayout" topLeftCell="B1" zoomScaleNormal="100" workbookViewId="0">
      <selection activeCell="K92" sqref="K92"/>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105" x14ac:dyDescent="0.25">
      <c r="A2" s="19" t="s">
        <v>19</v>
      </c>
      <c r="B2" s="19" t="s">
        <v>1003</v>
      </c>
      <c r="C2" s="19">
        <v>2</v>
      </c>
      <c r="D2" s="19" t="s">
        <v>1004</v>
      </c>
      <c r="E2" s="19" t="s">
        <v>1005</v>
      </c>
      <c r="F2" s="141" t="s">
        <v>23</v>
      </c>
      <c r="G2" s="19" t="s">
        <v>1006</v>
      </c>
      <c r="H2" s="32" t="s">
        <v>1</v>
      </c>
      <c r="I2" s="26">
        <v>43132</v>
      </c>
      <c r="J2" s="28" t="s">
        <v>1007</v>
      </c>
      <c r="K2" s="22">
        <v>1</v>
      </c>
    </row>
    <row r="3" spans="1:11" x14ac:dyDescent="0.25">
      <c r="A3" s="19"/>
      <c r="B3" s="19"/>
      <c r="C3" s="19"/>
      <c r="D3" s="19"/>
      <c r="E3" s="19"/>
      <c r="F3" s="141"/>
      <c r="G3" s="19" t="s">
        <v>25</v>
      </c>
      <c r="H3" s="32"/>
      <c r="I3" s="26">
        <v>43189</v>
      </c>
      <c r="J3" s="27">
        <v>43317</v>
      </c>
      <c r="K3" s="22">
        <v>1</v>
      </c>
    </row>
    <row r="4" spans="1:11" x14ac:dyDescent="0.25">
      <c r="A4" s="19"/>
      <c r="B4" s="19"/>
      <c r="C4" s="19"/>
      <c r="D4" s="19"/>
      <c r="E4" s="19"/>
      <c r="F4" s="7"/>
      <c r="G4" s="19" t="s">
        <v>26</v>
      </c>
      <c r="H4" s="32"/>
      <c r="I4" s="27">
        <v>43194</v>
      </c>
      <c r="J4" s="27">
        <v>43341</v>
      </c>
      <c r="K4" s="22">
        <v>1</v>
      </c>
    </row>
    <row r="5" spans="1:11" ht="105" x14ac:dyDescent="0.25">
      <c r="A5" s="19" t="s">
        <v>54</v>
      </c>
      <c r="B5" s="19" t="s">
        <v>1003</v>
      </c>
      <c r="C5" s="19">
        <v>3</v>
      </c>
      <c r="D5" s="19" t="s">
        <v>1008</v>
      </c>
      <c r="E5" s="19" t="s">
        <v>1009</v>
      </c>
      <c r="F5" s="149" t="s">
        <v>23</v>
      </c>
      <c r="G5" s="19" t="s">
        <v>1010</v>
      </c>
      <c r="H5" s="32" t="s">
        <v>1</v>
      </c>
      <c r="I5" s="27">
        <v>43132</v>
      </c>
      <c r="J5" s="28" t="s">
        <v>1007</v>
      </c>
      <c r="K5" s="25">
        <v>1</v>
      </c>
    </row>
    <row r="6" spans="1:11" x14ac:dyDescent="0.25">
      <c r="A6" s="19"/>
      <c r="B6" s="19"/>
      <c r="C6" s="19"/>
      <c r="D6" s="19"/>
      <c r="E6" s="19"/>
      <c r="F6" s="7"/>
      <c r="G6" s="19" t="s">
        <v>25</v>
      </c>
      <c r="H6" s="32"/>
      <c r="I6" s="27">
        <v>43189</v>
      </c>
      <c r="J6" s="27">
        <v>43317</v>
      </c>
      <c r="K6" s="25">
        <v>1</v>
      </c>
    </row>
    <row r="7" spans="1:11" x14ac:dyDescent="0.25">
      <c r="A7" s="19"/>
      <c r="B7" s="19"/>
      <c r="C7" s="19"/>
      <c r="D7" s="19"/>
      <c r="E7" s="19"/>
      <c r="F7" s="19"/>
      <c r="G7" s="19" t="s">
        <v>26</v>
      </c>
      <c r="H7" s="32"/>
      <c r="I7" s="27">
        <v>43194</v>
      </c>
      <c r="J7" s="27">
        <v>43341</v>
      </c>
      <c r="K7" s="25">
        <v>1</v>
      </c>
    </row>
    <row r="8" spans="1:11" ht="45" x14ac:dyDescent="0.25">
      <c r="A8" s="19" t="s">
        <v>27</v>
      </c>
      <c r="B8" s="19" t="s">
        <v>1003</v>
      </c>
      <c r="C8" s="19">
        <v>6</v>
      </c>
      <c r="D8" s="19" t="s">
        <v>1011</v>
      </c>
      <c r="E8" s="19" t="s">
        <v>1012</v>
      </c>
      <c r="F8" s="141" t="s">
        <v>23</v>
      </c>
      <c r="G8" s="19" t="s">
        <v>1013</v>
      </c>
      <c r="H8" s="32" t="s">
        <v>1</v>
      </c>
      <c r="I8" s="27">
        <v>43132</v>
      </c>
      <c r="J8" s="28" t="s">
        <v>1202</v>
      </c>
      <c r="K8" s="25">
        <v>1</v>
      </c>
    </row>
    <row r="9" spans="1:11" x14ac:dyDescent="0.25">
      <c r="A9" s="19"/>
      <c r="B9" s="19"/>
      <c r="C9" s="19"/>
      <c r="D9" s="19"/>
      <c r="E9" s="19"/>
      <c r="F9" s="19"/>
      <c r="G9" s="19" t="s">
        <v>1014</v>
      </c>
      <c r="H9" s="153" t="s">
        <v>1</v>
      </c>
      <c r="I9" s="27">
        <v>43189</v>
      </c>
      <c r="J9" s="28"/>
      <c r="K9" s="25">
        <v>1</v>
      </c>
    </row>
    <row r="10" spans="1:11" x14ac:dyDescent="0.25">
      <c r="A10" s="19"/>
      <c r="B10" s="19"/>
      <c r="C10" s="19"/>
      <c r="D10" s="19"/>
      <c r="E10" s="19"/>
      <c r="F10" s="19"/>
      <c r="G10" s="19" t="s">
        <v>1015</v>
      </c>
      <c r="H10" s="153" t="s">
        <v>1</v>
      </c>
      <c r="I10" s="27">
        <v>43194</v>
      </c>
      <c r="J10" s="27"/>
      <c r="K10" s="25"/>
    </row>
    <row r="11" spans="1:11" x14ac:dyDescent="0.25">
      <c r="A11" s="19"/>
      <c r="B11" s="19"/>
      <c r="C11" s="19"/>
      <c r="D11" s="19"/>
      <c r="E11" s="19"/>
      <c r="F11" s="19"/>
      <c r="G11" s="19" t="s">
        <v>1016</v>
      </c>
      <c r="H11" s="153" t="s">
        <v>732</v>
      </c>
      <c r="I11" s="27">
        <v>43297</v>
      </c>
      <c r="J11" s="27"/>
      <c r="K11" s="25"/>
    </row>
    <row r="12" spans="1:11" x14ac:dyDescent="0.25">
      <c r="A12" s="19"/>
      <c r="B12" s="19"/>
      <c r="C12" s="19"/>
      <c r="D12" s="19"/>
      <c r="E12" s="19"/>
      <c r="F12" s="19"/>
      <c r="G12" s="19" t="s">
        <v>1017</v>
      </c>
      <c r="H12" s="153" t="s">
        <v>1</v>
      </c>
      <c r="I12" s="27">
        <v>43312</v>
      </c>
      <c r="J12" s="28"/>
      <c r="K12" s="25"/>
    </row>
    <row r="13" spans="1:11" x14ac:dyDescent="0.25">
      <c r="A13" s="19"/>
      <c r="B13" s="19"/>
      <c r="C13" s="19"/>
      <c r="D13" s="19"/>
      <c r="E13" s="19"/>
      <c r="F13" s="141"/>
      <c r="G13" s="19" t="s">
        <v>1018</v>
      </c>
      <c r="H13" s="153" t="s">
        <v>732</v>
      </c>
      <c r="I13" s="27">
        <v>43318</v>
      </c>
      <c r="J13" s="28"/>
      <c r="K13" s="25"/>
    </row>
    <row r="14" spans="1:11" ht="390" x14ac:dyDescent="0.25">
      <c r="A14" s="19" t="s">
        <v>54</v>
      </c>
      <c r="B14" s="19" t="s">
        <v>1003</v>
      </c>
      <c r="C14" s="19">
        <v>6</v>
      </c>
      <c r="D14" s="19" t="s">
        <v>1019</v>
      </c>
      <c r="E14" s="19" t="s">
        <v>1020</v>
      </c>
      <c r="F14" s="141" t="s">
        <v>23</v>
      </c>
      <c r="G14" s="19" t="s">
        <v>1021</v>
      </c>
      <c r="H14" s="153" t="s">
        <v>172</v>
      </c>
      <c r="I14" s="27">
        <v>43132</v>
      </c>
      <c r="J14" s="27" t="s">
        <v>292</v>
      </c>
      <c r="K14" s="25">
        <v>1</v>
      </c>
    </row>
    <row r="15" spans="1:11" ht="30" x14ac:dyDescent="0.25">
      <c r="A15" s="19"/>
      <c r="B15" s="19"/>
      <c r="C15" s="19"/>
      <c r="D15" s="19"/>
      <c r="E15" s="19"/>
      <c r="F15" s="19"/>
      <c r="G15" s="19" t="s">
        <v>1022</v>
      </c>
      <c r="H15" s="153"/>
      <c r="I15" s="27">
        <v>43189</v>
      </c>
      <c r="J15" s="27"/>
      <c r="K15" s="25">
        <v>0</v>
      </c>
    </row>
    <row r="16" spans="1:11" ht="30" x14ac:dyDescent="0.25">
      <c r="A16" s="19"/>
      <c r="B16" s="19"/>
      <c r="C16" s="19"/>
      <c r="D16" s="19"/>
      <c r="E16" s="19"/>
      <c r="F16" s="141"/>
      <c r="G16" s="19" t="s">
        <v>1023</v>
      </c>
      <c r="H16" s="153"/>
      <c r="I16" s="27">
        <v>43194</v>
      </c>
      <c r="J16" s="28"/>
      <c r="K16" s="25"/>
    </row>
    <row r="17" spans="1:11" ht="90" x14ac:dyDescent="0.25">
      <c r="A17" s="19" t="s">
        <v>19</v>
      </c>
      <c r="B17" s="19" t="s">
        <v>1003</v>
      </c>
      <c r="C17" s="19">
        <v>2</v>
      </c>
      <c r="D17" s="19" t="s">
        <v>1024</v>
      </c>
      <c r="E17" s="19" t="s">
        <v>1025</v>
      </c>
      <c r="F17" s="19" t="s">
        <v>23</v>
      </c>
      <c r="G17" s="19" t="s">
        <v>1039</v>
      </c>
      <c r="H17" s="153" t="s">
        <v>1</v>
      </c>
      <c r="I17" s="27">
        <v>43132</v>
      </c>
      <c r="J17" s="28" t="s">
        <v>1026</v>
      </c>
      <c r="K17" s="25">
        <v>1</v>
      </c>
    </row>
    <row r="18" spans="1:11" x14ac:dyDescent="0.25">
      <c r="A18" s="19"/>
      <c r="B18" s="19"/>
      <c r="C18" s="19"/>
      <c r="D18" s="19"/>
      <c r="E18" s="19"/>
      <c r="F18" s="141"/>
      <c r="G18" s="19" t="s">
        <v>25</v>
      </c>
      <c r="H18" s="153"/>
      <c r="I18" s="27">
        <v>43189</v>
      </c>
      <c r="J18" s="27">
        <v>43317</v>
      </c>
      <c r="K18" s="25"/>
    </row>
    <row r="19" spans="1:11" x14ac:dyDescent="0.25">
      <c r="A19" s="19"/>
      <c r="B19" s="19"/>
      <c r="C19" s="19"/>
      <c r="D19" s="19"/>
      <c r="E19" s="19"/>
      <c r="F19" s="19"/>
      <c r="G19" s="19" t="s">
        <v>26</v>
      </c>
      <c r="H19" s="153"/>
      <c r="I19" s="27">
        <v>43194</v>
      </c>
      <c r="J19" s="27">
        <v>43341</v>
      </c>
      <c r="K19" s="25"/>
    </row>
    <row r="20" spans="1:11" ht="75" x14ac:dyDescent="0.25">
      <c r="A20" s="19" t="s">
        <v>54</v>
      </c>
      <c r="B20" s="19" t="s">
        <v>1003</v>
      </c>
      <c r="C20" s="19">
        <v>7</v>
      </c>
      <c r="D20" s="19" t="s">
        <v>1027</v>
      </c>
      <c r="E20" s="19" t="s">
        <v>1028</v>
      </c>
      <c r="F20" s="19" t="s">
        <v>23</v>
      </c>
      <c r="G20" s="19" t="s">
        <v>1029</v>
      </c>
      <c r="H20" s="151" t="s">
        <v>1</v>
      </c>
      <c r="I20" s="27">
        <v>43677</v>
      </c>
      <c r="J20" s="28" t="s">
        <v>66</v>
      </c>
      <c r="K20" s="25">
        <v>0</v>
      </c>
    </row>
    <row r="21" spans="1:11" ht="105" x14ac:dyDescent="0.25">
      <c r="A21" s="19" t="s">
        <v>54</v>
      </c>
      <c r="B21" s="19" t="s">
        <v>1003</v>
      </c>
      <c r="C21" s="19">
        <v>3</v>
      </c>
      <c r="D21" s="19" t="s">
        <v>1030</v>
      </c>
      <c r="E21" s="19" t="s">
        <v>1031</v>
      </c>
      <c r="F21" s="19" t="s">
        <v>23</v>
      </c>
      <c r="G21" s="19" t="s">
        <v>1032</v>
      </c>
      <c r="H21" s="151" t="s">
        <v>1</v>
      </c>
      <c r="I21" s="27">
        <v>43132</v>
      </c>
      <c r="J21" s="28" t="s">
        <v>1026</v>
      </c>
      <c r="K21" s="25">
        <v>1</v>
      </c>
    </row>
    <row r="22" spans="1:11" x14ac:dyDescent="0.25">
      <c r="A22" s="19"/>
      <c r="B22" s="19"/>
      <c r="C22" s="19"/>
      <c r="D22" s="19"/>
      <c r="E22" s="19"/>
      <c r="F22" s="141"/>
      <c r="G22" s="19" t="s">
        <v>25</v>
      </c>
      <c r="H22" s="151"/>
      <c r="I22" s="27">
        <v>43189</v>
      </c>
      <c r="J22" s="27">
        <v>43317</v>
      </c>
      <c r="K22" s="25">
        <v>1</v>
      </c>
    </row>
    <row r="23" spans="1:11" x14ac:dyDescent="0.25">
      <c r="A23" s="19"/>
      <c r="B23" s="19"/>
      <c r="C23" s="19"/>
      <c r="D23" s="19"/>
      <c r="E23" s="19"/>
      <c r="F23" s="19"/>
      <c r="G23" s="19" t="s">
        <v>26</v>
      </c>
      <c r="H23" s="151"/>
      <c r="I23" s="27">
        <v>43194</v>
      </c>
      <c r="J23" s="27">
        <v>43341</v>
      </c>
      <c r="K23" s="25">
        <v>1</v>
      </c>
    </row>
    <row r="24" spans="1:11" ht="90" x14ac:dyDescent="0.25">
      <c r="A24" s="19" t="s">
        <v>19</v>
      </c>
      <c r="B24" s="19" t="s">
        <v>1003</v>
      </c>
      <c r="C24" s="19">
        <v>2</v>
      </c>
      <c r="D24" s="19" t="s">
        <v>1033</v>
      </c>
      <c r="E24" s="19" t="s">
        <v>1034</v>
      </c>
      <c r="F24" s="19" t="s">
        <v>23</v>
      </c>
      <c r="G24" s="19" t="s">
        <v>1035</v>
      </c>
      <c r="H24" s="151" t="s">
        <v>1</v>
      </c>
      <c r="I24" s="27">
        <v>43132</v>
      </c>
      <c r="J24" s="28" t="s">
        <v>1026</v>
      </c>
      <c r="K24" s="25">
        <v>1</v>
      </c>
    </row>
    <row r="25" spans="1:11" x14ac:dyDescent="0.25">
      <c r="A25" s="19"/>
      <c r="B25" s="19"/>
      <c r="C25" s="19"/>
      <c r="D25" s="19"/>
      <c r="E25" s="19"/>
      <c r="F25" s="19"/>
      <c r="G25" s="19" t="s">
        <v>25</v>
      </c>
      <c r="H25" s="151"/>
      <c r="I25" s="27">
        <v>43189</v>
      </c>
      <c r="J25" s="27">
        <v>43317</v>
      </c>
      <c r="K25" s="25"/>
    </row>
    <row r="26" spans="1:11" x14ac:dyDescent="0.25">
      <c r="A26" s="104"/>
      <c r="B26" s="104"/>
      <c r="C26" s="104"/>
      <c r="D26" s="104"/>
      <c r="E26" s="104"/>
      <c r="F26" s="104"/>
      <c r="G26" s="19" t="s">
        <v>26</v>
      </c>
      <c r="H26" s="151"/>
      <c r="I26" s="27">
        <v>43194</v>
      </c>
      <c r="J26" s="154">
        <v>43341</v>
      </c>
      <c r="K26" s="25">
        <v>1</v>
      </c>
    </row>
    <row r="27" spans="1:11" ht="90" x14ac:dyDescent="0.25">
      <c r="A27" s="104" t="s">
        <v>54</v>
      </c>
      <c r="B27" s="104" t="s">
        <v>1003</v>
      </c>
      <c r="C27" s="104">
        <v>8</v>
      </c>
      <c r="D27" s="104" t="s">
        <v>1036</v>
      </c>
      <c r="E27" s="104" t="s">
        <v>1037</v>
      </c>
      <c r="F27" s="119" t="s">
        <v>23</v>
      </c>
      <c r="G27" s="19" t="s">
        <v>1038</v>
      </c>
      <c r="H27" s="151" t="s">
        <v>1</v>
      </c>
      <c r="I27" s="27">
        <v>43677</v>
      </c>
      <c r="J27" s="155" t="s">
        <v>66</v>
      </c>
      <c r="K27" s="25">
        <v>0</v>
      </c>
    </row>
    <row r="28" spans="1:11" ht="120" x14ac:dyDescent="0.25">
      <c r="A28" s="104" t="s">
        <v>54</v>
      </c>
      <c r="B28" s="104" t="s">
        <v>1040</v>
      </c>
      <c r="C28" s="104">
        <v>3</v>
      </c>
      <c r="D28" s="104" t="s">
        <v>1041</v>
      </c>
      <c r="E28" s="104" t="s">
        <v>1042</v>
      </c>
      <c r="F28" s="119" t="s">
        <v>23</v>
      </c>
      <c r="G28" s="19" t="s">
        <v>1043</v>
      </c>
      <c r="H28" s="151" t="s">
        <v>1</v>
      </c>
      <c r="I28" s="27">
        <v>43132</v>
      </c>
      <c r="J28" s="155" t="s">
        <v>1026</v>
      </c>
      <c r="K28" s="25">
        <v>1</v>
      </c>
    </row>
    <row r="29" spans="1:11" x14ac:dyDescent="0.25">
      <c r="A29" s="104"/>
      <c r="B29" s="104"/>
      <c r="C29" s="104"/>
      <c r="D29" s="104"/>
      <c r="E29" s="104"/>
      <c r="F29" s="104"/>
      <c r="G29" s="19" t="s">
        <v>25</v>
      </c>
      <c r="H29" s="151"/>
      <c r="I29" s="27">
        <v>43189</v>
      </c>
      <c r="J29" s="154">
        <v>43317</v>
      </c>
      <c r="K29" s="25">
        <v>1</v>
      </c>
    </row>
    <row r="30" spans="1:11" x14ac:dyDescent="0.25">
      <c r="A30" s="104"/>
      <c r="B30" s="104"/>
      <c r="C30" s="104"/>
      <c r="D30" s="104"/>
      <c r="E30" s="104"/>
      <c r="F30" s="104"/>
      <c r="G30" s="19" t="s">
        <v>133</v>
      </c>
      <c r="H30" s="151"/>
      <c r="I30" s="27">
        <v>43194</v>
      </c>
      <c r="J30" s="154">
        <v>43341</v>
      </c>
      <c r="K30" s="25">
        <v>1</v>
      </c>
    </row>
    <row r="31" spans="1:11" ht="360" x14ac:dyDescent="0.25">
      <c r="A31" s="104" t="s">
        <v>27</v>
      </c>
      <c r="B31" s="104" t="s">
        <v>1040</v>
      </c>
      <c r="C31" s="104">
        <v>4</v>
      </c>
      <c r="D31" s="104" t="s">
        <v>1045</v>
      </c>
      <c r="E31" s="104" t="s">
        <v>1044</v>
      </c>
      <c r="F31" s="119" t="s">
        <v>23</v>
      </c>
      <c r="G31" s="19" t="s">
        <v>1046</v>
      </c>
      <c r="H31" s="151" t="s">
        <v>1</v>
      </c>
      <c r="I31" s="27">
        <v>43132</v>
      </c>
      <c r="J31" s="154" t="s">
        <v>1047</v>
      </c>
      <c r="K31" s="25">
        <v>0</v>
      </c>
    </row>
    <row r="32" spans="1:11" ht="45" x14ac:dyDescent="0.25">
      <c r="A32" s="104"/>
      <c r="B32" s="104"/>
      <c r="C32" s="104"/>
      <c r="D32" s="104"/>
      <c r="E32" s="104"/>
      <c r="F32" s="104"/>
      <c r="G32" s="19" t="s">
        <v>1048</v>
      </c>
      <c r="H32" s="151" t="s">
        <v>1</v>
      </c>
      <c r="I32" s="27">
        <v>43189</v>
      </c>
      <c r="J32" s="155"/>
      <c r="K32" s="25"/>
    </row>
    <row r="33" spans="1:11" ht="45" x14ac:dyDescent="0.25">
      <c r="A33" s="104"/>
      <c r="B33" s="104"/>
      <c r="C33" s="104"/>
      <c r="D33" s="104"/>
      <c r="E33" s="104"/>
      <c r="F33" s="104"/>
      <c r="G33" s="19" t="s">
        <v>1049</v>
      </c>
      <c r="H33" s="151" t="s">
        <v>1</v>
      </c>
      <c r="I33" s="27">
        <v>43194</v>
      </c>
      <c r="J33" s="155"/>
      <c r="K33" s="25"/>
    </row>
    <row r="34" spans="1:11" ht="30" x14ac:dyDescent="0.25">
      <c r="A34" s="104"/>
      <c r="B34" s="104"/>
      <c r="C34" s="104"/>
      <c r="D34" s="104"/>
      <c r="E34" s="104"/>
      <c r="F34" s="104"/>
      <c r="G34" s="19" t="s">
        <v>1050</v>
      </c>
      <c r="H34" s="151" t="s">
        <v>732</v>
      </c>
      <c r="I34" s="27">
        <v>43297</v>
      </c>
      <c r="J34" s="155"/>
      <c r="K34" s="25"/>
    </row>
    <row r="35" spans="1:11" ht="30" x14ac:dyDescent="0.25">
      <c r="A35" s="104"/>
      <c r="B35" s="104"/>
      <c r="C35" s="104"/>
      <c r="D35" s="104"/>
      <c r="E35" s="104"/>
      <c r="F35" s="104"/>
      <c r="G35" s="19" t="s">
        <v>1051</v>
      </c>
      <c r="H35" s="151" t="s">
        <v>1</v>
      </c>
      <c r="I35" s="27">
        <v>43312</v>
      </c>
      <c r="J35" s="155"/>
      <c r="K35" s="25"/>
    </row>
    <row r="36" spans="1:11" ht="30" x14ac:dyDescent="0.25">
      <c r="A36" s="104"/>
      <c r="B36" s="104"/>
      <c r="C36" s="104"/>
      <c r="D36" s="104"/>
      <c r="E36" s="104"/>
      <c r="F36" s="104"/>
      <c r="G36" s="19" t="s">
        <v>1052</v>
      </c>
      <c r="H36" s="151" t="s">
        <v>732</v>
      </c>
      <c r="I36" s="27">
        <v>43318</v>
      </c>
      <c r="J36" s="155"/>
      <c r="K36" s="25"/>
    </row>
    <row r="37" spans="1:11" ht="225" x14ac:dyDescent="0.25">
      <c r="A37" s="104"/>
      <c r="B37" s="104"/>
      <c r="C37" s="104"/>
      <c r="D37" s="104"/>
      <c r="E37" s="104"/>
      <c r="F37" s="104"/>
      <c r="G37" s="19" t="s">
        <v>1053</v>
      </c>
      <c r="H37" s="151" t="s">
        <v>1</v>
      </c>
      <c r="I37" s="27">
        <v>43332</v>
      </c>
      <c r="J37" s="155"/>
      <c r="K37" s="25"/>
    </row>
    <row r="38" spans="1:11" ht="75" x14ac:dyDescent="0.25">
      <c r="A38" s="104" t="s">
        <v>27</v>
      </c>
      <c r="B38" s="104" t="s">
        <v>1040</v>
      </c>
      <c r="C38" s="104">
        <v>5</v>
      </c>
      <c r="D38" s="104" t="s">
        <v>1054</v>
      </c>
      <c r="E38" s="104" t="s">
        <v>1055</v>
      </c>
      <c r="F38" s="119" t="s">
        <v>23</v>
      </c>
      <c r="G38" s="19" t="s">
        <v>1056</v>
      </c>
      <c r="H38" s="151" t="s">
        <v>1</v>
      </c>
      <c r="I38" s="27">
        <v>43132</v>
      </c>
      <c r="J38" s="155" t="s">
        <v>1057</v>
      </c>
      <c r="K38" s="25"/>
    </row>
    <row r="39" spans="1:11" x14ac:dyDescent="0.25">
      <c r="A39" s="104"/>
      <c r="B39" s="104"/>
      <c r="C39" s="104"/>
      <c r="D39" s="104"/>
      <c r="E39" s="104"/>
      <c r="F39" s="104"/>
      <c r="G39" s="19" t="s">
        <v>25</v>
      </c>
      <c r="H39" s="151" t="s">
        <v>1</v>
      </c>
      <c r="I39" s="27">
        <v>43189</v>
      </c>
      <c r="J39" s="154">
        <v>43317</v>
      </c>
      <c r="K39" s="25"/>
    </row>
    <row r="40" spans="1:11" x14ac:dyDescent="0.25">
      <c r="A40" s="104"/>
      <c r="B40" s="104"/>
      <c r="C40" s="104"/>
      <c r="D40" s="104"/>
      <c r="E40" s="104"/>
      <c r="F40" s="104"/>
      <c r="G40" s="19" t="s">
        <v>26</v>
      </c>
      <c r="H40" s="151" t="s">
        <v>1</v>
      </c>
      <c r="I40" s="27">
        <v>43194</v>
      </c>
      <c r="J40" s="154">
        <v>43341</v>
      </c>
      <c r="K40" s="25"/>
    </row>
    <row r="41" spans="1:11" ht="45" x14ac:dyDescent="0.25">
      <c r="A41" s="104"/>
      <c r="B41" s="104"/>
      <c r="C41" s="104"/>
      <c r="D41" s="104"/>
      <c r="E41" s="104"/>
      <c r="F41" s="104"/>
      <c r="G41" s="19" t="s">
        <v>1058</v>
      </c>
      <c r="H41" s="151" t="s">
        <v>732</v>
      </c>
      <c r="I41" s="27">
        <v>43297</v>
      </c>
      <c r="J41" s="155" t="s">
        <v>735</v>
      </c>
      <c r="K41" s="25">
        <v>0</v>
      </c>
    </row>
    <row r="42" spans="1:11" ht="60" x14ac:dyDescent="0.25">
      <c r="A42" s="104"/>
      <c r="B42" s="104"/>
      <c r="C42" s="104"/>
      <c r="D42" s="104"/>
      <c r="E42" s="104"/>
      <c r="F42" s="104"/>
      <c r="G42" s="19" t="s">
        <v>1059</v>
      </c>
      <c r="H42" s="151" t="s">
        <v>1</v>
      </c>
      <c r="I42" s="27">
        <v>43312</v>
      </c>
      <c r="J42" s="155"/>
      <c r="K42" s="25"/>
    </row>
    <row r="43" spans="1:11" ht="45" x14ac:dyDescent="0.25">
      <c r="A43" s="104"/>
      <c r="B43" s="104"/>
      <c r="C43" s="104"/>
      <c r="D43" s="104"/>
      <c r="E43" s="104"/>
      <c r="F43" s="104"/>
      <c r="G43" s="19" t="s">
        <v>1060</v>
      </c>
      <c r="H43" s="151" t="s">
        <v>732</v>
      </c>
      <c r="I43" s="27">
        <v>43318</v>
      </c>
      <c r="J43" s="155"/>
      <c r="K43" s="25"/>
    </row>
    <row r="44" spans="1:11" ht="45" x14ac:dyDescent="0.25">
      <c r="A44" s="104"/>
      <c r="B44" s="104"/>
      <c r="C44" s="104"/>
      <c r="D44" s="104"/>
      <c r="E44" s="104"/>
      <c r="F44" s="104"/>
      <c r="G44" s="19" t="s">
        <v>1061</v>
      </c>
      <c r="H44" s="151" t="s">
        <v>732</v>
      </c>
      <c r="I44" s="27"/>
      <c r="J44" s="155" t="s">
        <v>735</v>
      </c>
      <c r="K44" s="25"/>
    </row>
    <row r="45" spans="1:11" x14ac:dyDescent="0.25">
      <c r="A45" s="104"/>
      <c r="B45" s="104"/>
      <c r="C45" s="104"/>
      <c r="D45" s="104"/>
      <c r="E45" s="104"/>
      <c r="F45" s="104"/>
      <c r="G45" s="19" t="s">
        <v>1017</v>
      </c>
      <c r="H45" s="151" t="s">
        <v>1</v>
      </c>
      <c r="I45" s="27"/>
      <c r="J45" s="155"/>
      <c r="K45" s="25"/>
    </row>
    <row r="46" spans="1:11" x14ac:dyDescent="0.25">
      <c r="A46" s="104"/>
      <c r="B46" s="104"/>
      <c r="C46" s="104"/>
      <c r="D46" s="104"/>
      <c r="E46" s="104"/>
      <c r="F46" s="104"/>
      <c r="G46" s="19" t="s">
        <v>1018</v>
      </c>
      <c r="H46" s="151" t="s">
        <v>732</v>
      </c>
      <c r="I46" s="27"/>
      <c r="J46" s="155"/>
      <c r="K46" s="25"/>
    </row>
    <row r="47" spans="1:11" ht="60" x14ac:dyDescent="0.25">
      <c r="A47" s="104"/>
      <c r="B47" s="104"/>
      <c r="C47" s="104"/>
      <c r="D47" s="104"/>
      <c r="E47" s="104"/>
      <c r="F47" s="104"/>
      <c r="G47" s="19" t="s">
        <v>1062</v>
      </c>
      <c r="H47" s="151" t="s">
        <v>732</v>
      </c>
      <c r="I47" s="27">
        <v>43332</v>
      </c>
      <c r="J47" s="155" t="s">
        <v>735</v>
      </c>
      <c r="K47" s="25"/>
    </row>
    <row r="48" spans="1:11" ht="75" x14ac:dyDescent="0.25">
      <c r="A48" s="104" t="s">
        <v>54</v>
      </c>
      <c r="B48" s="104" t="s">
        <v>1063</v>
      </c>
      <c r="C48" s="104">
        <v>3</v>
      </c>
      <c r="D48" s="104" t="s">
        <v>1064</v>
      </c>
      <c r="E48" s="104" t="s">
        <v>1065</v>
      </c>
      <c r="F48" s="119" t="s">
        <v>23</v>
      </c>
      <c r="G48" s="19" t="s">
        <v>1066</v>
      </c>
      <c r="H48" s="151" t="s">
        <v>1</v>
      </c>
      <c r="I48" s="27">
        <v>43132</v>
      </c>
      <c r="J48" s="155" t="s">
        <v>1067</v>
      </c>
      <c r="K48" s="25">
        <v>1</v>
      </c>
    </row>
    <row r="49" spans="1:11" x14ac:dyDescent="0.25">
      <c r="A49" s="104"/>
      <c r="B49" s="104"/>
      <c r="C49" s="104"/>
      <c r="D49" s="104"/>
      <c r="E49" s="104"/>
      <c r="F49" s="104"/>
      <c r="G49" s="19" t="s">
        <v>25</v>
      </c>
      <c r="H49" s="151"/>
      <c r="I49" s="27">
        <v>43189</v>
      </c>
      <c r="J49" s="154">
        <v>43317</v>
      </c>
      <c r="K49" s="25"/>
    </row>
    <row r="50" spans="1:11" x14ac:dyDescent="0.25">
      <c r="A50" s="104"/>
      <c r="B50" s="104"/>
      <c r="C50" s="104"/>
      <c r="D50" s="104"/>
      <c r="E50" s="104"/>
      <c r="F50" s="104"/>
      <c r="G50" s="19" t="s">
        <v>26</v>
      </c>
      <c r="H50" s="151"/>
      <c r="I50" s="27">
        <v>43194</v>
      </c>
      <c r="J50" s="154">
        <v>43341</v>
      </c>
      <c r="K50" s="25"/>
    </row>
    <row r="51" spans="1:11" ht="180" x14ac:dyDescent="0.25">
      <c r="A51" s="104" t="s">
        <v>27</v>
      </c>
      <c r="B51" s="104" t="s">
        <v>1063</v>
      </c>
      <c r="C51" s="104">
        <v>5</v>
      </c>
      <c r="D51" s="104" t="s">
        <v>1068</v>
      </c>
      <c r="E51" s="104" t="s">
        <v>1071</v>
      </c>
      <c r="F51" s="119" t="s">
        <v>23</v>
      </c>
      <c r="G51" s="19" t="s">
        <v>1072</v>
      </c>
      <c r="H51" s="151" t="s">
        <v>1</v>
      </c>
      <c r="I51" s="27">
        <v>43132</v>
      </c>
      <c r="J51" s="155" t="s">
        <v>66</v>
      </c>
      <c r="K51" s="25"/>
    </row>
    <row r="52" spans="1:11" ht="30" x14ac:dyDescent="0.25">
      <c r="A52" s="104"/>
      <c r="B52" s="104"/>
      <c r="C52" s="104"/>
      <c r="D52" s="104"/>
      <c r="E52" s="104"/>
      <c r="F52" s="104"/>
      <c r="G52" s="19" t="s">
        <v>1069</v>
      </c>
      <c r="H52" s="151" t="s">
        <v>1</v>
      </c>
      <c r="I52" s="27">
        <v>43189</v>
      </c>
      <c r="J52" s="155"/>
      <c r="K52" s="25"/>
    </row>
    <row r="53" spans="1:11" ht="30" x14ac:dyDescent="0.25">
      <c r="A53" s="104"/>
      <c r="B53" s="104"/>
      <c r="C53" s="104"/>
      <c r="D53" s="104"/>
      <c r="E53" s="104"/>
      <c r="F53" s="104"/>
      <c r="G53" s="19" t="s">
        <v>1070</v>
      </c>
      <c r="H53" s="151" t="s">
        <v>1</v>
      </c>
      <c r="I53" s="27">
        <v>43194</v>
      </c>
      <c r="J53" s="155"/>
      <c r="K53" s="25"/>
    </row>
    <row r="54" spans="1:11" ht="180" x14ac:dyDescent="0.25">
      <c r="A54" s="104"/>
      <c r="B54" s="104"/>
      <c r="C54" s="104"/>
      <c r="D54" s="104"/>
      <c r="E54" s="104"/>
      <c r="F54" s="104"/>
      <c r="G54" s="19" t="s">
        <v>1073</v>
      </c>
      <c r="H54" s="151" t="s">
        <v>1074</v>
      </c>
      <c r="I54" s="27">
        <v>43662</v>
      </c>
      <c r="J54" s="155"/>
      <c r="K54" s="25"/>
    </row>
    <row r="55" spans="1:11" ht="30" x14ac:dyDescent="0.25">
      <c r="A55" s="104"/>
      <c r="B55" s="104"/>
      <c r="C55" s="104"/>
      <c r="D55" s="104"/>
      <c r="E55" s="104"/>
      <c r="F55" s="104"/>
      <c r="G55" s="19" t="s">
        <v>1075</v>
      </c>
      <c r="H55" s="151" t="s">
        <v>1</v>
      </c>
      <c r="I55" s="27">
        <v>43676</v>
      </c>
      <c r="J55" s="155"/>
      <c r="K55" s="25"/>
    </row>
    <row r="56" spans="1:11" ht="30" x14ac:dyDescent="0.25">
      <c r="A56" s="104"/>
      <c r="B56" s="104"/>
      <c r="C56" s="104"/>
      <c r="D56" s="104"/>
      <c r="E56" s="104"/>
      <c r="F56" s="104"/>
      <c r="G56" s="19" t="s">
        <v>1076</v>
      </c>
      <c r="H56" s="151" t="s">
        <v>1074</v>
      </c>
      <c r="I56" s="27">
        <v>43683</v>
      </c>
      <c r="J56" s="155"/>
      <c r="K56" s="25"/>
    </row>
    <row r="57" spans="1:11" ht="105" x14ac:dyDescent="0.25">
      <c r="A57" s="104" t="s">
        <v>54</v>
      </c>
      <c r="B57" s="104" t="s">
        <v>1077</v>
      </c>
      <c r="C57" s="104">
        <v>2</v>
      </c>
      <c r="D57" s="104" t="s">
        <v>1078</v>
      </c>
      <c r="E57" s="104" t="s">
        <v>1079</v>
      </c>
      <c r="F57" s="119" t="s">
        <v>23</v>
      </c>
      <c r="G57" s="19" t="s">
        <v>1080</v>
      </c>
      <c r="H57" s="151" t="s">
        <v>1</v>
      </c>
      <c r="I57" s="154">
        <v>43132</v>
      </c>
      <c r="J57" s="155" t="s">
        <v>1026</v>
      </c>
      <c r="K57" s="25">
        <v>1</v>
      </c>
    </row>
    <row r="58" spans="1:11" x14ac:dyDescent="0.25">
      <c r="A58" s="104"/>
      <c r="B58" s="104"/>
      <c r="C58" s="104"/>
      <c r="D58" s="104"/>
      <c r="E58" s="104"/>
      <c r="F58" s="104"/>
      <c r="G58" s="19" t="s">
        <v>25</v>
      </c>
      <c r="H58" s="151"/>
      <c r="I58" s="154">
        <v>43189</v>
      </c>
      <c r="J58" s="154">
        <v>43317</v>
      </c>
      <c r="K58" s="25">
        <v>1</v>
      </c>
    </row>
    <row r="59" spans="1:11" x14ac:dyDescent="0.25">
      <c r="A59" s="104"/>
      <c r="B59" s="104"/>
      <c r="C59" s="104"/>
      <c r="D59" s="104"/>
      <c r="E59" s="104"/>
      <c r="F59" s="104"/>
      <c r="G59" s="19" t="s">
        <v>26</v>
      </c>
      <c r="H59" s="151"/>
      <c r="I59" s="154">
        <v>43194</v>
      </c>
      <c r="J59" s="154">
        <v>43341</v>
      </c>
      <c r="K59" s="25">
        <v>1</v>
      </c>
    </row>
    <row r="60" spans="1:11" ht="330" x14ac:dyDescent="0.25">
      <c r="A60" s="104" t="s">
        <v>27</v>
      </c>
      <c r="B60" s="104" t="s">
        <v>1077</v>
      </c>
      <c r="C60" s="104">
        <v>5</v>
      </c>
      <c r="D60" s="104" t="s">
        <v>1081</v>
      </c>
      <c r="E60" s="104" t="s">
        <v>1082</v>
      </c>
      <c r="F60" s="119" t="s">
        <v>23</v>
      </c>
      <c r="G60" s="19" t="s">
        <v>1083</v>
      </c>
      <c r="H60" s="151" t="s">
        <v>1</v>
      </c>
      <c r="I60" s="154">
        <v>43132</v>
      </c>
      <c r="J60" s="155" t="s">
        <v>66</v>
      </c>
      <c r="K60" s="25">
        <v>0</v>
      </c>
    </row>
    <row r="61" spans="1:11" ht="165" x14ac:dyDescent="0.25">
      <c r="A61" s="104"/>
      <c r="B61" s="104"/>
      <c r="C61" s="104"/>
      <c r="D61" s="104"/>
      <c r="E61" s="104"/>
      <c r="F61" s="104"/>
      <c r="G61" s="19" t="s">
        <v>1084</v>
      </c>
      <c r="H61" s="151" t="s">
        <v>1</v>
      </c>
      <c r="I61" s="154">
        <v>43189</v>
      </c>
      <c r="J61" s="155"/>
      <c r="K61" s="25"/>
    </row>
    <row r="62" spans="1:11" ht="165" x14ac:dyDescent="0.25">
      <c r="A62" s="104"/>
      <c r="B62" s="104"/>
      <c r="C62" s="104"/>
      <c r="D62" s="104"/>
      <c r="E62" s="104"/>
      <c r="F62" s="104"/>
      <c r="G62" s="19" t="s">
        <v>1085</v>
      </c>
      <c r="H62" s="151" t="s">
        <v>1</v>
      </c>
      <c r="I62" s="154">
        <v>43194</v>
      </c>
      <c r="J62" s="155"/>
      <c r="K62" s="25"/>
    </row>
    <row r="63" spans="1:11" ht="150" x14ac:dyDescent="0.25">
      <c r="A63" s="104"/>
      <c r="B63" s="104"/>
      <c r="C63" s="104"/>
      <c r="D63" s="104"/>
      <c r="E63" s="104"/>
      <c r="F63" s="104"/>
      <c r="G63" s="19" t="s">
        <v>1086</v>
      </c>
      <c r="H63" s="151" t="s">
        <v>465</v>
      </c>
      <c r="I63" s="154">
        <v>43662</v>
      </c>
      <c r="J63" s="155"/>
      <c r="K63" s="25"/>
    </row>
    <row r="64" spans="1:11" ht="150" x14ac:dyDescent="0.25">
      <c r="A64" s="104"/>
      <c r="B64" s="104"/>
      <c r="C64" s="104"/>
      <c r="D64" s="104"/>
      <c r="E64" s="104"/>
      <c r="F64" s="104"/>
      <c r="G64" s="19" t="s">
        <v>1087</v>
      </c>
      <c r="H64" s="151" t="s">
        <v>1</v>
      </c>
      <c r="I64" s="154">
        <v>43707</v>
      </c>
      <c r="J64" s="155"/>
      <c r="K64" s="25"/>
    </row>
    <row r="65" spans="1:11" x14ac:dyDescent="0.25">
      <c r="A65" s="104"/>
      <c r="B65" s="104"/>
      <c r="C65" s="104"/>
      <c r="D65" s="104"/>
      <c r="E65" s="104"/>
      <c r="F65" s="104"/>
      <c r="G65" s="19" t="s">
        <v>1088</v>
      </c>
      <c r="H65" s="151" t="s">
        <v>465</v>
      </c>
      <c r="I65" s="154">
        <v>43683</v>
      </c>
      <c r="J65" s="155"/>
      <c r="K65" s="25"/>
    </row>
    <row r="66" spans="1:11" ht="120" x14ac:dyDescent="0.25">
      <c r="A66" s="104" t="s">
        <v>27</v>
      </c>
      <c r="B66" s="104" t="s">
        <v>1089</v>
      </c>
      <c r="C66" s="104">
        <v>5</v>
      </c>
      <c r="D66" s="104" t="s">
        <v>1090</v>
      </c>
      <c r="E66" s="104" t="s">
        <v>1091</v>
      </c>
      <c r="F66" s="119" t="s">
        <v>23</v>
      </c>
      <c r="G66" s="19" t="s">
        <v>1092</v>
      </c>
      <c r="H66" s="151" t="s">
        <v>1</v>
      </c>
      <c r="I66" s="154">
        <v>43132</v>
      </c>
      <c r="J66" s="155" t="s">
        <v>66</v>
      </c>
      <c r="K66" s="25">
        <v>0</v>
      </c>
    </row>
    <row r="67" spans="1:11" ht="75" x14ac:dyDescent="0.25">
      <c r="A67" s="104"/>
      <c r="B67" s="104"/>
      <c r="C67" s="104"/>
      <c r="D67" s="104"/>
      <c r="E67" s="104"/>
      <c r="F67" s="104"/>
      <c r="G67" s="19" t="s">
        <v>1093</v>
      </c>
      <c r="H67" s="151" t="s">
        <v>1</v>
      </c>
      <c r="I67" s="154">
        <v>43189</v>
      </c>
      <c r="J67" s="155"/>
      <c r="K67" s="25"/>
    </row>
    <row r="68" spans="1:11" ht="75" x14ac:dyDescent="0.25">
      <c r="A68" s="104"/>
      <c r="B68" s="104"/>
      <c r="C68" s="104"/>
      <c r="D68" s="104"/>
      <c r="E68" s="104"/>
      <c r="F68" s="104"/>
      <c r="G68" s="19" t="s">
        <v>1094</v>
      </c>
      <c r="H68" s="151" t="s">
        <v>1</v>
      </c>
      <c r="I68" s="154">
        <v>43194</v>
      </c>
      <c r="J68" s="155"/>
      <c r="K68" s="25"/>
    </row>
    <row r="69" spans="1:11" ht="75" x14ac:dyDescent="0.25">
      <c r="A69" s="104"/>
      <c r="B69" s="104"/>
      <c r="C69" s="104"/>
      <c r="D69" s="104"/>
      <c r="E69" s="104"/>
      <c r="F69" s="104"/>
      <c r="G69" s="19" t="s">
        <v>1095</v>
      </c>
      <c r="H69" s="151" t="s">
        <v>465</v>
      </c>
      <c r="I69" s="154">
        <v>43297</v>
      </c>
      <c r="J69" s="155"/>
      <c r="K69" s="25"/>
    </row>
    <row r="70" spans="1:11" ht="75" x14ac:dyDescent="0.25">
      <c r="A70" s="104"/>
      <c r="B70" s="104"/>
      <c r="C70" s="104"/>
      <c r="D70" s="104"/>
      <c r="E70" s="104"/>
      <c r="F70" s="104"/>
      <c r="G70" s="19" t="s">
        <v>1096</v>
      </c>
      <c r="H70" s="151" t="s">
        <v>1</v>
      </c>
      <c r="I70" s="154">
        <v>43311</v>
      </c>
      <c r="J70" s="155"/>
      <c r="K70" s="25"/>
    </row>
    <row r="71" spans="1:11" ht="75" x14ac:dyDescent="0.25">
      <c r="A71" s="104"/>
      <c r="B71" s="104"/>
      <c r="C71" s="104"/>
      <c r="D71" s="104"/>
      <c r="E71" s="104"/>
      <c r="F71" s="104"/>
      <c r="G71" s="19" t="s">
        <v>1097</v>
      </c>
      <c r="H71" s="151" t="s">
        <v>465</v>
      </c>
      <c r="I71" s="154">
        <v>43318</v>
      </c>
      <c r="J71" s="155"/>
      <c r="K71" s="25"/>
    </row>
    <row r="72" spans="1:11" ht="90" x14ac:dyDescent="0.25">
      <c r="A72" s="104" t="s">
        <v>54</v>
      </c>
      <c r="B72" s="104" t="s">
        <v>1098</v>
      </c>
      <c r="C72" s="104">
        <v>5</v>
      </c>
      <c r="D72" s="104" t="s">
        <v>1099</v>
      </c>
      <c r="E72" s="104" t="s">
        <v>1100</v>
      </c>
      <c r="F72" s="119" t="s">
        <v>23</v>
      </c>
      <c r="G72" s="19" t="s">
        <v>1101</v>
      </c>
      <c r="H72" s="151" t="s">
        <v>1</v>
      </c>
      <c r="I72" s="154">
        <v>43132</v>
      </c>
      <c r="J72" s="155" t="s">
        <v>43</v>
      </c>
      <c r="K72" s="25">
        <v>1</v>
      </c>
    </row>
    <row r="73" spans="1:11" ht="60" x14ac:dyDescent="0.25">
      <c r="A73" s="104"/>
      <c r="B73" s="104"/>
      <c r="C73" s="104"/>
      <c r="D73" s="104"/>
      <c r="E73" s="104"/>
      <c r="F73" s="119"/>
      <c r="G73" s="19" t="s">
        <v>1102</v>
      </c>
      <c r="H73" s="151"/>
      <c r="I73" s="154">
        <v>43189</v>
      </c>
      <c r="J73" s="155"/>
      <c r="K73" s="25">
        <v>0</v>
      </c>
    </row>
    <row r="74" spans="1:11" ht="60" x14ac:dyDescent="0.25">
      <c r="A74" s="104"/>
      <c r="B74" s="104"/>
      <c r="C74" s="104"/>
      <c r="D74" s="104"/>
      <c r="E74" s="104"/>
      <c r="F74" s="119"/>
      <c r="G74" s="19" t="s">
        <v>1103</v>
      </c>
      <c r="H74" s="151"/>
      <c r="I74" s="154">
        <v>43194</v>
      </c>
      <c r="J74" s="155"/>
      <c r="K74" s="25">
        <v>0</v>
      </c>
    </row>
    <row r="75" spans="1:11" ht="120" x14ac:dyDescent="0.25">
      <c r="A75" s="104" t="s">
        <v>54</v>
      </c>
      <c r="B75" s="104" t="s">
        <v>1098</v>
      </c>
      <c r="C75" s="104">
        <v>6</v>
      </c>
      <c r="D75" s="104" t="s">
        <v>1104</v>
      </c>
      <c r="E75" s="104" t="s">
        <v>1105</v>
      </c>
      <c r="F75" s="119" t="s">
        <v>23</v>
      </c>
      <c r="G75" s="19" t="s">
        <v>1106</v>
      </c>
      <c r="H75" s="151" t="s">
        <v>1</v>
      </c>
      <c r="I75" s="154">
        <v>43132</v>
      </c>
      <c r="J75" s="155" t="s">
        <v>1203</v>
      </c>
      <c r="K75" s="25">
        <v>1</v>
      </c>
    </row>
    <row r="76" spans="1:11" ht="30" x14ac:dyDescent="0.25">
      <c r="A76" s="104"/>
      <c r="B76" s="104"/>
      <c r="C76" s="104"/>
      <c r="D76" s="104"/>
      <c r="E76" s="104"/>
      <c r="F76" s="104"/>
      <c r="G76" s="19" t="s">
        <v>1107</v>
      </c>
      <c r="H76" s="151" t="s">
        <v>1</v>
      </c>
      <c r="I76" s="154">
        <v>43189</v>
      </c>
      <c r="J76" s="155"/>
      <c r="K76" s="25"/>
    </row>
    <row r="77" spans="1:11" ht="30" x14ac:dyDescent="0.25">
      <c r="A77" s="104"/>
      <c r="B77" s="104"/>
      <c r="C77" s="104"/>
      <c r="D77" s="104"/>
      <c r="E77" s="104"/>
      <c r="F77" s="104"/>
      <c r="G77" s="19" t="s">
        <v>1108</v>
      </c>
      <c r="H77" s="151" t="s">
        <v>1</v>
      </c>
      <c r="I77" s="154">
        <v>43194</v>
      </c>
      <c r="J77" s="155"/>
      <c r="K77" s="25"/>
    </row>
    <row r="78" spans="1:11" x14ac:dyDescent="0.25">
      <c r="A78" s="104"/>
      <c r="B78" s="104"/>
      <c r="C78" s="104"/>
      <c r="D78" s="104"/>
      <c r="E78" s="104"/>
      <c r="F78" s="104"/>
      <c r="G78" s="19" t="s">
        <v>1109</v>
      </c>
      <c r="H78" s="151" t="s">
        <v>1110</v>
      </c>
      <c r="I78" s="152"/>
      <c r="J78" s="155"/>
      <c r="K78" s="25"/>
    </row>
    <row r="79" spans="1:11" ht="30" x14ac:dyDescent="0.25">
      <c r="A79" s="104"/>
      <c r="B79" s="104"/>
      <c r="C79" s="104"/>
      <c r="D79" s="104"/>
      <c r="E79" s="104"/>
      <c r="F79" s="104"/>
      <c r="G79" s="19" t="s">
        <v>1111</v>
      </c>
      <c r="H79" s="151" t="s">
        <v>1</v>
      </c>
      <c r="I79" s="152"/>
      <c r="J79" s="155"/>
      <c r="K79" s="25"/>
    </row>
    <row r="80" spans="1:11" x14ac:dyDescent="0.25">
      <c r="A80" s="104"/>
      <c r="B80" s="104"/>
      <c r="C80" s="104"/>
      <c r="D80" s="104"/>
      <c r="E80" s="104"/>
      <c r="F80" s="104"/>
      <c r="G80" s="19" t="s">
        <v>1112</v>
      </c>
      <c r="H80" s="151" t="s">
        <v>1110</v>
      </c>
      <c r="I80" s="152"/>
      <c r="J80" s="155"/>
      <c r="K80" s="25"/>
    </row>
    <row r="81" spans="1:11" ht="345" x14ac:dyDescent="0.25">
      <c r="A81" s="104" t="s">
        <v>27</v>
      </c>
      <c r="B81" s="104" t="s">
        <v>1098</v>
      </c>
      <c r="C81" s="104">
        <v>6</v>
      </c>
      <c r="D81" s="104" t="s">
        <v>1113</v>
      </c>
      <c r="E81" s="104" t="s">
        <v>1114</v>
      </c>
      <c r="F81" s="119" t="s">
        <v>23</v>
      </c>
      <c r="G81" s="19" t="s">
        <v>1115</v>
      </c>
      <c r="H81" s="151" t="s">
        <v>1110</v>
      </c>
      <c r="I81" s="154">
        <v>43662</v>
      </c>
      <c r="J81" s="155" t="s">
        <v>735</v>
      </c>
      <c r="K81" s="25">
        <v>0</v>
      </c>
    </row>
    <row r="82" spans="1:11" ht="30" x14ac:dyDescent="0.25">
      <c r="A82" s="104"/>
      <c r="B82" s="104"/>
      <c r="C82" s="104"/>
      <c r="D82" s="104"/>
      <c r="E82" s="104"/>
      <c r="F82" s="104"/>
      <c r="G82" s="19" t="s">
        <v>1116</v>
      </c>
      <c r="H82" s="151" t="s">
        <v>1</v>
      </c>
      <c r="I82" s="154">
        <v>43676</v>
      </c>
      <c r="J82" s="155"/>
      <c r="K82" s="25"/>
    </row>
    <row r="83" spans="1:11" x14ac:dyDescent="0.25">
      <c r="A83" s="104"/>
      <c r="B83" s="104"/>
      <c r="C83" s="104"/>
      <c r="D83" s="104"/>
      <c r="E83" s="104"/>
      <c r="F83" s="104"/>
      <c r="G83" s="19" t="s">
        <v>1117</v>
      </c>
      <c r="H83" s="151" t="s">
        <v>1110</v>
      </c>
      <c r="I83" s="154">
        <v>43683</v>
      </c>
      <c r="J83" s="155"/>
      <c r="K83" s="25"/>
    </row>
    <row r="84" spans="1:11" ht="120" x14ac:dyDescent="0.25">
      <c r="A84" s="104" t="s">
        <v>791</v>
      </c>
      <c r="B84" s="104" t="s">
        <v>1003</v>
      </c>
      <c r="C84" s="104">
        <v>3</v>
      </c>
      <c r="D84" s="104" t="s">
        <v>1118</v>
      </c>
      <c r="E84" s="104" t="s">
        <v>1119</v>
      </c>
      <c r="F84" s="119" t="s">
        <v>23</v>
      </c>
      <c r="G84" s="19" t="s">
        <v>1120</v>
      </c>
      <c r="H84" s="151" t="s">
        <v>1121</v>
      </c>
      <c r="I84" s="154">
        <v>43662</v>
      </c>
      <c r="J84" s="155" t="s">
        <v>735</v>
      </c>
      <c r="K84" s="25">
        <v>0</v>
      </c>
    </row>
    <row r="85" spans="1:11" x14ac:dyDescent="0.25">
      <c r="A85" s="104"/>
      <c r="B85" s="104"/>
      <c r="C85" s="104"/>
      <c r="D85" s="104"/>
      <c r="E85" s="104"/>
      <c r="F85" s="119"/>
      <c r="G85" s="19" t="s">
        <v>1122</v>
      </c>
      <c r="H85" s="151"/>
      <c r="I85" s="154">
        <v>43662</v>
      </c>
      <c r="J85" s="155"/>
      <c r="K85" s="25"/>
    </row>
    <row r="86" spans="1:11" ht="30" x14ac:dyDescent="0.25">
      <c r="A86" s="104"/>
      <c r="B86" s="104"/>
      <c r="C86" s="104"/>
      <c r="D86" s="104"/>
      <c r="E86" s="104"/>
      <c r="F86" s="119"/>
      <c r="G86" s="19" t="s">
        <v>1123</v>
      </c>
      <c r="H86" s="151"/>
      <c r="I86" s="154">
        <v>43662</v>
      </c>
      <c r="J86" s="155"/>
      <c r="K86" s="25"/>
    </row>
    <row r="87" spans="1:11" x14ac:dyDescent="0.25">
      <c r="A87" s="104"/>
      <c r="B87" s="104"/>
      <c r="C87" s="104"/>
      <c r="D87" s="104"/>
      <c r="E87" s="104"/>
      <c r="F87" s="119"/>
      <c r="G87" s="19" t="s">
        <v>1124</v>
      </c>
      <c r="H87" s="151"/>
      <c r="I87" s="154">
        <v>43662</v>
      </c>
      <c r="J87" s="155"/>
      <c r="K87" s="25"/>
    </row>
    <row r="88" spans="1:11" ht="90" x14ac:dyDescent="0.25">
      <c r="A88" s="104"/>
      <c r="B88" s="104"/>
      <c r="C88" s="104"/>
      <c r="D88" s="104"/>
      <c r="E88" s="104" t="s">
        <v>1125</v>
      </c>
      <c r="F88" s="119" t="s">
        <v>23</v>
      </c>
      <c r="G88" s="19" t="s">
        <v>1126</v>
      </c>
      <c r="H88" s="151" t="s">
        <v>1110</v>
      </c>
      <c r="I88" s="154">
        <v>43662</v>
      </c>
      <c r="J88" s="155"/>
      <c r="K88" s="25"/>
    </row>
    <row r="89" spans="1:11" ht="150" x14ac:dyDescent="0.25">
      <c r="A89" s="104" t="s">
        <v>19</v>
      </c>
      <c r="B89" s="104" t="s">
        <v>1127</v>
      </c>
      <c r="C89" s="104">
        <v>2</v>
      </c>
      <c r="D89" s="104" t="s">
        <v>1128</v>
      </c>
      <c r="E89" s="104" t="s">
        <v>1129</v>
      </c>
      <c r="F89" s="119" t="s">
        <v>23</v>
      </c>
      <c r="G89" s="19" t="s">
        <v>1130</v>
      </c>
      <c r="H89" s="151" t="s">
        <v>1</v>
      </c>
      <c r="I89" s="154">
        <v>43132</v>
      </c>
      <c r="J89" s="155" t="s">
        <v>1067</v>
      </c>
      <c r="K89" s="25">
        <v>1</v>
      </c>
    </row>
    <row r="90" spans="1:11" x14ac:dyDescent="0.25">
      <c r="A90" s="104"/>
      <c r="B90" s="104"/>
      <c r="C90" s="104"/>
      <c r="D90" s="104"/>
      <c r="E90" s="104"/>
      <c r="F90" s="104"/>
      <c r="G90" s="19" t="s">
        <v>25</v>
      </c>
      <c r="H90" s="151"/>
      <c r="I90" s="154">
        <v>43189</v>
      </c>
      <c r="J90" s="154">
        <v>43317</v>
      </c>
      <c r="K90" s="25">
        <v>1</v>
      </c>
    </row>
    <row r="91" spans="1:11" x14ac:dyDescent="0.25">
      <c r="A91" s="104"/>
      <c r="B91" s="104"/>
      <c r="C91" s="104"/>
      <c r="D91" s="104"/>
      <c r="E91" s="104"/>
      <c r="F91" s="104"/>
      <c r="G91" s="19" t="s">
        <v>26</v>
      </c>
      <c r="H91" s="151"/>
      <c r="I91" s="154">
        <v>43194</v>
      </c>
      <c r="J91" s="154">
        <v>43341</v>
      </c>
      <c r="K91" s="25">
        <v>1</v>
      </c>
    </row>
    <row r="92" spans="1:11" ht="150" x14ac:dyDescent="0.25">
      <c r="A92" s="104" t="s">
        <v>54</v>
      </c>
      <c r="B92" s="104" t="s">
        <v>1127</v>
      </c>
      <c r="C92" s="104">
        <v>5</v>
      </c>
      <c r="D92" s="104" t="s">
        <v>1131</v>
      </c>
      <c r="E92" s="104" t="s">
        <v>1132</v>
      </c>
      <c r="F92" s="119" t="s">
        <v>23</v>
      </c>
      <c r="G92" s="19" t="s">
        <v>1133</v>
      </c>
      <c r="H92" s="151" t="s">
        <v>1</v>
      </c>
      <c r="I92" s="154">
        <v>43132</v>
      </c>
      <c r="J92" s="155" t="s">
        <v>66</v>
      </c>
      <c r="K92" s="25">
        <v>0</v>
      </c>
    </row>
    <row r="93" spans="1:11" ht="45" x14ac:dyDescent="0.25">
      <c r="A93" s="104"/>
      <c r="B93" s="104"/>
      <c r="C93" s="104"/>
      <c r="D93" s="104"/>
      <c r="E93" s="104"/>
      <c r="F93" s="104"/>
      <c r="G93" s="19" t="s">
        <v>1134</v>
      </c>
      <c r="H93" s="151" t="s">
        <v>1</v>
      </c>
      <c r="I93" s="154">
        <v>43189</v>
      </c>
      <c r="J93" s="155"/>
      <c r="K93" s="25"/>
    </row>
    <row r="94" spans="1:11" ht="45" x14ac:dyDescent="0.25">
      <c r="A94" s="104"/>
      <c r="B94" s="104"/>
      <c r="C94" s="104"/>
      <c r="D94" s="104"/>
      <c r="E94" s="104"/>
      <c r="F94" s="104"/>
      <c r="G94" s="19" t="s">
        <v>1135</v>
      </c>
      <c r="H94" s="151" t="s">
        <v>1</v>
      </c>
      <c r="I94" s="154">
        <v>43194</v>
      </c>
      <c r="J94" s="155"/>
      <c r="K94" s="25"/>
    </row>
    <row r="95" spans="1:11" ht="105" x14ac:dyDescent="0.25">
      <c r="A95" s="104" t="s">
        <v>19</v>
      </c>
      <c r="B95" s="104" t="s">
        <v>1136</v>
      </c>
      <c r="C95" s="104">
        <v>2</v>
      </c>
      <c r="D95" s="104" t="s">
        <v>1137</v>
      </c>
      <c r="E95" s="104" t="s">
        <v>1138</v>
      </c>
      <c r="F95" s="119" t="s">
        <v>23</v>
      </c>
      <c r="G95" s="19" t="s">
        <v>1139</v>
      </c>
      <c r="H95" s="151" t="s">
        <v>1</v>
      </c>
      <c r="I95" s="154">
        <v>43132</v>
      </c>
      <c r="J95" s="155" t="s">
        <v>1057</v>
      </c>
      <c r="K95" s="25">
        <v>1</v>
      </c>
    </row>
    <row r="96" spans="1:11" x14ac:dyDescent="0.25">
      <c r="A96" s="104"/>
      <c r="B96" s="104"/>
      <c r="C96" s="104"/>
      <c r="D96" s="104"/>
      <c r="E96" s="104"/>
      <c r="F96" s="119"/>
      <c r="G96" s="19" t="s">
        <v>25</v>
      </c>
      <c r="H96" s="151"/>
      <c r="I96" s="154">
        <v>43189</v>
      </c>
      <c r="J96" s="154">
        <v>43317</v>
      </c>
      <c r="K96" s="25">
        <v>1</v>
      </c>
    </row>
    <row r="97" spans="1:11" x14ac:dyDescent="0.25">
      <c r="A97" s="104"/>
      <c r="B97" s="104"/>
      <c r="C97" s="104"/>
      <c r="D97" s="104"/>
      <c r="E97" s="104"/>
      <c r="F97" s="119"/>
      <c r="G97" s="19" t="s">
        <v>26</v>
      </c>
      <c r="H97" s="151"/>
      <c r="I97" s="154">
        <v>43194</v>
      </c>
      <c r="J97" s="154">
        <v>43341</v>
      </c>
      <c r="K97" s="25">
        <v>1</v>
      </c>
    </row>
    <row r="98" spans="1:11" ht="90" x14ac:dyDescent="0.25">
      <c r="A98" s="104" t="s">
        <v>54</v>
      </c>
      <c r="B98" s="104" t="s">
        <v>1136</v>
      </c>
      <c r="C98" s="104">
        <v>3</v>
      </c>
      <c r="D98" s="104" t="s">
        <v>1140</v>
      </c>
      <c r="E98" s="104" t="s">
        <v>1141</v>
      </c>
      <c r="F98" s="119" t="s">
        <v>23</v>
      </c>
      <c r="G98" s="19" t="s">
        <v>1142</v>
      </c>
      <c r="H98" s="151" t="s">
        <v>1</v>
      </c>
      <c r="I98" s="154">
        <v>43132</v>
      </c>
      <c r="J98" s="155" t="s">
        <v>1143</v>
      </c>
      <c r="K98" s="25">
        <v>1</v>
      </c>
    </row>
    <row r="99" spans="1:11" x14ac:dyDescent="0.25">
      <c r="A99" s="104"/>
      <c r="B99" s="104"/>
      <c r="C99" s="104"/>
      <c r="D99" s="104"/>
      <c r="E99" s="104"/>
      <c r="F99" s="104"/>
      <c r="G99" s="19" t="s">
        <v>25</v>
      </c>
      <c r="H99" s="151"/>
      <c r="I99" s="154">
        <v>43189</v>
      </c>
      <c r="J99" s="154">
        <v>43317</v>
      </c>
      <c r="K99" s="25">
        <v>1</v>
      </c>
    </row>
    <row r="100" spans="1:11" x14ac:dyDescent="0.25">
      <c r="A100" s="104"/>
      <c r="B100" s="104"/>
      <c r="C100" s="104"/>
      <c r="D100" s="104"/>
      <c r="E100" s="104"/>
      <c r="F100" s="104"/>
      <c r="G100" s="19" t="s">
        <v>26</v>
      </c>
      <c r="H100" s="151"/>
      <c r="I100" s="154">
        <v>43194</v>
      </c>
      <c r="J100" s="154">
        <v>43341</v>
      </c>
      <c r="K100" s="25">
        <v>1</v>
      </c>
    </row>
    <row r="101" spans="1:11" x14ac:dyDescent="0.25">
      <c r="A101" s="104"/>
      <c r="B101" s="104"/>
      <c r="C101" s="104"/>
      <c r="D101" s="104"/>
      <c r="E101" s="104"/>
      <c r="F101" s="104"/>
      <c r="G101" s="27"/>
      <c r="H101" s="151" t="str">
        <f>IF(Tableau82[[#This Row],[ACTION(S) CORRECTIVE(S) PROPOSÉE(S)]]="","",DAYS360(Feuil12!$A$8,Tableau82[[#This Row],[ACTION(S) CORRECTIVE(S) PROPOSÉE(S)]])/30)</f>
        <v/>
      </c>
      <c r="I101" s="152" t="str">
        <f>IF(Tableau82[[#This Row],[SERVICE(S) RESPONSABLE(S]]="","",IF(Tableau82[[#This Row],[SERVICE(S) RESPONSABLE(S]]&lt;6,"COURT TERME",IF(Tableau82[[#This Row],[SERVICE(S) RESPONSABLE(S]]&lt;12,"MOYEN TERME",IF(Tableau82[[#This Row],[SERVICE(S) RESPONSABLE(S]]&gt;12,"LONG TERME",""))))</f>
        <v/>
      </c>
      <c r="J101" s="154"/>
      <c r="K101" s="25"/>
    </row>
  </sheetData>
  <dataValidations count="1">
    <dataValidation type="list" allowBlank="1" showInputMessage="1" showErrorMessage="1" sqref="K2:K101" xr:uid="{00000000-0002-0000-0900-000000000000}">
      <formula1>"0%,25%,50%,75%,100%"</formula1>
    </dataValidation>
  </dataValidations>
  <pageMargins left="0.70866141732283472" right="0.70866141732283472" top="0.74803149606299213" bottom="0.74803149606299213" header="0.31496062992125984" footer="0.31496062992125984"/>
  <pageSetup paperSize="9" scale="14" fitToHeight="2" orientation="landscape" r:id="rId1"/>
  <headerFooter>
    <oddHeader>&amp;L&amp;A&amp;C&amp;F</oddHeader>
  </headerFooter>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pageSetUpPr fitToPage="1"/>
  </sheetPr>
  <dimension ref="A1:K26"/>
  <sheetViews>
    <sheetView showWhiteSpace="0" view="pageLayout" topLeftCell="C1" zoomScaleNormal="100" workbookViewId="0">
      <selection activeCell="K24" sqref="K24"/>
    </sheetView>
  </sheetViews>
  <sheetFormatPr baseColWidth="10" defaultRowHeight="15" x14ac:dyDescent="0.25"/>
  <cols>
    <col min="1" max="1" width="10.28515625" customWidth="1"/>
    <col min="2" max="2" width="6.42578125" customWidth="1"/>
    <col min="3" max="3" width="4.42578125" customWidth="1"/>
    <col min="4" max="4" width="8.7109375" customWidth="1"/>
    <col min="5" max="5" width="35" customWidth="1"/>
    <col min="6" max="6" width="29.5703125" customWidth="1"/>
    <col min="7" max="7" width="53.5703125" customWidth="1"/>
    <col min="8" max="8" width="16.5703125" customWidth="1"/>
    <col min="9" max="9" width="11.5703125" customWidth="1"/>
    <col min="11" max="11" width="15.7109375" customWidth="1"/>
  </cols>
  <sheetData>
    <row r="1" spans="1:11" s="29" customFormat="1" ht="51" x14ac:dyDescent="0.25">
      <c r="A1" s="49" t="s">
        <v>9</v>
      </c>
      <c r="B1" s="49" t="s">
        <v>10</v>
      </c>
      <c r="C1" s="49" t="s">
        <v>11</v>
      </c>
      <c r="D1" s="49" t="s">
        <v>12</v>
      </c>
      <c r="E1" s="103" t="s">
        <v>13</v>
      </c>
      <c r="F1" s="47" t="s">
        <v>14</v>
      </c>
      <c r="G1" s="47" t="s">
        <v>15</v>
      </c>
      <c r="H1" s="47" t="s">
        <v>16</v>
      </c>
      <c r="I1" s="47" t="s">
        <v>17</v>
      </c>
      <c r="J1" s="47" t="s">
        <v>18</v>
      </c>
      <c r="K1" s="24" t="s">
        <v>0</v>
      </c>
    </row>
    <row r="2" spans="1:11" ht="90" x14ac:dyDescent="0.25">
      <c r="A2" s="19" t="s">
        <v>54</v>
      </c>
      <c r="B2" s="19" t="s">
        <v>1144</v>
      </c>
      <c r="C2" s="19">
        <v>5</v>
      </c>
      <c r="D2" s="19" t="s">
        <v>1145</v>
      </c>
      <c r="E2" s="19" t="s">
        <v>1146</v>
      </c>
      <c r="F2" s="141" t="s">
        <v>23</v>
      </c>
      <c r="G2" s="19" t="s">
        <v>1147</v>
      </c>
      <c r="H2" s="32" t="s">
        <v>1</v>
      </c>
      <c r="I2" s="26">
        <v>43153</v>
      </c>
      <c r="J2" s="28" t="s">
        <v>43</v>
      </c>
      <c r="K2" s="22">
        <v>1</v>
      </c>
    </row>
    <row r="3" spans="1:11" ht="75" x14ac:dyDescent="0.25">
      <c r="A3" s="19" t="s">
        <v>54</v>
      </c>
      <c r="B3" s="19" t="s">
        <v>1148</v>
      </c>
      <c r="C3" s="19">
        <v>5</v>
      </c>
      <c r="D3" s="19" t="s">
        <v>1149</v>
      </c>
      <c r="E3" s="19" t="s">
        <v>1150</v>
      </c>
      <c r="F3" s="149" t="s">
        <v>23</v>
      </c>
      <c r="G3" s="19" t="s">
        <v>1151</v>
      </c>
      <c r="H3" s="32" t="s">
        <v>1</v>
      </c>
      <c r="I3" s="27">
        <v>43132</v>
      </c>
      <c r="J3" s="27" t="s">
        <v>66</v>
      </c>
      <c r="K3" s="22">
        <v>0</v>
      </c>
    </row>
    <row r="4" spans="1:11" x14ac:dyDescent="0.25">
      <c r="A4" s="19"/>
      <c r="B4" s="19"/>
      <c r="C4" s="19"/>
      <c r="D4" s="19"/>
      <c r="E4" s="19"/>
      <c r="F4" s="141"/>
      <c r="G4" s="19" t="s">
        <v>1152</v>
      </c>
      <c r="H4" s="32"/>
      <c r="I4" s="27">
        <v>43189</v>
      </c>
      <c r="J4" s="28"/>
      <c r="K4" s="25">
        <v>0</v>
      </c>
    </row>
    <row r="5" spans="1:11" ht="30" x14ac:dyDescent="0.25">
      <c r="A5" s="19"/>
      <c r="B5" s="19"/>
      <c r="C5" s="19"/>
      <c r="D5" s="19"/>
      <c r="E5" s="19"/>
      <c r="F5" s="19"/>
      <c r="G5" s="19" t="s">
        <v>1153</v>
      </c>
      <c r="H5" s="153"/>
      <c r="I5" s="27">
        <v>43194</v>
      </c>
      <c r="J5" s="28"/>
      <c r="K5" s="25">
        <v>0</v>
      </c>
    </row>
    <row r="6" spans="1:11" ht="75" x14ac:dyDescent="0.25">
      <c r="A6" s="19"/>
      <c r="B6" s="19"/>
      <c r="C6" s="19"/>
      <c r="D6" s="19"/>
      <c r="E6" s="19"/>
      <c r="F6" s="19"/>
      <c r="G6" s="19" t="s">
        <v>1154</v>
      </c>
      <c r="H6" s="153" t="s">
        <v>1155</v>
      </c>
      <c r="I6" s="27"/>
      <c r="J6" s="27"/>
      <c r="K6" s="25"/>
    </row>
    <row r="7" spans="1:11" ht="165" x14ac:dyDescent="0.25">
      <c r="A7" s="19" t="s">
        <v>27</v>
      </c>
      <c r="B7" s="19" t="s">
        <v>1156</v>
      </c>
      <c r="C7" s="19">
        <v>5</v>
      </c>
      <c r="D7" s="19" t="s">
        <v>1157</v>
      </c>
      <c r="E7" s="19" t="s">
        <v>1158</v>
      </c>
      <c r="F7" s="141" t="s">
        <v>23</v>
      </c>
      <c r="G7" s="19" t="s">
        <v>1159</v>
      </c>
      <c r="H7" s="153" t="s">
        <v>1</v>
      </c>
      <c r="I7" s="27">
        <v>43132</v>
      </c>
      <c r="J7" s="28" t="s">
        <v>66</v>
      </c>
      <c r="K7" s="25">
        <v>0</v>
      </c>
    </row>
    <row r="8" spans="1:11" ht="75" x14ac:dyDescent="0.25">
      <c r="A8" s="19"/>
      <c r="B8" s="19"/>
      <c r="C8" s="19"/>
      <c r="D8" s="19"/>
      <c r="E8" s="19"/>
      <c r="F8" s="19"/>
      <c r="G8" s="19" t="s">
        <v>1160</v>
      </c>
      <c r="H8" s="153"/>
      <c r="I8" s="27">
        <v>43189</v>
      </c>
      <c r="J8" s="27"/>
      <c r="K8" s="25">
        <v>0</v>
      </c>
    </row>
    <row r="9" spans="1:11" ht="75" x14ac:dyDescent="0.25">
      <c r="A9" s="19"/>
      <c r="B9" s="19"/>
      <c r="C9" s="19"/>
      <c r="D9" s="19"/>
      <c r="E9" s="19"/>
      <c r="F9" s="141"/>
      <c r="G9" s="19" t="s">
        <v>1161</v>
      </c>
      <c r="H9" s="153"/>
      <c r="I9" s="27">
        <v>43194</v>
      </c>
      <c r="J9" s="28"/>
      <c r="K9" s="25"/>
    </row>
    <row r="10" spans="1:11" ht="75" x14ac:dyDescent="0.25">
      <c r="A10" s="19" t="s">
        <v>27</v>
      </c>
      <c r="B10" s="19" t="s">
        <v>1162</v>
      </c>
      <c r="C10" s="19">
        <v>5</v>
      </c>
      <c r="D10" s="19" t="s">
        <v>1163</v>
      </c>
      <c r="E10" s="19" t="s">
        <v>1164</v>
      </c>
      <c r="F10" s="141" t="s">
        <v>23</v>
      </c>
      <c r="G10" s="19" t="s">
        <v>1165</v>
      </c>
      <c r="H10" s="153" t="s">
        <v>1</v>
      </c>
      <c r="I10" s="27">
        <v>43132</v>
      </c>
      <c r="J10" s="27" t="s">
        <v>66</v>
      </c>
      <c r="K10" s="25">
        <v>0</v>
      </c>
    </row>
    <row r="11" spans="1:11" ht="60" x14ac:dyDescent="0.25">
      <c r="A11" s="19"/>
      <c r="B11" s="19"/>
      <c r="C11" s="19"/>
      <c r="D11" s="19"/>
      <c r="E11" s="19"/>
      <c r="F11" s="141"/>
      <c r="G11" s="19" t="s">
        <v>1166</v>
      </c>
      <c r="H11" s="153"/>
      <c r="I11" s="27">
        <v>43189</v>
      </c>
      <c r="J11" s="155"/>
      <c r="K11" s="25"/>
    </row>
    <row r="12" spans="1:11" ht="45" x14ac:dyDescent="0.25">
      <c r="A12" s="19"/>
      <c r="B12" s="19"/>
      <c r="C12" s="19"/>
      <c r="D12" s="19"/>
      <c r="E12" s="19"/>
      <c r="F12" s="19"/>
      <c r="G12" s="19" t="s">
        <v>1167</v>
      </c>
      <c r="H12" s="153"/>
      <c r="I12" s="27">
        <v>43194</v>
      </c>
      <c r="J12" s="27"/>
      <c r="K12" s="25"/>
    </row>
    <row r="13" spans="1:11" ht="105" x14ac:dyDescent="0.25">
      <c r="A13" s="19" t="s">
        <v>54</v>
      </c>
      <c r="B13" s="19" t="s">
        <v>1162</v>
      </c>
      <c r="C13" s="19">
        <v>5</v>
      </c>
      <c r="D13" s="19" t="s">
        <v>1168</v>
      </c>
      <c r="E13" s="19" t="s">
        <v>1169</v>
      </c>
      <c r="F13" s="19" t="s">
        <v>23</v>
      </c>
      <c r="G13" s="19" t="s">
        <v>1165</v>
      </c>
      <c r="H13" s="151" t="s">
        <v>1</v>
      </c>
      <c r="I13" s="27">
        <v>43132</v>
      </c>
      <c r="J13" s="28" t="s">
        <v>66</v>
      </c>
      <c r="K13" s="25">
        <v>0</v>
      </c>
    </row>
    <row r="14" spans="1:11" ht="60" x14ac:dyDescent="0.25">
      <c r="A14" s="19"/>
      <c r="B14" s="19"/>
      <c r="C14" s="19"/>
      <c r="D14" s="19"/>
      <c r="E14" s="19"/>
      <c r="F14" s="141"/>
      <c r="G14" s="19" t="s">
        <v>1166</v>
      </c>
      <c r="H14" s="151"/>
      <c r="I14" s="27">
        <v>43189</v>
      </c>
      <c r="J14" s="27"/>
      <c r="K14" s="25">
        <v>0</v>
      </c>
    </row>
    <row r="15" spans="1:11" ht="45" x14ac:dyDescent="0.25">
      <c r="A15" s="19"/>
      <c r="B15" s="19"/>
      <c r="C15" s="19"/>
      <c r="D15" s="19"/>
      <c r="E15" s="19"/>
      <c r="F15" s="19"/>
      <c r="G15" s="19" t="s">
        <v>1167</v>
      </c>
      <c r="H15" s="151"/>
      <c r="I15" s="27">
        <v>43194</v>
      </c>
      <c r="J15" s="27"/>
      <c r="K15" s="25">
        <v>0</v>
      </c>
    </row>
    <row r="16" spans="1:11" ht="105" x14ac:dyDescent="0.25">
      <c r="A16" s="19" t="s">
        <v>27</v>
      </c>
      <c r="B16" s="19" t="s">
        <v>1170</v>
      </c>
      <c r="C16" s="19">
        <v>5</v>
      </c>
      <c r="D16" s="19" t="s">
        <v>1171</v>
      </c>
      <c r="E16" s="19" t="s">
        <v>1172</v>
      </c>
      <c r="F16" s="19" t="s">
        <v>23</v>
      </c>
      <c r="G16" s="19" t="s">
        <v>1173</v>
      </c>
      <c r="H16" s="151" t="s">
        <v>964</v>
      </c>
      <c r="I16" s="27">
        <v>43132</v>
      </c>
      <c r="J16" s="28" t="s">
        <v>66</v>
      </c>
      <c r="K16" s="25">
        <v>0</v>
      </c>
    </row>
    <row r="17" spans="1:11" ht="45" x14ac:dyDescent="0.25">
      <c r="A17" s="19"/>
      <c r="B17" s="19"/>
      <c r="C17" s="19"/>
      <c r="D17" s="19"/>
      <c r="E17" s="19"/>
      <c r="F17" s="19"/>
      <c r="G17" s="19" t="s">
        <v>1174</v>
      </c>
      <c r="H17" s="151"/>
      <c r="I17" s="27">
        <v>43189</v>
      </c>
      <c r="J17" s="27"/>
      <c r="K17" s="25"/>
    </row>
    <row r="18" spans="1:11" ht="45" x14ac:dyDescent="0.25">
      <c r="A18" s="104"/>
      <c r="B18" s="104"/>
      <c r="C18" s="104"/>
      <c r="D18" s="104"/>
      <c r="E18" s="104"/>
      <c r="F18" s="104"/>
      <c r="G18" s="19" t="s">
        <v>1175</v>
      </c>
      <c r="H18" s="151"/>
      <c r="I18" s="27">
        <v>43194</v>
      </c>
      <c r="J18" s="154"/>
      <c r="K18" s="25">
        <v>0</v>
      </c>
    </row>
    <row r="19" spans="1:11" ht="210" x14ac:dyDescent="0.25">
      <c r="A19" s="104" t="s">
        <v>54</v>
      </c>
      <c r="B19" s="104" t="s">
        <v>1176</v>
      </c>
      <c r="C19" s="104">
        <v>3</v>
      </c>
      <c r="D19" s="104" t="s">
        <v>1177</v>
      </c>
      <c r="E19" s="104" t="s">
        <v>1178</v>
      </c>
      <c r="F19" s="119" t="s">
        <v>23</v>
      </c>
      <c r="G19" s="19" t="s">
        <v>1179</v>
      </c>
      <c r="H19" s="151" t="s">
        <v>1</v>
      </c>
      <c r="I19" s="27">
        <v>43108</v>
      </c>
      <c r="J19" s="155" t="s">
        <v>66</v>
      </c>
      <c r="K19" s="25">
        <v>0</v>
      </c>
    </row>
    <row r="20" spans="1:11" ht="30" x14ac:dyDescent="0.25">
      <c r="A20" s="104"/>
      <c r="B20" s="104"/>
      <c r="C20" s="104"/>
      <c r="D20" s="104"/>
      <c r="E20" s="104"/>
      <c r="F20" s="104"/>
      <c r="G20" s="19" t="s">
        <v>1180</v>
      </c>
      <c r="H20" s="151"/>
      <c r="I20" s="27">
        <v>43108</v>
      </c>
      <c r="J20" s="154"/>
      <c r="K20" s="25">
        <v>0</v>
      </c>
    </row>
    <row r="21" spans="1:11" ht="240" x14ac:dyDescent="0.25">
      <c r="A21" s="104" t="s">
        <v>54</v>
      </c>
      <c r="B21" s="104" t="s">
        <v>1181</v>
      </c>
      <c r="C21" s="104">
        <v>2</v>
      </c>
      <c r="D21" s="104" t="s">
        <v>1182</v>
      </c>
      <c r="E21" s="104" t="s">
        <v>1183</v>
      </c>
      <c r="F21" s="104" t="s">
        <v>23</v>
      </c>
      <c r="G21" s="19" t="s">
        <v>1184</v>
      </c>
      <c r="H21" s="151" t="s">
        <v>1</v>
      </c>
      <c r="I21" s="27">
        <v>43132</v>
      </c>
      <c r="J21" s="154" t="s">
        <v>43</v>
      </c>
      <c r="K21" s="25">
        <v>1</v>
      </c>
    </row>
    <row r="22" spans="1:11" x14ac:dyDescent="0.25">
      <c r="A22" s="104"/>
      <c r="B22" s="104"/>
      <c r="C22" s="104"/>
      <c r="D22" s="104"/>
      <c r="E22" s="104"/>
      <c r="F22" s="119"/>
      <c r="G22" s="19" t="s">
        <v>1185</v>
      </c>
      <c r="H22" s="151"/>
      <c r="I22" s="27">
        <v>43189</v>
      </c>
      <c r="J22" s="154"/>
      <c r="K22" s="25"/>
    </row>
    <row r="23" spans="1:11" x14ac:dyDescent="0.25">
      <c r="A23" s="104"/>
      <c r="B23" s="104"/>
      <c r="C23" s="104"/>
      <c r="D23" s="104"/>
      <c r="E23" s="104"/>
      <c r="F23" s="104"/>
      <c r="G23" s="19" t="s">
        <v>1186</v>
      </c>
      <c r="H23" s="151"/>
      <c r="I23" s="27">
        <v>43194</v>
      </c>
      <c r="J23" s="155"/>
      <c r="K23" s="25"/>
    </row>
    <row r="24" spans="1:11" ht="165" x14ac:dyDescent="0.25">
      <c r="A24" s="104" t="s">
        <v>54</v>
      </c>
      <c r="B24" s="104" t="s">
        <v>1181</v>
      </c>
      <c r="C24" s="104">
        <v>5</v>
      </c>
      <c r="D24" s="104" t="s">
        <v>1187</v>
      </c>
      <c r="E24" s="104" t="s">
        <v>1188</v>
      </c>
      <c r="F24" s="104" t="s">
        <v>23</v>
      </c>
      <c r="G24" s="19" t="s">
        <v>1189</v>
      </c>
      <c r="H24" s="151"/>
      <c r="I24" s="27">
        <v>43132</v>
      </c>
      <c r="J24" s="155" t="s">
        <v>66</v>
      </c>
      <c r="K24" s="25">
        <v>0</v>
      </c>
    </row>
    <row r="25" spans="1:11" ht="135" x14ac:dyDescent="0.25">
      <c r="A25" s="104"/>
      <c r="B25" s="104"/>
      <c r="C25" s="104"/>
      <c r="D25" s="104"/>
      <c r="E25" s="104"/>
      <c r="F25" s="104"/>
      <c r="G25" s="19" t="s">
        <v>1190</v>
      </c>
      <c r="H25" s="151"/>
      <c r="I25" s="27">
        <v>43189</v>
      </c>
      <c r="J25" s="155"/>
      <c r="K25" s="25"/>
    </row>
    <row r="26" spans="1:11" ht="135" x14ac:dyDescent="0.25">
      <c r="A26" s="104"/>
      <c r="B26" s="104"/>
      <c r="C26" s="104"/>
      <c r="D26" s="104"/>
      <c r="E26" s="104"/>
      <c r="F26" s="104"/>
      <c r="G26" s="19" t="s">
        <v>1191</v>
      </c>
      <c r="H26" s="151"/>
      <c r="I26" s="27">
        <v>43194</v>
      </c>
      <c r="J26" s="155"/>
      <c r="K26" s="25"/>
    </row>
  </sheetData>
  <dataValidations count="1">
    <dataValidation type="list" allowBlank="1" showInputMessage="1" showErrorMessage="1" sqref="K2:K26" xr:uid="{00000000-0002-0000-0A00-000000000000}">
      <formula1>"0%,25%,50%,75%,100%"</formula1>
    </dataValidation>
  </dataValidations>
  <pageMargins left="0.70866141732283472" right="0.70866141732283472" top="0.74803149606299213" bottom="0.74803149606299213" header="0.31496062992125984" footer="0.31496062992125984"/>
  <pageSetup paperSize="9" scale="44" fitToHeight="2" orientation="landscape" r:id="rId1"/>
  <headerFooter>
    <oddHeader>&amp;L&amp;A&amp;C&amp;F</oddHead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Synthèse</vt:lpstr>
      <vt:lpstr>LEG</vt:lpstr>
      <vt:lpstr>Feuil12</vt:lpstr>
      <vt:lpstr>TRG</vt:lpstr>
      <vt:lpstr>QCF</vt:lpstr>
      <vt:lpstr>OPS</vt:lpstr>
      <vt:lpstr>IFS</vt:lpstr>
      <vt:lpstr>PAX</vt:lpstr>
      <vt:lpstr>CGO</vt:lpstr>
      <vt:lpstr>AUI</vt:lpstr>
      <vt:lpstr>FAL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Edmond HOCKE NGUEMA BITEGHE</dc:creator>
  <cp:lastModifiedBy>Antony DE ALMEIDA</cp:lastModifiedBy>
  <cp:lastPrinted>2019-06-20T08:37:00Z</cp:lastPrinted>
  <dcterms:created xsi:type="dcterms:W3CDTF">2019-06-19T13:05:15Z</dcterms:created>
  <dcterms:modified xsi:type="dcterms:W3CDTF">2020-01-05T19:43:31Z</dcterms:modified>
</cp:coreProperties>
</file>