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332" codeName="{4D1C537B-E38A-612A-F078-A93A15B4B7F4}"/>
  <workbookPr codeName="ThisWorkbook"/>
  <mc:AlternateContent xmlns:mc="http://schemas.openxmlformats.org/markup-compatibility/2006">
    <mc:Choice Requires="x15">
      <x15ac:absPath xmlns:x15ac="http://schemas.microsoft.com/office/spreadsheetml/2010/11/ac" url="https://promeoformation-my.sharepoint.com/personal/c_piatek_promeo-formation_fr/Documents/Christian/Excel/"/>
    </mc:Choice>
  </mc:AlternateContent>
  <xr:revisionPtr revIDLastSave="13" documentId="8_{9B195413-739F-4C65-A31F-A0E7A56518E8}" xr6:coauthVersionLast="47" xr6:coauthVersionMax="47" xr10:uidLastSave="{1AF0E249-5626-4CD9-93B0-FA273D30FA63}"/>
  <bookViews>
    <workbookView xWindow="-120" yWindow="-120" windowWidth="29040" windowHeight="16440" tabRatio="244" activeTab="1" xr2:uid="{00000000-000D-0000-FFFF-FFFF00000000}"/>
  </bookViews>
  <sheets>
    <sheet name="Formulaire" sheetId="4" r:id="rId1"/>
    <sheet name="Données" sheetId="2" r:id="rId2"/>
    <sheet name="Liste" sheetId="3" r:id="rId3"/>
  </sheets>
  <definedNames>
    <definedName name="codearticle">Données[Code article]</definedName>
    <definedName name="critere">Données[Critère]</definedName>
    <definedName name="dept">Données!$W$1</definedName>
    <definedName name="dept2">Données[[#Headers],[Désignation]]</definedName>
    <definedName name="listecritère">_xlfn.ANCHORARRAY(Données!$W$2)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65" i="2" l="1"/>
  <c r="G20" i="2"/>
  <c r="G64" i="2"/>
  <c r="H64" i="2"/>
  <c r="H3" i="2"/>
  <c r="H4" i="2"/>
  <c r="H5" i="2"/>
  <c r="H6" i="2"/>
  <c r="H7" i="2"/>
  <c r="H8" i="2"/>
  <c r="H9" i="2"/>
  <c r="H10" i="2"/>
  <c r="H11" i="2"/>
  <c r="H12" i="2"/>
  <c r="H13" i="2"/>
  <c r="H14" i="2"/>
  <c r="H15" i="2"/>
  <c r="H16" i="2"/>
  <c r="J16" i="2" s="1"/>
  <c r="H17" i="2"/>
  <c r="H18" i="2"/>
  <c r="H19" i="2"/>
  <c r="H20" i="2"/>
  <c r="H21" i="2"/>
  <c r="H22" i="2"/>
  <c r="H23" i="2"/>
  <c r="H24" i="2"/>
  <c r="H25" i="2"/>
  <c r="H26" i="2"/>
  <c r="H27" i="2"/>
  <c r="H28" i="2"/>
  <c r="H29" i="2"/>
  <c r="H30" i="2"/>
  <c r="H31" i="2"/>
  <c r="H32" i="2"/>
  <c r="H33" i="2"/>
  <c r="H34" i="2"/>
  <c r="H35" i="2"/>
  <c r="H36" i="2"/>
  <c r="H37" i="2"/>
  <c r="H38" i="2"/>
  <c r="H39" i="2"/>
  <c r="H40" i="2"/>
  <c r="H41" i="2"/>
  <c r="H42" i="2"/>
  <c r="H43" i="2"/>
  <c r="H44" i="2"/>
  <c r="H45" i="2"/>
  <c r="H46" i="2"/>
  <c r="H47" i="2"/>
  <c r="H48" i="2"/>
  <c r="H49" i="2"/>
  <c r="H50" i="2"/>
  <c r="H51" i="2"/>
  <c r="H52" i="2"/>
  <c r="H53" i="2"/>
  <c r="H54" i="2"/>
  <c r="H55" i="2"/>
  <c r="H56" i="2"/>
  <c r="H57" i="2"/>
  <c r="H58" i="2"/>
  <c r="H59" i="2"/>
  <c r="H60" i="2"/>
  <c r="H61" i="2"/>
  <c r="H62" i="2"/>
  <c r="H63" i="2"/>
  <c r="J63" i="2" s="1"/>
  <c r="H66" i="2"/>
  <c r="H67" i="2"/>
  <c r="H68" i="2"/>
  <c r="H69" i="2"/>
  <c r="H70" i="2"/>
  <c r="H71" i="2"/>
  <c r="H72" i="2"/>
  <c r="H73" i="2"/>
  <c r="H74" i="2"/>
  <c r="H75" i="2"/>
  <c r="H76" i="2"/>
  <c r="H77" i="2"/>
  <c r="H78" i="2"/>
  <c r="H79" i="2"/>
  <c r="H80" i="2"/>
  <c r="H81" i="2"/>
  <c r="H82" i="2"/>
  <c r="H83" i="2"/>
  <c r="H84" i="2"/>
  <c r="H85" i="2"/>
  <c r="H86" i="2"/>
  <c r="H87" i="2"/>
  <c r="H88" i="2"/>
  <c r="H89" i="2"/>
  <c r="H90" i="2"/>
  <c r="H91" i="2"/>
  <c r="H92" i="2"/>
  <c r="H93" i="2"/>
  <c r="H94" i="2"/>
  <c r="H95" i="2"/>
  <c r="H96" i="2"/>
  <c r="H97" i="2"/>
  <c r="H98" i="2"/>
  <c r="H99" i="2"/>
  <c r="H100" i="2"/>
  <c r="H101" i="2"/>
  <c r="H102" i="2"/>
  <c r="H103" i="2"/>
  <c r="H104" i="2"/>
  <c r="H105" i="2"/>
  <c r="H106" i="2"/>
  <c r="H107" i="2"/>
  <c r="H108" i="2"/>
  <c r="H109" i="2"/>
  <c r="H110" i="2"/>
  <c r="H111" i="2"/>
  <c r="H112" i="2"/>
  <c r="H113" i="2"/>
  <c r="H114" i="2"/>
  <c r="H115" i="2"/>
  <c r="H116" i="2"/>
  <c r="H117" i="2"/>
  <c r="H118" i="2"/>
  <c r="H119" i="2"/>
  <c r="H120" i="2"/>
  <c r="H121" i="2"/>
  <c r="H122" i="2"/>
  <c r="H123" i="2"/>
  <c r="H124" i="2"/>
  <c r="H125" i="2"/>
  <c r="H126" i="2"/>
  <c r="H127" i="2"/>
  <c r="H128" i="2"/>
  <c r="H129" i="2"/>
  <c r="H130" i="2"/>
  <c r="H131" i="2"/>
  <c r="H132" i="2"/>
  <c r="H133" i="2"/>
  <c r="H134" i="2"/>
  <c r="H135" i="2"/>
  <c r="H136" i="2"/>
  <c r="H137" i="2"/>
  <c r="H138" i="2"/>
  <c r="H139" i="2"/>
  <c r="H140" i="2"/>
  <c r="H141" i="2"/>
  <c r="H142" i="2"/>
  <c r="H143" i="2"/>
  <c r="H144" i="2"/>
  <c r="H145" i="2"/>
  <c r="H146" i="2"/>
  <c r="H147" i="2"/>
  <c r="H148" i="2"/>
  <c r="H149" i="2"/>
  <c r="H150" i="2"/>
  <c r="H151" i="2"/>
  <c r="G5" i="2"/>
  <c r="J5" i="2" s="1"/>
  <c r="G6" i="2"/>
  <c r="G7" i="2"/>
  <c r="G8" i="2"/>
  <c r="G9" i="2"/>
  <c r="G10" i="2"/>
  <c r="G11" i="2"/>
  <c r="G12" i="2"/>
  <c r="J12" i="2" s="1"/>
  <c r="G13" i="2"/>
  <c r="G14" i="2"/>
  <c r="J14" i="2" s="1"/>
  <c r="G15" i="2"/>
  <c r="J15" i="2" s="1"/>
  <c r="G17" i="2"/>
  <c r="J17" i="2" s="1"/>
  <c r="G18" i="2"/>
  <c r="G19" i="2"/>
  <c r="G21" i="2"/>
  <c r="G22" i="2"/>
  <c r="G23" i="2"/>
  <c r="G24" i="2"/>
  <c r="G25" i="2"/>
  <c r="G26" i="2"/>
  <c r="G27" i="2"/>
  <c r="G28" i="2"/>
  <c r="G29" i="2"/>
  <c r="G30" i="2"/>
  <c r="G31" i="2"/>
  <c r="G32" i="2"/>
  <c r="G33" i="2"/>
  <c r="G34" i="2"/>
  <c r="G35" i="2"/>
  <c r="G36" i="2"/>
  <c r="G37" i="2"/>
  <c r="G38" i="2"/>
  <c r="G39" i="2"/>
  <c r="G40" i="2"/>
  <c r="G41" i="2"/>
  <c r="G42" i="2"/>
  <c r="G43" i="2"/>
  <c r="G44" i="2"/>
  <c r="G45" i="2"/>
  <c r="G46" i="2"/>
  <c r="G47" i="2"/>
  <c r="G48" i="2"/>
  <c r="G49" i="2"/>
  <c r="G50" i="2"/>
  <c r="G51" i="2"/>
  <c r="G52" i="2"/>
  <c r="G53" i="2"/>
  <c r="G54" i="2"/>
  <c r="G55" i="2"/>
  <c r="G56" i="2"/>
  <c r="G57" i="2"/>
  <c r="G58" i="2"/>
  <c r="G59" i="2"/>
  <c r="G60" i="2"/>
  <c r="G61" i="2"/>
  <c r="G62" i="2"/>
  <c r="G66" i="2"/>
  <c r="G67" i="2"/>
  <c r="G68" i="2"/>
  <c r="G69" i="2"/>
  <c r="G70" i="2"/>
  <c r="G71" i="2"/>
  <c r="G72" i="2"/>
  <c r="G73" i="2"/>
  <c r="G74" i="2"/>
  <c r="G75" i="2"/>
  <c r="G76" i="2"/>
  <c r="G77" i="2"/>
  <c r="G78" i="2"/>
  <c r="G79" i="2"/>
  <c r="G80" i="2"/>
  <c r="G81" i="2"/>
  <c r="G82" i="2"/>
  <c r="G83" i="2"/>
  <c r="G84" i="2"/>
  <c r="G85" i="2"/>
  <c r="G86" i="2"/>
  <c r="G87" i="2"/>
  <c r="G88" i="2"/>
  <c r="G89" i="2"/>
  <c r="G90" i="2"/>
  <c r="G91" i="2"/>
  <c r="G92" i="2"/>
  <c r="G93" i="2"/>
  <c r="G94" i="2"/>
  <c r="G95" i="2"/>
  <c r="G96" i="2"/>
  <c r="G97" i="2"/>
  <c r="G98" i="2"/>
  <c r="G99" i="2"/>
  <c r="G100" i="2"/>
  <c r="G101" i="2"/>
  <c r="G102" i="2"/>
  <c r="G103" i="2"/>
  <c r="G104" i="2"/>
  <c r="G105" i="2"/>
  <c r="G106" i="2"/>
  <c r="G107" i="2"/>
  <c r="G108" i="2"/>
  <c r="G109" i="2"/>
  <c r="G110" i="2"/>
  <c r="G111" i="2"/>
  <c r="G112" i="2"/>
  <c r="G113" i="2"/>
  <c r="G114" i="2"/>
  <c r="G115" i="2"/>
  <c r="G116" i="2"/>
  <c r="G117" i="2"/>
  <c r="G118" i="2"/>
  <c r="G119" i="2"/>
  <c r="G120" i="2"/>
  <c r="G121" i="2"/>
  <c r="G122" i="2"/>
  <c r="G123" i="2"/>
  <c r="G124" i="2"/>
  <c r="G125" i="2"/>
  <c r="G126" i="2"/>
  <c r="G127" i="2"/>
  <c r="G128" i="2"/>
  <c r="G129" i="2"/>
  <c r="G130" i="2"/>
  <c r="G131" i="2"/>
  <c r="G132" i="2"/>
  <c r="G133" i="2"/>
  <c r="G134" i="2"/>
  <c r="G135" i="2"/>
  <c r="G136" i="2"/>
  <c r="G137" i="2"/>
  <c r="G138" i="2"/>
  <c r="G139" i="2"/>
  <c r="G140" i="2"/>
  <c r="G141" i="2"/>
  <c r="G142" i="2"/>
  <c r="G143" i="2"/>
  <c r="G144" i="2"/>
  <c r="G145" i="2"/>
  <c r="G146" i="2"/>
  <c r="G147" i="2"/>
  <c r="G148" i="2"/>
  <c r="G149" i="2"/>
  <c r="G150" i="2"/>
  <c r="G151" i="2"/>
  <c r="J8" i="2" l="1"/>
  <c r="I8" i="2" s="1"/>
  <c r="J18" i="2"/>
  <c r="J19" i="2"/>
  <c r="J10" i="2"/>
  <c r="I10" i="2" s="1"/>
  <c r="J50" i="2"/>
  <c r="I50" i="2" s="1"/>
  <c r="J99" i="2"/>
  <c r="I99" i="2" s="1"/>
  <c r="J119" i="2"/>
  <c r="I119" i="2" s="1"/>
  <c r="J98" i="2"/>
  <c r="I98" i="2" s="1"/>
  <c r="J11" i="2"/>
  <c r="I11" i="2" s="1"/>
  <c r="J7" i="2"/>
  <c r="I7" i="2" s="1"/>
  <c r="J103" i="2"/>
  <c r="I103" i="2" s="1"/>
  <c r="J102" i="2"/>
  <c r="I102" i="2" s="1"/>
  <c r="J39" i="2"/>
  <c r="J20" i="2"/>
  <c r="J97" i="2"/>
  <c r="I97" i="2" s="1"/>
  <c r="J73" i="2"/>
  <c r="I73" i="2" s="1"/>
  <c r="J6" i="2"/>
  <c r="J144" i="2"/>
  <c r="I144" i="2" s="1"/>
  <c r="J96" i="2"/>
  <c r="I96" i="2" s="1"/>
  <c r="J72" i="2"/>
  <c r="I72" i="2" s="1"/>
  <c r="J95" i="2"/>
  <c r="I95" i="2" s="1"/>
  <c r="J71" i="2"/>
  <c r="I71" i="2" s="1"/>
  <c r="J147" i="2"/>
  <c r="I147" i="2" s="1"/>
  <c r="J48" i="2"/>
  <c r="I48" i="2" s="1"/>
  <c r="J146" i="2"/>
  <c r="I146" i="2" s="1"/>
  <c r="J133" i="2"/>
  <c r="I133" i="2" s="1"/>
  <c r="J58" i="2"/>
  <c r="I58" i="2" s="1"/>
  <c r="J108" i="2"/>
  <c r="I108" i="2" s="1"/>
  <c r="J74" i="2"/>
  <c r="I74" i="2" s="1"/>
  <c r="J134" i="2"/>
  <c r="I134" i="2" s="1"/>
  <c r="J110" i="2"/>
  <c r="I110" i="2" s="1"/>
  <c r="J86" i="2"/>
  <c r="I86" i="2" s="1"/>
  <c r="J59" i="2"/>
  <c r="I59" i="2" s="1"/>
  <c r="J35" i="2"/>
  <c r="J109" i="2"/>
  <c r="I109" i="2" s="1"/>
  <c r="J85" i="2"/>
  <c r="I85" i="2" s="1"/>
  <c r="J34" i="2"/>
  <c r="J132" i="2"/>
  <c r="I132" i="2" s="1"/>
  <c r="J84" i="2"/>
  <c r="I84" i="2" s="1"/>
  <c r="J130" i="2"/>
  <c r="I130" i="2" s="1"/>
  <c r="J106" i="2"/>
  <c r="I106" i="2" s="1"/>
  <c r="J82" i="2"/>
  <c r="I82" i="2" s="1"/>
  <c r="J55" i="2"/>
  <c r="I55" i="2" s="1"/>
  <c r="J31" i="2"/>
  <c r="J129" i="2"/>
  <c r="I129" i="2" s="1"/>
  <c r="J105" i="2"/>
  <c r="I105" i="2" s="1"/>
  <c r="J81" i="2"/>
  <c r="I81" i="2" s="1"/>
  <c r="J151" i="2"/>
  <c r="I151" i="2" s="1"/>
  <c r="J127" i="2"/>
  <c r="I127" i="2" s="1"/>
  <c r="J79" i="2"/>
  <c r="I79" i="2" s="1"/>
  <c r="J78" i="2"/>
  <c r="I78" i="2" s="1"/>
  <c r="J51" i="2"/>
  <c r="I51" i="2" s="1"/>
  <c r="J27" i="2"/>
  <c r="J75" i="2"/>
  <c r="I75" i="2" s="1"/>
  <c r="J122" i="2"/>
  <c r="I122" i="2" s="1"/>
  <c r="J23" i="2"/>
  <c r="J121" i="2"/>
  <c r="I121" i="2" s="1"/>
  <c r="J22" i="2"/>
  <c r="J143" i="2"/>
  <c r="I143" i="2" s="1"/>
  <c r="J44" i="2"/>
  <c r="J142" i="2"/>
  <c r="I142" i="2" s="1"/>
  <c r="J94" i="2"/>
  <c r="I94" i="2" s="1"/>
  <c r="J70" i="2"/>
  <c r="I70" i="2" s="1"/>
  <c r="J43" i="2"/>
  <c r="J141" i="2"/>
  <c r="I141" i="2" s="1"/>
  <c r="J117" i="2"/>
  <c r="I117" i="2" s="1"/>
  <c r="J93" i="2"/>
  <c r="I93" i="2" s="1"/>
  <c r="J69" i="2"/>
  <c r="I69" i="2" s="1"/>
  <c r="J49" i="2"/>
  <c r="I49" i="2" s="1"/>
  <c r="J123" i="2"/>
  <c r="I123" i="2" s="1"/>
  <c r="J46" i="2"/>
  <c r="J45" i="2"/>
  <c r="J118" i="2"/>
  <c r="I118" i="2" s="1"/>
  <c r="J47" i="2"/>
  <c r="J145" i="2"/>
  <c r="I145" i="2" s="1"/>
  <c r="J120" i="2"/>
  <c r="I120" i="2" s="1"/>
  <c r="J21" i="2"/>
  <c r="J13" i="2"/>
  <c r="I13" i="2" s="1"/>
  <c r="J104" i="2"/>
  <c r="I104" i="2" s="1"/>
  <c r="J52" i="2"/>
  <c r="I52" i="2" s="1"/>
  <c r="J126" i="2"/>
  <c r="I126" i="2" s="1"/>
  <c r="J101" i="2"/>
  <c r="I101" i="2" s="1"/>
  <c r="J54" i="2"/>
  <c r="I54" i="2" s="1"/>
  <c r="J53" i="2"/>
  <c r="I53" i="2" s="1"/>
  <c r="J28" i="2"/>
  <c r="J77" i="2"/>
  <c r="I77" i="2" s="1"/>
  <c r="J148" i="2"/>
  <c r="I148" i="2" s="1"/>
  <c r="J25" i="2"/>
  <c r="J68" i="2"/>
  <c r="I68" i="2" s="1"/>
  <c r="J115" i="2"/>
  <c r="I115" i="2" s="1"/>
  <c r="J40" i="2"/>
  <c r="J114" i="2"/>
  <c r="I114" i="2" s="1"/>
  <c r="J89" i="2"/>
  <c r="I89" i="2" s="1"/>
  <c r="J136" i="2"/>
  <c r="I136" i="2" s="1"/>
  <c r="J112" i="2"/>
  <c r="I112" i="2" s="1"/>
  <c r="J88" i="2"/>
  <c r="I88" i="2" s="1"/>
  <c r="J61" i="2"/>
  <c r="I61" i="2" s="1"/>
  <c r="J37" i="2"/>
  <c r="J135" i="2"/>
  <c r="I135" i="2" s="1"/>
  <c r="J111" i="2"/>
  <c r="I111" i="2" s="1"/>
  <c r="J87" i="2"/>
  <c r="I87" i="2" s="1"/>
  <c r="J60" i="2"/>
  <c r="I60" i="2" s="1"/>
  <c r="J36" i="2"/>
  <c r="J9" i="2"/>
  <c r="I9" i="2" s="1"/>
  <c r="J30" i="2"/>
  <c r="J125" i="2"/>
  <c r="I125" i="2" s="1"/>
  <c r="J26" i="2"/>
  <c r="J100" i="2"/>
  <c r="I100" i="2" s="1"/>
  <c r="J42" i="2"/>
  <c r="J92" i="2"/>
  <c r="I92" i="2" s="1"/>
  <c r="J128" i="2"/>
  <c r="I128" i="2" s="1"/>
  <c r="J29" i="2"/>
  <c r="J150" i="2"/>
  <c r="I150" i="2" s="1"/>
  <c r="J64" i="2"/>
  <c r="I64" i="2" s="1"/>
  <c r="J76" i="2"/>
  <c r="I76" i="2" s="1"/>
  <c r="J140" i="2"/>
  <c r="I140" i="2" s="1"/>
  <c r="J41" i="2"/>
  <c r="J139" i="2"/>
  <c r="I139" i="2" s="1"/>
  <c r="J67" i="2"/>
  <c r="I67" i="2" s="1"/>
  <c r="J138" i="2"/>
  <c r="I138" i="2" s="1"/>
  <c r="J66" i="2"/>
  <c r="I66" i="2" s="1"/>
  <c r="J113" i="2"/>
  <c r="I113" i="2" s="1"/>
  <c r="J62" i="2"/>
  <c r="I62" i="2" s="1"/>
  <c r="J33" i="2"/>
  <c r="J80" i="2"/>
  <c r="I80" i="2" s="1"/>
  <c r="J149" i="2"/>
  <c r="I149" i="2" s="1"/>
  <c r="J124" i="2"/>
  <c r="I124" i="2" s="1"/>
  <c r="J24" i="2"/>
  <c r="J116" i="2"/>
  <c r="I116" i="2" s="1"/>
  <c r="J91" i="2"/>
  <c r="I91" i="2" s="1"/>
  <c r="J90" i="2"/>
  <c r="I90" i="2" s="1"/>
  <c r="J137" i="2"/>
  <c r="I137" i="2" s="1"/>
  <c r="J38" i="2"/>
  <c r="J57" i="2"/>
  <c r="I57" i="2" s="1"/>
  <c r="J131" i="2"/>
  <c r="I131" i="2" s="1"/>
  <c r="J107" i="2"/>
  <c r="I107" i="2" s="1"/>
  <c r="J83" i="2"/>
  <c r="I83" i="2" s="1"/>
  <c r="J56" i="2"/>
  <c r="I56" i="2" s="1"/>
  <c r="J32" i="2"/>
  <c r="I5" i="2"/>
  <c r="I6" i="2"/>
  <c r="I12" i="2"/>
  <c r="I14" i="2"/>
  <c r="I15" i="2"/>
  <c r="G3" i="2"/>
  <c r="J3" i="2" s="1"/>
  <c r="I3" i="2" s="1"/>
  <c r="G4" i="2"/>
  <c r="J4" i="2" s="1"/>
  <c r="I4" i="2" s="1"/>
  <c r="I63" i="2"/>
  <c r="I65" i="2"/>
  <c r="L150" i="2" l="1"/>
  <c r="L50" i="2"/>
  <c r="L49" i="2"/>
  <c r="L73" i="2"/>
  <c r="L70" i="2"/>
  <c r="L48" i="2"/>
  <c r="L51" i="2"/>
  <c r="L119" i="2"/>
  <c r="L98" i="2"/>
  <c r="L78" i="2"/>
  <c r="L79" i="2"/>
  <c r="L77" i="2"/>
  <c r="L76" i="2"/>
  <c r="L75" i="2"/>
  <c r="L61" i="2"/>
  <c r="L151" i="2"/>
  <c r="L89" i="2"/>
  <c r="L113" i="2"/>
  <c r="L110" i="2"/>
  <c r="L102" i="2"/>
  <c r="L101" i="2"/>
  <c r="L83" i="2"/>
  <c r="L130" i="2"/>
  <c r="L92" i="2"/>
  <c r="L54" i="2"/>
  <c r="L107" i="2"/>
  <c r="L139" i="2"/>
  <c r="L106" i="2"/>
  <c r="L133" i="2"/>
  <c r="L105" i="2"/>
  <c r="L57" i="2"/>
  <c r="L104" i="2"/>
  <c r="L103" i="2"/>
  <c r="L145" i="2"/>
  <c r="L117" i="2"/>
  <c r="L129" i="2"/>
  <c r="L116" i="2"/>
  <c r="L115" i="2"/>
  <c r="L146" i="2"/>
  <c r="L142" i="2"/>
  <c r="L114" i="2"/>
  <c r="L128" i="2"/>
  <c r="L91" i="2"/>
  <c r="L127" i="2"/>
  <c r="L90" i="2"/>
  <c r="L60" i="2"/>
  <c r="L59" i="2"/>
  <c r="L126" i="2"/>
  <c r="L64" i="2"/>
  <c r="L137" i="2"/>
  <c r="L118" i="2"/>
  <c r="L125" i="2"/>
  <c r="L63" i="2"/>
  <c r="L58" i="2"/>
  <c r="L88" i="2"/>
  <c r="L138" i="2"/>
  <c r="L124" i="2"/>
  <c r="L123" i="2"/>
  <c r="L122" i="2"/>
  <c r="L62" i="2"/>
  <c r="L136" i="2"/>
  <c r="L135" i="2"/>
  <c r="L109" i="2"/>
  <c r="L87" i="2"/>
  <c r="L53" i="2"/>
  <c r="L134" i="2"/>
  <c r="L108" i="2"/>
  <c r="L86" i="2"/>
  <c r="L52" i="2"/>
  <c r="L68" i="2"/>
  <c r="L121" i="2"/>
  <c r="L100" i="2"/>
  <c r="L85" i="2"/>
  <c r="L72" i="2"/>
  <c r="L120" i="2"/>
  <c r="L99" i="2"/>
  <c r="L84" i="2"/>
  <c r="L71" i="2"/>
  <c r="L147" i="2"/>
  <c r="L67" i="2"/>
  <c r="L112" i="2"/>
  <c r="L97" i="2"/>
  <c r="L82" i="2"/>
  <c r="L69" i="2"/>
  <c r="L148" i="2"/>
  <c r="L144" i="2"/>
  <c r="L111" i="2"/>
  <c r="L96" i="2"/>
  <c r="L81" i="2"/>
  <c r="L66" i="2"/>
  <c r="L143" i="2"/>
  <c r="L95" i="2"/>
  <c r="L80" i="2"/>
  <c r="L65" i="2"/>
  <c r="L149" i="2"/>
  <c r="L141" i="2"/>
  <c r="L132" i="2"/>
  <c r="L94" i="2"/>
  <c r="L74" i="2"/>
  <c r="L56" i="2"/>
  <c r="L140" i="2"/>
  <c r="L131" i="2"/>
  <c r="L93" i="2"/>
  <c r="L55" i="2"/>
  <c r="I16" i="2"/>
  <c r="I17" i="2"/>
  <c r="I18" i="2"/>
  <c r="I19" i="2"/>
  <c r="I20" i="2"/>
  <c r="I21" i="2"/>
  <c r="I22" i="2"/>
  <c r="I23" i="2"/>
  <c r="I24" i="2"/>
  <c r="I25" i="2"/>
  <c r="I26" i="2"/>
  <c r="I27" i="2"/>
  <c r="I28" i="2"/>
  <c r="I29" i="2"/>
  <c r="I30" i="2"/>
  <c r="I31" i="2"/>
  <c r="I32" i="2"/>
  <c r="I33" i="2"/>
  <c r="I34" i="2"/>
  <c r="I35" i="2"/>
  <c r="I36" i="2"/>
  <c r="I37" i="2"/>
  <c r="I38" i="2"/>
  <c r="I39" i="2"/>
  <c r="I40" i="2"/>
  <c r="I41" i="2"/>
  <c r="I42" i="2"/>
  <c r="I43" i="2"/>
  <c r="I44" i="2"/>
  <c r="I45" i="2"/>
  <c r="I46" i="2"/>
  <c r="I47" i="2"/>
  <c r="L47" i="2" l="1"/>
  <c r="L26" i="2"/>
  <c r="L46" i="2"/>
  <c r="L25" i="2"/>
  <c r="L45" i="2"/>
  <c r="L24" i="2"/>
  <c r="L38" i="2"/>
  <c r="L37" i="2"/>
  <c r="L36" i="2"/>
  <c r="L44" i="2"/>
  <c r="L43" i="2"/>
  <c r="L42" i="2"/>
  <c r="L41" i="2"/>
  <c r="L35" i="2"/>
  <c r="L40" i="2"/>
  <c r="L34" i="2"/>
  <c r="L39" i="2"/>
  <c r="L33" i="2"/>
  <c r="L22" i="2"/>
  <c r="L27" i="2"/>
  <c r="L30" i="2"/>
  <c r="L23" i="2"/>
  <c r="L21" i="2"/>
  <c r="L32" i="2"/>
  <c r="L31" i="2"/>
  <c r="L20" i="2"/>
  <c r="L29" i="2"/>
  <c r="L28" i="2"/>
  <c r="L16" i="2"/>
  <c r="L15" i="2"/>
  <c r="L14" i="2"/>
  <c r="L13" i="2"/>
  <c r="L11" i="2"/>
  <c r="L10" i="2"/>
  <c r="L9" i="2"/>
  <c r="L8" i="2"/>
  <c r="L7" i="2"/>
  <c r="L6" i="2"/>
  <c r="L5" i="2"/>
  <c r="L4" i="2"/>
  <c r="L12" i="2"/>
  <c r="L3" i="2"/>
  <c r="L19" i="2"/>
  <c r="L18" i="2"/>
  <c r="L17" i="2"/>
  <c r="W2" i="2" a="1"/>
  <c r="W2" i="2" l="1"/>
  <c r="X2" i="2" s="1" a="1"/>
  <c r="X14" i="2" a="1"/>
  <c r="X3" i="2" a="1"/>
  <c r="X9" i="2" a="1"/>
  <c r="X10" i="2" a="1"/>
  <c r="X6" i="2" a="1"/>
  <c r="X4" i="2" a="1"/>
  <c r="X13" i="2" a="1"/>
  <c r="X12" i="2" a="1"/>
  <c r="X7" i="2" a="1"/>
  <c r="X11" i="2" a="1"/>
  <c r="X5" i="2" a="1"/>
  <c r="X8" i="2" a="1"/>
  <c r="X4" i="2" l="1"/>
  <c r="X6" i="2"/>
  <c r="X8" i="2"/>
  <c r="X10" i="2"/>
  <c r="X5" i="2"/>
  <c r="X9" i="2"/>
  <c r="X11" i="2"/>
  <c r="X3" i="2"/>
  <c r="X7" i="2"/>
  <c r="X14" i="2"/>
  <c r="X12" i="2"/>
  <c r="X2" i="2"/>
  <c r="X13" i="2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<sst xmlns="http://schemas.openxmlformats.org/spreadsheetml/2006/main" count="504" uniqueCount="200">
  <si>
    <t>Données</t>
  </si>
  <si>
    <t>Formulaire</t>
  </si>
  <si>
    <t>Critère</t>
  </si>
  <si>
    <t>Code article</t>
  </si>
  <si>
    <t>Désignation</t>
  </si>
  <si>
    <t xml:space="preserve">Rivet </t>
  </si>
  <si>
    <t>Rivet ASNA 2049</t>
  </si>
  <si>
    <t>Rivet ASNA 2050</t>
  </si>
  <si>
    <t>Rivet ASNA 2050 4.0 x 10</t>
  </si>
  <si>
    <t>Rivet ASNA 2051</t>
  </si>
  <si>
    <t>Fixation</t>
  </si>
  <si>
    <t>Fixation HI LITE ASNA 2026</t>
  </si>
  <si>
    <t>HI LITE ASNA 2026 V2-2 (EN 6114)</t>
  </si>
  <si>
    <t>HI LITE ASNA 2026 V2-3 (EN 6114)</t>
  </si>
  <si>
    <t>HI LITE ASNA 2026 V2-4 (EN 6114)</t>
  </si>
  <si>
    <t>Fixation HI LITE ASNA 2027</t>
  </si>
  <si>
    <t>HI LITE ASNA 2027 V2-4 (EN 6114)</t>
  </si>
  <si>
    <t>Fixation LGP ASNA 2391</t>
  </si>
  <si>
    <t>LGP ASNA 2391 V2-2</t>
  </si>
  <si>
    <t>LGP ASNA 2391 V2-3</t>
  </si>
  <si>
    <t>LGP ASNA 2391 V2-4</t>
  </si>
  <si>
    <t>LGP ASNA 2391 V2-5</t>
  </si>
  <si>
    <t>LGP ASNA 2391 V2-6</t>
  </si>
  <si>
    <t>Fixation LGP ASNA 2392</t>
  </si>
  <si>
    <t>LGP ASNA 2392 V4-7</t>
  </si>
  <si>
    <t>Ecrou HI LITE ASNA 2528-2</t>
  </si>
  <si>
    <t>Ecrou HI LITE ASNA 2528-3</t>
  </si>
  <si>
    <t>Ecrou HI LITE ASNA 2528-4</t>
  </si>
  <si>
    <t>Ecrou HI LITE</t>
  </si>
  <si>
    <t>Ecrou HI LITE ASNA 2531</t>
  </si>
  <si>
    <t>Ecrou HI LITE ASNA 2531-2</t>
  </si>
  <si>
    <t>Ecrou HI LITE ASNA 2531-3</t>
  </si>
  <si>
    <t>Ecrou HI LITE ASNA 2538</t>
  </si>
  <si>
    <t>Ecrou HI LITE ASNA 2538-3</t>
  </si>
  <si>
    <t>Ecrou HI LITE ASNA 2538-4</t>
  </si>
  <si>
    <t>Ecrou HI LITE ASNA 5057</t>
  </si>
  <si>
    <t>Ecrou HI LITE ASNA 5057-2</t>
  </si>
  <si>
    <t>Ecrou HI LITE ASNA 5057-3</t>
  </si>
  <si>
    <t>Ecrou HI LITE ASNA 5057-4</t>
  </si>
  <si>
    <t>Bague LGP</t>
  </si>
  <si>
    <t>Bague LGP ASNA 2025</t>
  </si>
  <si>
    <t>Bague LGP ASNA 2025-2</t>
  </si>
  <si>
    <t>Bague LGP ASNA 2025-3</t>
  </si>
  <si>
    <t>Bague LGP ABS 0270</t>
  </si>
  <si>
    <t>Bague LGP ABS 0270-3</t>
  </si>
  <si>
    <t>Bague LGP ABS 0270-4</t>
  </si>
  <si>
    <t>dept</t>
  </si>
  <si>
    <t>codearticle</t>
  </si>
  <si>
    <t>renomage de colB</t>
  </si>
  <si>
    <t>critere</t>
  </si>
  <si>
    <t>renomagede colA</t>
  </si>
  <si>
    <t xml:space="preserve">dept </t>
  </si>
  <si>
    <t>cellule L1</t>
  </si>
  <si>
    <t>dept2</t>
  </si>
  <si>
    <t>cellule C2</t>
  </si>
  <si>
    <t>listecritère</t>
  </si>
  <si>
    <t>plage automatique L2:L…..</t>
  </si>
  <si>
    <t>champs nommés (voir gestionnaire de noms)</t>
  </si>
  <si>
    <t xml:space="preserve">pour utiliser sur une autre feuille ,tu copie/colle le tablo formulaire </t>
  </si>
  <si>
    <t>Rivet ASNA 2049 3.2 x 11</t>
  </si>
  <si>
    <t>Rivet ASNA 2049 4.8 x 12</t>
  </si>
  <si>
    <t>Rivet ASNA 2050 3.2 x 12</t>
  </si>
  <si>
    <t>Rivet ASNA 2050 4.8 x 12</t>
  </si>
  <si>
    <t>Rivet ASNA 2051 4.8 x 13</t>
  </si>
  <si>
    <t>Rivet ASNA 2051 4.8 x 14</t>
  </si>
  <si>
    <t>Rivet ASNA 2051 4.8 x 15</t>
  </si>
  <si>
    <t>Fixation aveugle</t>
  </si>
  <si>
    <t>Fixation aveugle POP</t>
  </si>
  <si>
    <t>Ø 3.2 - 4.5 (épaisseur : 0-1.6)</t>
  </si>
  <si>
    <t>Ø 3.2 - 6.0 (épaisseur : 1.6-3.2)</t>
  </si>
  <si>
    <t>Fixation aveugle JO-BOLT NAS 1669</t>
  </si>
  <si>
    <t>Fixation aveugle JO-BOLT NAS 1670</t>
  </si>
  <si>
    <t>Ecrou prisonnier</t>
  </si>
  <si>
    <t>Ecrou prisonnier d'angle réduit</t>
  </si>
  <si>
    <t>Ecrou prisonnier à 90°</t>
  </si>
  <si>
    <t>Ecrou prisonnier étanche</t>
  </si>
  <si>
    <t>Consommable</t>
  </si>
  <si>
    <t>Alésoir cylindrique Ø 4.05</t>
  </si>
  <si>
    <t>Alésoir cylindrique Ø 4.14</t>
  </si>
  <si>
    <t>Foret Ø 5.0</t>
  </si>
  <si>
    <t>Foret Ø 5.6</t>
  </si>
  <si>
    <t>Foret Ø 8.0</t>
  </si>
  <si>
    <t>Foret Ø 10</t>
  </si>
  <si>
    <t>Pilote Ø 2.5</t>
  </si>
  <si>
    <t>Pilote Ø 3.3</t>
  </si>
  <si>
    <t>Pilote Ø 4.1</t>
  </si>
  <si>
    <t>Pilote Ø 4.6</t>
  </si>
  <si>
    <t>Consommable composite</t>
  </si>
  <si>
    <t>Métrologie</t>
  </si>
  <si>
    <t>Calibre à Hi Lite</t>
  </si>
  <si>
    <t>Calibre à LGP</t>
  </si>
  <si>
    <t>Comparateur à cadran (Ø 40 mm)</t>
  </si>
  <si>
    <t>Matériel</t>
  </si>
  <si>
    <t>Pince barre Ø 4.8 mm</t>
  </si>
  <si>
    <t>Renvoi d'angle</t>
  </si>
  <si>
    <t>Date</t>
  </si>
  <si>
    <t>Entrée</t>
  </si>
  <si>
    <t>Sortie</t>
  </si>
  <si>
    <t>Stock mini</t>
  </si>
  <si>
    <t>Stock initial</t>
  </si>
  <si>
    <t>Stock final</t>
  </si>
  <si>
    <t>P.U.</t>
  </si>
  <si>
    <t>Alerte stock</t>
  </si>
  <si>
    <t>Valeur Stock</t>
  </si>
  <si>
    <t>j</t>
  </si>
  <si>
    <t>Critères</t>
  </si>
  <si>
    <t>Entrée formulée</t>
  </si>
  <si>
    <t>Sortie formulée</t>
  </si>
  <si>
    <t>"</t>
  </si>
  <si>
    <t xml:space="preserve"> </t>
  </si>
  <si>
    <t>Rivet ASNA 2049 3.2 x 7</t>
  </si>
  <si>
    <t>Rivet ASNA 2049 3.2 x 8</t>
  </si>
  <si>
    <t>Rivet ASNA 2049 3.2 x 9</t>
  </si>
  <si>
    <t>Rivet ASNA 2049 3.2 x 10</t>
  </si>
  <si>
    <t>Rivet ASNA 2049 3.2 x 12</t>
  </si>
  <si>
    <t>Rivet ASNA 2049 3.2 x 13</t>
  </si>
  <si>
    <t>Rivet ASNA 2049 3.2 x 14</t>
  </si>
  <si>
    <t>Rivet ASNA 2049 3.2 x 15</t>
  </si>
  <si>
    <t>Rivet ASNA 2049 4.0 x 7</t>
  </si>
  <si>
    <t>Rivet ASNA 2049 4.0 x 8</t>
  </si>
  <si>
    <t>Rivet ASNA 2049 4.0 x 9</t>
  </si>
  <si>
    <t>Rivet ASNA 2049 4.0 x 10</t>
  </si>
  <si>
    <t>Rivet ASNA 2049 4.0 x 11</t>
  </si>
  <si>
    <t>Rivet ASNA 2049 4.0 x 12</t>
  </si>
  <si>
    <t>Rivet ASNA 2049 4.8 x 7</t>
  </si>
  <si>
    <t>Rivet ASNA 2049 4.8 x 8</t>
  </si>
  <si>
    <t>Rivet ASNA 2049 4.8 x 9</t>
  </si>
  <si>
    <t>Rivet ASNA 2049 4.8 x 10</t>
  </si>
  <si>
    <t>Rivet ASNA 2049 4.8 x 11</t>
  </si>
  <si>
    <t>Rivet ASNA 2050 3.2 x 7</t>
  </si>
  <si>
    <t>Rivet ASNA 2050 3.2 x 8</t>
  </si>
  <si>
    <t>Rivet ASNA 2050 3.2 x 9</t>
  </si>
  <si>
    <t>Rivet ASNA 2050 3.2 x 10</t>
  </si>
  <si>
    <t>Rivet ASNA 2050 3.2 x 11</t>
  </si>
  <si>
    <t>Rivet ASNA 2050 4.0 x 11</t>
  </si>
  <si>
    <t>Rivet ASNA 2050 4.0 x 12</t>
  </si>
  <si>
    <t>Rivet ASNA 2050 4.0 x 13</t>
  </si>
  <si>
    <t>Rivet ASNA 2050 4.0 x 14</t>
  </si>
  <si>
    <t>Rivet ASNA 2050 4.0 x 15</t>
  </si>
  <si>
    <t>Rivet ASNA 2050 4.8 x 10</t>
  </si>
  <si>
    <t>Rivet ASNA 2050 4.8 x 11</t>
  </si>
  <si>
    <t>Rivet ASNA 2051 3.2 x 10</t>
  </si>
  <si>
    <t>Rivet ASNA 2051 3.2 x 11</t>
  </si>
  <si>
    <t>Rivet ASNA 2051 3.2 x 12</t>
  </si>
  <si>
    <t>Rivet ASNA 2051 3.2 x 13</t>
  </si>
  <si>
    <t>Rivet ASNA 2051 3.2 x 14</t>
  </si>
  <si>
    <t>Rivet ASNA 2051 3.2 x 15</t>
  </si>
  <si>
    <t>Rivet ASNA 2051 4.0 x 10</t>
  </si>
  <si>
    <t>Rivet ASNA 2051 4.0 x 11</t>
  </si>
  <si>
    <t>Rivet ASNA 2051 4.0 x 12</t>
  </si>
  <si>
    <t>Rivet ASNA 2051 4.8 x 10</t>
  </si>
  <si>
    <t>Rivet ASNA 2051 4.8 x 11</t>
  </si>
  <si>
    <t>Rivet ASNA 2051 4.8 x 12</t>
  </si>
  <si>
    <t>LGP ASNA 2391 V4-6</t>
  </si>
  <si>
    <t>LGP ASNA 2391 V4-7</t>
  </si>
  <si>
    <t>LGP ASNA 2392 V2-2</t>
  </si>
  <si>
    <t>LGP ASNA 2392 V2-3</t>
  </si>
  <si>
    <t>LGP ASNA 2392 V2-4</t>
  </si>
  <si>
    <t>LGP ASNA 2392 V2-5</t>
  </si>
  <si>
    <t>LGP ASNA 2392 V2-6</t>
  </si>
  <si>
    <t>LGP ASNA 2392 V2-7</t>
  </si>
  <si>
    <t>LGP ASNA 2392 V3-2</t>
  </si>
  <si>
    <t>LGP ASNA 2392 V3-3</t>
  </si>
  <si>
    <t>LGP ASNA 2392 V3-4</t>
  </si>
  <si>
    <t>LGP ASNA 2392 V3-5</t>
  </si>
  <si>
    <t>LGP ASNA 2392 V3-6</t>
  </si>
  <si>
    <t>LGP ASNA 2392 V3-7</t>
  </si>
  <si>
    <t>Bague LGP ASNA 2025-4</t>
  </si>
  <si>
    <t>Bague LGP ABS 0270-2</t>
  </si>
  <si>
    <t>Ø 3.2 - 8.0 (épaisseur : 3.2-4.8)</t>
  </si>
  <si>
    <t>Ø 3.2 - 9.5 (épaisseur : 4.8-6.4)</t>
  </si>
  <si>
    <t>Fixation aveugle AVDEL ASNA 0079</t>
  </si>
  <si>
    <t>Ecrou prisonnier normal</t>
  </si>
  <si>
    <t>Alésoir fraisureur Ø 4.79</t>
  </si>
  <si>
    <t>Règle DASH</t>
  </si>
  <si>
    <t>Réglet 200 mm</t>
  </si>
  <si>
    <t>Trusquin</t>
  </si>
  <si>
    <t>Boîte de cales étalons</t>
  </si>
  <si>
    <t>Canon de perçage Ø 2.5</t>
  </si>
  <si>
    <t>Canon de perçage Ø 3.3</t>
  </si>
  <si>
    <t>Canon de perçage Ø 4.1</t>
  </si>
  <si>
    <t>Canon de perçage Ø 4.6</t>
  </si>
  <si>
    <t>Clé à mandrin (petite)</t>
  </si>
  <si>
    <t>Perceuse révolver</t>
  </si>
  <si>
    <t>Pince barre Ø 2.5 mm</t>
  </si>
  <si>
    <t>Coef.</t>
  </si>
  <si>
    <t>HI LITE ASNA 2027 V2-3 (EN 6115)</t>
  </si>
  <si>
    <t>HI LITE ASNA 2027 V2-2 (EN 6115)</t>
  </si>
  <si>
    <t>HI LITE ASNA 2027 V2-7 (EN 6115)</t>
  </si>
  <si>
    <t>HI LITE ASNA 2027 V3-7 (EN 6115)</t>
  </si>
  <si>
    <t>HI LITE ASNA 2027 V4-2 (EN 6115)</t>
  </si>
  <si>
    <t>HI LITE ASNA 2027 V4-3 (EN 6115)</t>
  </si>
  <si>
    <t>HI LITE ASNA 2027 V4-4 (EN 6115)</t>
  </si>
  <si>
    <t>HI LITE ASNA 2027 V4-5 (EN 6115)</t>
  </si>
  <si>
    <t>HI LITE ASNA 2027 V4-6 (EN 6115)</t>
  </si>
  <si>
    <t>HI LITE ASNA 2027 V2-8 (EN 6115)</t>
  </si>
  <si>
    <t>HI LITE ASNA 2027 V3-10 (EN 6115)</t>
  </si>
  <si>
    <t>HI LITE ASNA 2027 V3-11 (EN 6115)</t>
  </si>
  <si>
    <t>LGP ASNA 2392 V4-9</t>
  </si>
  <si>
    <t>09/01/2025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</si>
</sst>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3">
    <font>
      <sz val="11"/>
      <color theme="1"/>
      <name val="Aptos Narrow"/>
      <family val="2"/>
      <scheme val="minor"/>
    </font>
    <font>
      <sz val="8"/>
      <name val="Aptos Narrow"/>
      <family val="2"/>
      <scheme val="minor"/>
    </font>
    <font>
      <sz val="12"/>
      <color theme="1"/>
      <name val="Arial"/>
      <family val="2"/>
    </font>
    <font>
      <b/>
      <sz val="12"/>
      <color theme="0"/>
      <name val="Arial"/>
      <family val="2"/>
    </font>
    <font>
      <b/>
      <sz val="20"/>
      <color theme="1"/>
      <name val="Arial"/>
      <family val="2"/>
    </font>
    <font>
      <sz val="12"/>
      <color rgb="FFFF0000"/>
      <name val="Arial"/>
      <family val="2"/>
    </font>
    <font>
      <sz val="12"/>
      <color rgb="FF000000"/>
      <name val="Arial"/>
      <family val="2"/>
    </font>
    <font>
      <sz val="16"/>
      <color theme="1"/>
      <name val="Arial"/>
      <family val="2"/>
    </font>
    <font>
      <b/>
      <sz val="16"/>
      <color theme="0"/>
      <name val="Arial"/>
      <family val="2"/>
    </font>
    <font>
      <sz val="16"/>
      <color theme="0"/>
      <name val="Arial"/>
      <family val="2"/>
    </font>
    <font>
      <sz val="12"/>
      <color theme="1"/>
      <name val="Arial"/>
    </font>
    <font>
      <b/>
      <sz val="16"/>
      <color theme="0"/>
      <name val="Arial"/>
    </font>
    <font>
      <sz val="16"/>
      <color theme="1"/>
      <name val="Arial"/>
    </font>
  </fonts>
  <fills count="6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C0E4F5"/>
        <bgColor rgb="FFC0E4F5"/>
      </patternFill>
    </fill>
    <fill>
      <patternFill patternType="solid">
        <fgColor rgb="FFFF000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4"/>
      </left>
      <right style="thin">
        <color theme="4"/>
      </right>
      <top style="thin">
        <color theme="4"/>
      </top>
      <bottom style="thin">
        <color theme="4"/>
      </bottom>
      <diagonal/>
    </border>
  </borders>
  <cellStyleXfs count="1">
    <xf numFmtId="0" fontId="0" fillId="0" borderId="0"/>
  </cellStyleXfs>
  <cellXfs count="37">
    <xf numFmtId="0" fontId="0" fillId="0" borderId="0" xfId="0"/>
    <xf numFmtId="0" fontId="9" fillId="3" borderId="0" xfId="0" applyFont="1" applyFill="1" applyAlignment="1" applyProtection="1">
      <alignment horizontal="center" vertical="center" wrapText="1"/>
    </xf>
    <xf numFmtId="0" fontId="2" fillId="0" borderId="0" xfId="0" applyFont="1" applyAlignment="1" applyProtection="1">
      <alignment vertical="center"/>
      <protection locked="0"/>
    </xf>
    <xf numFmtId="0" fontId="5" fillId="0" borderId="0" xfId="0" applyFont="1" applyAlignment="1" applyProtection="1">
      <alignment horizontal="center" vertical="center"/>
      <protection locked="0"/>
    </xf>
    <xf numFmtId="0" fontId="3" fillId="3" borderId="0" xfId="0" applyFont="1" applyFill="1" applyAlignment="1" applyProtection="1">
      <alignment horizontal="center" vertical="center"/>
      <protection locked="0"/>
    </xf>
    <xf numFmtId="0" fontId="2" fillId="0" borderId="0" xfId="0" applyFont="1" applyAlignment="1" applyProtection="1">
      <alignment horizontal="center" vertical="center"/>
      <protection locked="0"/>
    </xf>
    <xf numFmtId="0" fontId="2" fillId="0" borderId="1" xfId="0" applyFont="1" applyBorder="1" applyAlignment="1" applyProtection="1">
      <alignment vertical="center"/>
      <protection locked="0"/>
    </xf>
    <xf numFmtId="0" fontId="2" fillId="0" borderId="2" xfId="0" applyFont="1" applyBorder="1" applyAlignment="1" applyProtection="1">
      <alignment vertical="center"/>
      <protection locked="0"/>
    </xf>
    <xf numFmtId="0" fontId="6" fillId="4" borderId="0" xfId="0" applyFont="1" applyFill="1" applyAlignment="1" applyProtection="1">
      <alignment vertical="center"/>
      <protection locked="0"/>
    </xf>
    <xf numFmtId="0" fontId="7" fillId="0" borderId="0" xfId="0" applyFont="1" applyAlignment="1" applyProtection="1">
      <alignment horizontal="center" vertical="center"/>
      <protection locked="0"/>
    </xf>
    <xf numFmtId="0" fontId="6" fillId="0" borderId="0" xfId="0" applyFont="1" applyAlignment="1" applyProtection="1">
      <alignment vertical="center"/>
      <protection locked="0"/>
    </xf>
    <xf numFmtId="0" fontId="3" fillId="0" borderId="1" xfId="0" applyFont="1" applyBorder="1" applyAlignment="1" applyProtection="1">
      <alignment horizontal="center" vertical="center"/>
      <protection locked="0"/>
    </xf>
    <xf numFmtId="14" fontId="2" fillId="0" borderId="0" xfId="0" applyNumberFormat="1" applyFont="1" applyAlignment="1" applyProtection="1">
      <alignment horizontal="center" vertical="center"/>
      <protection locked="0"/>
    </xf>
    <xf numFmtId="0" fontId="2" fillId="0" borderId="0" xfId="0" applyFont="1" applyAlignment="1" applyProtection="1">
      <alignment horizontal="left" vertical="center"/>
      <protection locked="0"/>
    </xf>
    <xf numFmtId="0" fontId="8" fillId="3" borderId="0" xfId="0" applyFont="1" applyFill="1" applyAlignment="1" applyProtection="1">
      <alignment horizontal="center" vertical="center"/>
    </xf>
    <xf numFmtId="0" fontId="2" fillId="0" borderId="0" xfId="0" applyNumberFormat="1" applyFont="1" applyAlignment="1" applyProtection="1">
      <alignment horizontal="center" vertical="center"/>
      <protection locked="0"/>
    </xf>
    <xf numFmtId="0" fontId="2" fillId="2" borderId="0" xfId="0" applyFont="1" applyFill="1" applyAlignment="1" applyProtection="1">
      <alignment horizontal="center" vertical="center"/>
      <protection locked="0"/>
    </xf>
    <xf numFmtId="0" fontId="11" fillId="3" borderId="0" xfId="0" applyFont="1" applyFill="1" applyAlignment="1" applyProtection="1">
      <alignment horizontal="center" vertical="center" wrapText="1"/>
    </xf>
    <xf numFmtId="0" fontId="6" fillId="4" borderId="3" xfId="0" applyFont="1" applyFill="1" applyBorder="1" applyAlignment="1">
      <alignment vertical="center"/>
    </xf>
    <xf numFmtId="0" fontId="6" fillId="0" borderId="3" xfId="0" applyFont="1" applyBorder="1" applyAlignment="1">
      <alignment vertical="center"/>
    </xf>
    <xf numFmtId="0" fontId="10" fillId="0" borderId="0" xfId="0" applyFont="1" applyAlignment="1" applyProtection="1">
      <alignment horizontal="center" vertical="center"/>
      <protection locked="0"/>
    </xf>
    <xf numFmtId="14" fontId="10" fillId="0" borderId="0" xfId="0" applyNumberFormat="1" applyFont="1" applyAlignment="1" applyProtection="1">
      <alignment horizontal="center" vertical="center"/>
      <protection locked="0"/>
    </xf>
    <xf numFmtId="0" fontId="10" fillId="0" borderId="0" xfId="0" applyFont="1" applyAlignment="1" applyProtection="1">
      <alignment horizontal="left" vertical="center"/>
      <protection locked="0"/>
    </xf>
    <xf numFmtId="0" fontId="10" fillId="0" borderId="0" xfId="0" applyNumberFormat="1" applyFont="1" applyAlignment="1" applyProtection="1">
      <alignment horizontal="center" vertical="center"/>
      <protection locked="0"/>
    </xf>
    <xf numFmtId="0" fontId="6" fillId="0" borderId="0" xfId="0" applyFont="1" applyFill="1" applyAlignment="1" applyProtection="1">
      <alignment vertical="center"/>
      <protection locked="0"/>
    </xf>
    <xf numFmtId="0" fontId="10" fillId="0" borderId="0" xfId="0" applyFont="1" applyAlignment="1" applyProtection="1">
      <alignment vertical="center"/>
      <protection locked="0"/>
    </xf>
    <xf numFmtId="0" fontId="4" fillId="2" borderId="0" xfId="0" applyFont="1" applyFill="1" applyAlignment="1" applyProtection="1">
      <alignment horizontal="center" vertical="center"/>
    </xf>
    <xf numFmtId="0" fontId="0" fillId="2" borderId="0" xfId="0" applyFill="1" applyAlignment="1" applyProtection="1">
      <alignment vertical="center"/>
    </xf>
    <xf numFmtId="0" fontId="2" fillId="2" borderId="0" xfId="0" applyFont="1" applyFill="1" applyAlignment="1" applyProtection="1">
      <alignment horizontal="center" vertical="center"/>
      <protection locked="0"/>
    </xf>
    <xf numFmtId="0" fontId="0" fillId="0" borderId="0" xfId="0" applyAlignment="1" applyProtection="1">
      <alignment vertical="center"/>
    </xf>
    <xf numFmtId="0" fontId="2" fillId="0" borderId="0" xfId="0" applyFont="1" applyFill="1" applyAlignment="1" applyProtection="1">
      <alignment horizontal="center" vertical="center"/>
      <protection locked="0"/>
    </xf>
    <xf numFmtId="0" fontId="7" fillId="0" borderId="0" xfId="0" applyFont="1" applyFill="1" applyAlignment="1" applyProtection="1">
      <alignment horizontal="center" vertical="center"/>
      <protection locked="0"/>
    </xf>
    <xf numFmtId="0" fontId="10" fillId="0" borderId="0" xfId="0" applyFont="1" applyFill="1" applyAlignment="1" applyProtection="1">
      <alignment vertical="center"/>
      <protection locked="0"/>
    </xf>
    <xf numFmtId="0" fontId="12" fillId="0" borderId="0" xfId="0" applyNumberFormat="1" applyFont="1" applyFill="1" applyAlignment="1" applyProtection="1">
      <alignment horizontal="center" vertical="center"/>
      <protection locked="0"/>
    </xf>
    <xf numFmtId="0" fontId="10" fillId="0" borderId="0" xfId="0" applyNumberFormat="1" applyFont="1" applyFill="1" applyAlignment="1" applyProtection="1">
      <alignment horizontal="center" vertical="center"/>
      <protection locked="0"/>
    </xf>
    <xf numFmtId="0" fontId="10" fillId="0" borderId="0" xfId="0" applyFont="1" applyFill="1" applyAlignment="1" applyProtection="1">
      <alignment horizontal="center" vertical="center"/>
      <protection locked="0"/>
    </xf>
    <xf numFmtId="0" fontId="2" fillId="5" borderId="0" xfId="0" applyFont="1" applyFill="1" applyAlignment="1" applyProtection="1">
      <alignment horizontal="center" vertical="center"/>
      <protection locked="0"/>
    </xf>
  </cellXfs>
  <cellStyles count="1">
    <cellStyle name="Normal" xfId="0" builtinId="0"/>
  </cellStyles>
  <dxfs count="29">
    <dxf>
      <font>
        <strike val="0"/>
        <outline val="0"/>
        <shadow val="0"/>
        <u val="none"/>
        <vertAlign val="baseline"/>
        <sz val="12"/>
        <name val="Arial"/>
        <scheme val="none"/>
      </font>
      <numFmt numFmtId="0" formatCode="General"/>
      <fill>
        <patternFill patternType="none">
          <bgColor auto="1"/>
        </patternFill>
      </fill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name val="Arial"/>
        <scheme val="none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name val="Arial"/>
        <scheme val="none"/>
      </font>
      <numFmt numFmtId="0" formatCode="General"/>
      <fill>
        <patternFill patternType="none">
          <bgColor auto="1"/>
        </patternFill>
      </fill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6"/>
        <color theme="1"/>
        <name val="Arial"/>
        <scheme val="none"/>
      </font>
      <numFmt numFmtId="0" formatCode="General"/>
      <fill>
        <patternFill patternType="none">
          <bgColor auto="1"/>
        </patternFill>
      </fill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name val="Arial"/>
        <scheme val="none"/>
      </font>
      <numFmt numFmtId="0" formatCode="General"/>
      <fill>
        <patternFill patternType="none">
          <bgColor auto="1"/>
        </patternFill>
      </fill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name val="Arial"/>
        <scheme val="none"/>
      </font>
      <numFmt numFmtId="0" formatCode="General"/>
      <fill>
        <patternFill patternType="none">
          <bgColor auto="1"/>
        </patternFill>
      </fill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name val="Arial"/>
        <scheme val="none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name val="Arial"/>
        <scheme val="none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fill>
        <patternFill patternType="none">
          <bgColor auto="1"/>
        </patternFill>
      </fill>
      <alignment horizontal="general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name val="Arial"/>
        <scheme val="none"/>
      </font>
      <fill>
        <patternFill patternType="none">
          <bgColor auto="1"/>
        </patternFill>
      </fill>
      <alignment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name val="Arial"/>
        <scheme val="none"/>
      </font>
      <fill>
        <patternFill patternType="none">
          <bgColor auto="1"/>
        </patternFill>
      </fill>
      <alignment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name val="Arial"/>
        <scheme val="none"/>
      </font>
      <alignment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name val="Arial"/>
        <scheme val="none"/>
      </font>
      <alignment horizontal="general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name val="Arial"/>
        <scheme val="none"/>
      </font>
      <alignment horizontal="general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name val="Arial"/>
        <scheme val="none"/>
      </font>
      <alignment horizontal="general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name val="Arial"/>
        <scheme val="none"/>
      </font>
      <alignment horizontal="general" vertical="center" textRotation="0" wrapText="0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Arial"/>
        <scheme val="none"/>
      </font>
      <fill>
        <patternFill patternType="solid">
          <fgColor indexed="64"/>
          <bgColor theme="4"/>
        </patternFill>
      </fill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name val="Arial"/>
        <scheme val="none"/>
      </font>
      <alignment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6"/>
        <color theme="0"/>
        <name val="Arial"/>
        <scheme val="none"/>
      </font>
      <fill>
        <patternFill patternType="solid">
          <fgColor indexed="64"/>
          <bgColor theme="4"/>
        </patternFill>
      </fill>
      <alignment horizontal="center" vertical="center" textRotation="0" wrapText="1" indent="0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sz val="12"/>
        <name val="Arial"/>
        <scheme val="none"/>
      </font>
      <numFmt numFmtId="0" formatCode="General"/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name val="Arial"/>
        <scheme val="none"/>
      </font>
      <numFmt numFmtId="0" formatCode="General"/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name val="Arial"/>
        <scheme val="none"/>
      </font>
      <numFmt numFmtId="0" formatCode="General"/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name val="Arial"/>
        <scheme val="none"/>
      </font>
      <numFmt numFmtId="0" formatCode="General"/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name val="Arial"/>
        <scheme val="none"/>
      </font>
      <alignment horizontal="left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name val="Arial"/>
        <scheme val="none"/>
      </font>
      <alignment horizontal="left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name val="Arial"/>
        <scheme val="none"/>
      </font>
      <alignment horizontal="left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name val="Arial"/>
        <scheme val="none"/>
      </font>
      <numFmt numFmtId="19" formatCode="dd/mm/yyyy"/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name val="Arial"/>
        <scheme val="none"/>
      </font>
      <alignment horizontal="general" vertical="center" textRotation="0" wrapText="0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0"/>
        <name val="Arial"/>
        <scheme val="none"/>
      </font>
      <fill>
        <patternFill patternType="solid">
          <fgColor indexed="64"/>
          <bgColor theme="4"/>
        </patternFill>
      </fill>
      <alignment horizontal="center" vertical="center" textRotation="0" wrapText="0" indent="0" justifyLastLine="0" shrinkToFit="0" readingOrder="0"/>
      <protection locked="1" hidden="0"/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1000125</xdr:colOff>
      <xdr:row>0</xdr:row>
      <xdr:rowOff>47625</xdr:rowOff>
    </xdr:from>
    <xdr:to>
      <xdr:col>2</xdr:col>
      <xdr:colOff>892969</xdr:colOff>
      <xdr:row>0</xdr:row>
      <xdr:rowOff>738187</xdr:rowOff>
    </xdr:to>
    <xdr:sp macro="[0]!AppelForm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2238375" y="47625"/>
          <a:ext cx="2143125" cy="690562"/>
        </a:xfrm>
        <a:prstGeom prst="roundRect">
          <a:avLst/>
        </a:prstGeom>
        <a:solidFill>
          <a:schemeClr val="accent6">
            <a:lumMod val="60000"/>
            <a:lumOff val="40000"/>
          </a:schemeClr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rgbClr val="FF0000"/>
              </a:solidFill>
            </a:rPr>
            <a:t>APPEL</a:t>
          </a:r>
          <a:br>
            <a:rPr lang="fr-FR" sz="1200" b="1">
              <a:solidFill>
                <a:srgbClr val="FF0000"/>
              </a:solidFill>
            </a:rPr>
          </a:br>
          <a:r>
            <a:rPr lang="fr-FR" sz="1200" b="1">
              <a:solidFill>
                <a:srgbClr val="FF0000"/>
              </a:solidFill>
            </a:rPr>
            <a:t>FORMULAIRE DE SAISIE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0000000}" name="Formulaire6" displayName="Formulaire6" ref="A2:H24" totalsRowShown="0" headerRowDxfId="28" dataDxfId="27">
  <autoFilter ref="A2:H24" xr:uid="{00000000-0009-0000-0100-000005000000}"/>
  <tableColumns count="8">
    <tableColumn id="2" xr3:uid="{00000000-0010-0000-0000-000002000000}" name="Date" dataDxfId="26"/>
    <tableColumn id="1" xr3:uid="{00000000-0010-0000-0000-000001000000}" name="Critère" dataDxfId="25"/>
    <tableColumn id="3" xr3:uid="{00000000-0010-0000-0000-000003000000}" name="Code article" dataDxfId="24"/>
    <tableColumn id="4" xr3:uid="{00000000-0010-0000-0000-000004000000}" name="Désignation" dataDxfId="23"/>
    <tableColumn id="5" xr3:uid="{00000000-0010-0000-0000-000005000000}" name="Entrée" dataDxfId="22"/>
    <tableColumn id="6" xr3:uid="{00000000-0010-0000-0000-000006000000}" name="Sortie" dataDxfId="21"/>
    <tableColumn id="7" xr3:uid="{00000000-0010-0000-0000-000007000000}" name="Entrée formulée" dataDxfId="20"/>
    <tableColumn id="8" xr3:uid="{00000000-0010-0000-0000-000008000000}" name="Sortie formulée" dataDxfId="19"/>
  </tableColumns>
  <tableStyleInfo name="TableStyleLight16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1000000}" name="Données" displayName="Données" ref="A2:L151" totalsRowShown="0" headerRowDxfId="18" dataDxfId="17">
  <autoFilter ref="A2:L151" xr:uid="{00000000-0009-0000-0100-000001000000}"/>
  <tableColumns count="12">
    <tableColumn id="1" xr3:uid="{00000000-0010-0000-0100-000001000000}" name="Critère" dataDxfId="11"/>
    <tableColumn id="2" xr3:uid="{00000000-0010-0000-0100-000002000000}" name="Code article" dataDxfId="10"/>
    <tableColumn id="3" xr3:uid="{00000000-0010-0000-0100-000003000000}" name="Désignation" dataDxfId="9"/>
    <tableColumn id="7" xr3:uid="{05386948-CA2D-4820-AFA2-534A506FC3FB}" name="Coef." dataDxfId="8"/>
    <tableColumn id="14" xr3:uid="{00000000-0010-0000-0100-00000E000000}" name="Stock mini" dataDxfId="7"/>
    <tableColumn id="15" xr3:uid="{00000000-0010-0000-0100-00000F000000}" name="Stock initial" dataDxfId="6"/>
    <tableColumn id="16" xr3:uid="{00000000-0010-0000-0100-000010000000}" name="Entrée" dataDxfId="5">
      <calculatedColumnFormula>IFERROR(ROUND((SUMIF(Formulaire6[Désignation],Données[[#This Row],[Désignation]],Formulaire6[Entrée]))*100/#REF!,0),"")</calculatedColumnFormula>
    </tableColumn>
    <tableColumn id="17" xr3:uid="{00000000-0010-0000-0100-000011000000}" name="Sortie" dataDxfId="4">
      <calculatedColumnFormula>IFERROR(ROUND((SUMIF(Formulaire6[Désignation],Données[[#This Row],[Désignation]],Formulaire6[Sortie]))*100/Données[[#This Row],[Coef.]],0),"")</calculatedColumnFormula>
    </tableColumn>
    <tableColumn id="18" xr3:uid="{00000000-0010-0000-0100-000012000000}" name="Alerte stock" dataDxfId="3">
      <calculatedColumnFormula>IF(Données[[#This Row],[Stock final]]&lt;=Données[[#This Row],[Stock mini]],0,IF(Données[[#This Row],[Stock final]]&lt;=Données[[#This Row],[Stock mini]]+(Données[[#This Row],[Stock mini]]*25/100),1,2))</calculatedColumnFormula>
    </tableColumn>
    <tableColumn id="19" xr3:uid="{00000000-0010-0000-0100-000013000000}" name="Stock final" dataDxfId="2">
      <calculatedColumnFormula>Données[[#This Row],[Stock initial]]+Données[[#This Row],[Entrée]]-Données[[#This Row],[Sortie]]</calculatedColumnFormula>
    </tableColumn>
    <tableColumn id="20" xr3:uid="{00000000-0010-0000-0100-000014000000}" name="P.U." dataDxfId="1"/>
    <tableColumn id="21" xr3:uid="{00000000-0010-0000-0100-000015000000}" name="Valeur Stock" dataDxfId="0">
      <calculatedColumnFormula>IF(Données[[#This Row],[Stock initial]]="","",Données[[#This Row],[Stock final]]*Données[[#This Row],[P.U.]])</calculatedColumnFormula>
    </tableColumn>
  </tableColumns>
  <tableStyleInfo name="TableStyleLight15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2000000}" name="Formulaire" displayName="Formulaire" ref="R2:T7" totalsRowShown="0" headerRowDxfId="16" dataDxfId="15">
  <autoFilter ref="R2:T7" xr:uid="{00000000-0009-0000-0100-000002000000}"/>
  <tableColumns count="3">
    <tableColumn id="1" xr3:uid="{00000000-0010-0000-0200-000001000000}" name="Critère" dataDxfId="14"/>
    <tableColumn id="3" xr3:uid="{00000000-0010-0000-0200-000003000000}" name="Code article" dataDxfId="13"/>
    <tableColumn id="4" xr3:uid="{00000000-0010-0000-0200-000004000000}" name="Désignation" dataDxfId="1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45F82"/>
      </a:accent1>
      <a:accent2>
        <a:srgbClr val="E87331"/>
      </a:accent2>
      <a:accent3>
        <a:srgbClr val="186C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H516"/>
  <sheetViews>
    <sheetView zoomScale="80" zoomScaleNormal="80" workbookViewId="0">
      <selection activeCell="A3" sqref="A3"/>
    </sheetView>
  </sheetViews>
  <sheetFormatPr baseColWidth="10" defaultColWidth="11" defaultRowHeight="15"/>
  <cols>
    <col min="1" max="1" width="16.25" style="5" customWidth="1"/>
    <col min="2" max="2" width="29.5" style="2" customWidth="1"/>
    <col min="3" max="3" width="47.375" style="2" customWidth="1"/>
    <col min="4" max="4" width="45" style="2" customWidth="1"/>
    <col min="5" max="5" width="14.75" style="2" customWidth="1"/>
    <col min="6" max="6" width="13.375" style="2" customWidth="1"/>
    <col min="7" max="8" width="15.625" style="5" customWidth="1"/>
    <col min="9" max="16384" width="11" style="2"/>
  </cols>
  <sheetData>
    <row r="1" spans="1:8" ht="60.75" customHeight="1">
      <c r="A1" s="26" t="s">
        <v>1</v>
      </c>
      <c r="B1" s="26"/>
      <c r="C1" s="26"/>
      <c r="D1" s="27"/>
      <c r="E1" s="27"/>
      <c r="F1" s="27"/>
      <c r="G1" s="16"/>
      <c r="H1" s="16"/>
    </row>
    <row r="2" spans="1:8" ht="50.1" customHeight="1">
      <c r="A2" s="14" t="s">
        <v>95</v>
      </c>
      <c r="B2" s="14" t="s">
        <v>2</v>
      </c>
      <c r="C2" s="14" t="s">
        <v>3</v>
      </c>
      <c r="D2" s="14" t="s">
        <v>4</v>
      </c>
      <c r="E2" s="14" t="s">
        <v>96</v>
      </c>
      <c r="F2" s="14" t="s">
        <v>97</v>
      </c>
      <c r="G2" s="17" t="s">
        <v>106</v>
      </c>
      <c r="H2" s="17" t="s">
        <v>107</v>
      </c>
    </row>
    <row r="3" spans="1:8" ht="20.100000000000001" customHeight="1">
      <c r="A3" s="12" t="s">
        <v>199</v>
      </c>
      <c r="B3" s="13" t="s">
        <v>5</v>
      </c>
      <c r="C3" s="13" t="s">
        <v>6</v>
      </c>
      <c r="D3" s="13" t="s">
        <v>120</v>
      </c>
      <c r="E3" s="15">
        <v>58</v>
      </c>
      <c r="F3" s="15"/>
      <c r="G3" s="20"/>
      <c r="H3" s="20"/>
    </row>
    <row r="4" spans="1:8" ht="20.100000000000001" customHeight="1">
      <c r="A4" s="12"/>
      <c r="B4" s="13"/>
      <c r="C4" s="13"/>
      <c r="D4" s="13"/>
      <c r="E4" s="15"/>
      <c r="F4" s="15"/>
      <c r="G4" s="20"/>
      <c r="H4" s="20"/>
    </row>
    <row r="5" spans="1:8" ht="20.100000000000001" customHeight="1">
      <c r="A5" s="12"/>
      <c r="B5" s="13"/>
      <c r="C5" s="13"/>
      <c r="D5" s="13"/>
      <c r="E5" s="15"/>
      <c r="F5" s="15"/>
      <c r="G5" s="20"/>
      <c r="H5" s="20"/>
    </row>
    <row r="6" spans="1:8" ht="20.100000000000001" customHeight="1">
      <c r="A6" s="12"/>
      <c r="B6" s="13"/>
      <c r="C6" s="13"/>
      <c r="D6" s="13"/>
      <c r="E6" s="15"/>
      <c r="F6" s="15"/>
      <c r="G6" s="20"/>
      <c r="H6" s="20"/>
    </row>
    <row r="7" spans="1:8" ht="20.100000000000001" customHeight="1">
      <c r="A7" s="21"/>
      <c r="B7" s="22"/>
      <c r="C7" s="22"/>
      <c r="D7" s="22"/>
      <c r="E7" s="23"/>
      <c r="F7" s="23"/>
      <c r="G7" s="23"/>
      <c r="H7" s="23"/>
    </row>
    <row r="8" spans="1:8" ht="20.100000000000001" customHeight="1">
      <c r="A8" s="21"/>
      <c r="B8" s="22"/>
      <c r="C8" s="22"/>
      <c r="D8" s="22"/>
      <c r="E8" s="23"/>
      <c r="F8" s="23"/>
      <c r="G8" s="23"/>
      <c r="H8" s="23"/>
    </row>
    <row r="9" spans="1:8" ht="20.100000000000001" customHeight="1">
      <c r="A9" s="21"/>
      <c r="B9" s="22"/>
      <c r="C9" s="22"/>
      <c r="D9" s="22"/>
      <c r="E9" s="23"/>
      <c r="F9" s="23"/>
      <c r="G9" s="23"/>
      <c r="H9" s="23"/>
    </row>
    <row r="10" spans="1:8" ht="20.100000000000001" customHeight="1">
      <c r="A10" s="12"/>
      <c r="B10" s="13"/>
      <c r="C10" s="13"/>
      <c r="D10" s="13"/>
      <c r="E10" s="15"/>
      <c r="F10" s="15"/>
      <c r="G10" s="15"/>
      <c r="H10" s="15"/>
    </row>
    <row r="11" spans="1:8" ht="20.100000000000001" customHeight="1">
      <c r="A11" s="12"/>
      <c r="B11" s="13"/>
      <c r="C11" s="13"/>
      <c r="D11" s="13"/>
      <c r="E11" s="15"/>
      <c r="F11" s="15"/>
      <c r="G11" s="15"/>
      <c r="H11" s="15"/>
    </row>
    <row r="12" spans="1:8" ht="20.100000000000001" customHeight="1">
      <c r="A12" s="12"/>
      <c r="B12" s="13"/>
      <c r="C12" s="13"/>
      <c r="D12" s="13"/>
      <c r="E12" s="15"/>
      <c r="F12" s="15"/>
      <c r="G12" s="15"/>
      <c r="H12" s="15"/>
    </row>
    <row r="13" spans="1:8" ht="20.100000000000001" customHeight="1">
      <c r="A13" s="12"/>
      <c r="B13" s="13"/>
      <c r="C13" s="13"/>
      <c r="D13" s="13"/>
      <c r="E13" s="15"/>
      <c r="F13" s="15"/>
      <c r="G13" s="15"/>
      <c r="H13" s="15"/>
    </row>
    <row r="14" spans="1:8" ht="20.100000000000001" customHeight="1">
      <c r="A14" s="21"/>
      <c r="B14" s="22"/>
      <c r="C14" s="22"/>
      <c r="D14" s="22"/>
      <c r="E14" s="23"/>
      <c r="F14" s="23"/>
      <c r="G14" s="23"/>
      <c r="H14" s="23"/>
    </row>
    <row r="15" spans="1:8" ht="20.100000000000001" customHeight="1">
      <c r="A15" s="21"/>
      <c r="B15" s="22"/>
      <c r="C15" s="22"/>
      <c r="D15" s="22"/>
      <c r="E15" s="23"/>
      <c r="F15" s="23"/>
      <c r="G15" s="23"/>
      <c r="H15" s="23"/>
    </row>
    <row r="16" spans="1:8" ht="20.100000000000001" customHeight="1">
      <c r="A16" s="21"/>
      <c r="B16" s="22"/>
      <c r="C16" s="22"/>
      <c r="D16" s="22"/>
      <c r="E16" s="23"/>
      <c r="F16" s="23"/>
      <c r="G16" s="23"/>
      <c r="H16" s="23"/>
    </row>
    <row r="17" spans="1:8" ht="20.100000000000001" customHeight="1">
      <c r="A17" s="21"/>
      <c r="B17" s="22"/>
      <c r="C17" s="22"/>
      <c r="D17" s="22"/>
      <c r="E17" s="23"/>
      <c r="F17" s="23"/>
      <c r="G17" s="23"/>
      <c r="H17" s="23"/>
    </row>
    <row r="18" spans="1:8" ht="20.100000000000001" customHeight="1">
      <c r="A18" s="21"/>
      <c r="B18" s="22"/>
      <c r="C18" s="22"/>
      <c r="D18" s="22"/>
      <c r="E18" s="23"/>
      <c r="F18" s="23"/>
      <c r="G18" s="23"/>
      <c r="H18" s="23"/>
    </row>
    <row r="19" spans="1:8" ht="20.100000000000001" customHeight="1">
      <c r="A19" s="21"/>
      <c r="B19" s="22"/>
      <c r="C19" s="22"/>
      <c r="D19" s="22"/>
      <c r="E19" s="23"/>
      <c r="F19" s="23"/>
      <c r="G19" s="23"/>
      <c r="H19" s="23"/>
    </row>
    <row r="20" spans="1:8" ht="20.100000000000001" customHeight="1">
      <c r="A20" s="21" t="s">
        <v>199</v>
      </c>
      <c r="B20" s="22" t="s">
        <v>5</v>
      </c>
      <c r="C20" s="22" t="s">
        <v>6</v>
      </c>
      <c r="D20" s="22" t="s">
        <v>120</v>
      </c>
      <c r="E20" s="23"/>
      <c r="F20" s="23">
        <v>58</v>
      </c>
      <c r="G20" s="23"/>
      <c r="H20" s="23"/>
    </row>
    <row r="21" spans="1:8" ht="20.100000000000001" customHeight="1">
      <c r="A21" s="21" t="s">
        <v>199</v>
      </c>
      <c r="B21" s="22" t="s">
        <v>5</v>
      </c>
      <c r="C21" s="22" t="s">
        <v>6</v>
      </c>
      <c r="D21" s="22" t="s">
        <v>126</v>
      </c>
      <c r="E21" s="23"/>
      <c r="F21" s="23">
        <v>250</v>
      </c>
      <c r="G21" s="23"/>
      <c r="H21" s="23"/>
    </row>
    <row r="22" spans="1:8" ht="20.100000000000001" customHeight="1">
      <c r="A22" s="21" t="s">
        <v>199</v>
      </c>
      <c r="B22" s="22" t="s">
        <v>5</v>
      </c>
      <c r="C22" s="22" t="s">
        <v>6</v>
      </c>
      <c r="D22" s="22" t="s">
        <v>120</v>
      </c>
      <c r="E22" s="23"/>
      <c r="F22" s="23">
        <v>200</v>
      </c>
      <c r="G22" s="23"/>
      <c r="H22" s="23"/>
    </row>
    <row r="23" spans="1:8" ht="20.100000000000001" customHeight="1">
      <c r="A23" s="21" t="s">
        <v>199</v>
      </c>
      <c r="B23" s="22" t="s">
        <v>5</v>
      </c>
      <c r="C23" s="22" t="s">
        <v>6</v>
      </c>
      <c r="D23" s="22" t="s">
        <v>120</v>
      </c>
      <c r="E23" s="23"/>
      <c r="F23" s="23">
        <v>200</v>
      </c>
      <c r="G23" s="23"/>
      <c r="H23" s="23"/>
    </row>
    <row r="24" spans="1:8" ht="20.100000000000001" customHeight="1">
      <c r="A24" s="21" t="s">
        <v>199</v>
      </c>
      <c r="B24" s="22" t="s">
        <v>5</v>
      </c>
      <c r="C24" s="22" t="s">
        <v>6</v>
      </c>
      <c r="D24" s="22" t="s">
        <v>120</v>
      </c>
      <c r="E24" s="23"/>
      <c r="F24" s="23">
        <v>400</v>
      </c>
      <c r="G24" s="23"/>
      <c r="H24" s="23"/>
    </row>
    <row r="25" spans="1:8" ht="20.100000000000001" customHeight="1"/>
    <row r="26" spans="1:8" ht="20.100000000000001" customHeight="1"/>
    <row r="27" spans="1:8" ht="20.100000000000001" customHeight="1"/>
    <row r="28" spans="1:8" ht="20.100000000000001" customHeight="1"/>
    <row r="29" spans="1:8" ht="20.100000000000001" customHeight="1"/>
    <row r="30" spans="1:8" ht="20.100000000000001" customHeight="1"/>
    <row r="31" spans="1:8" ht="20.100000000000001" customHeight="1"/>
    <row r="32" spans="1:8" ht="20.100000000000001" customHeight="1"/>
    <row r="33" ht="20.100000000000001" customHeight="1"/>
    <row r="34" ht="20.100000000000001" customHeight="1"/>
    <row r="35" ht="20.100000000000001" customHeight="1"/>
    <row r="36" ht="20.100000000000001" customHeight="1"/>
    <row r="37" ht="20.100000000000001" customHeight="1"/>
    <row r="38" ht="20.100000000000001" customHeight="1"/>
    <row r="39" ht="20.100000000000001" customHeight="1"/>
    <row r="40" ht="20.100000000000001" customHeight="1"/>
    <row r="41" ht="20.100000000000001" customHeight="1"/>
    <row r="42" ht="20.100000000000001" customHeight="1"/>
    <row r="43" ht="20.100000000000001" customHeight="1"/>
    <row r="44" ht="20.100000000000001" customHeight="1"/>
    <row r="45" ht="20.100000000000001" customHeight="1"/>
    <row r="46" ht="20.100000000000001" customHeight="1"/>
    <row r="47" ht="20.100000000000001" customHeight="1"/>
    <row r="48" ht="20.100000000000001" customHeight="1"/>
    <row r="49" ht="20.100000000000001" customHeight="1"/>
    <row r="50" ht="20.100000000000001" customHeight="1"/>
    <row r="51" ht="20.100000000000001" customHeight="1"/>
    <row r="52" ht="20.100000000000001" customHeight="1"/>
    <row r="53" ht="20.100000000000001" customHeight="1"/>
    <row r="54" ht="20.100000000000001" customHeight="1"/>
    <row r="55" ht="20.100000000000001" customHeight="1"/>
    <row r="56" ht="20.100000000000001" customHeight="1"/>
    <row r="57" ht="20.100000000000001" customHeight="1"/>
    <row r="58" ht="20.100000000000001" customHeight="1"/>
    <row r="59" ht="20.100000000000001" customHeight="1"/>
    <row r="60" ht="20.100000000000001" customHeight="1"/>
    <row r="61" ht="20.100000000000001" customHeight="1"/>
    <row r="62" ht="20.100000000000001" customHeight="1"/>
    <row r="63" ht="20.100000000000001" customHeight="1"/>
    <row r="64" ht="20.100000000000001" customHeight="1"/>
    <row r="65" ht="20.100000000000001" customHeight="1"/>
    <row r="66" ht="20.100000000000001" customHeight="1"/>
    <row r="67" ht="20.100000000000001" customHeight="1"/>
    <row r="68" ht="20.100000000000001" customHeight="1"/>
    <row r="69" ht="20.100000000000001" customHeight="1"/>
    <row r="70" ht="20.100000000000001" customHeight="1"/>
    <row r="71" ht="20.100000000000001" customHeight="1"/>
    <row r="72" ht="20.100000000000001" customHeight="1"/>
    <row r="73" ht="20.100000000000001" customHeight="1"/>
    <row r="74" ht="20.100000000000001" customHeight="1"/>
    <row r="75" ht="20.100000000000001" customHeight="1"/>
    <row r="76" ht="20.100000000000001" customHeight="1"/>
    <row r="77" ht="20.100000000000001" customHeight="1"/>
    <row r="78" ht="20.100000000000001" customHeight="1"/>
    <row r="79" ht="20.100000000000001" customHeight="1"/>
    <row r="80" ht="20.100000000000001" customHeight="1"/>
    <row r="81" ht="20.100000000000001" customHeight="1"/>
    <row r="82" ht="20.100000000000001" customHeight="1"/>
    <row r="83" ht="20.100000000000001" customHeight="1"/>
    <row r="84" ht="20.100000000000001" customHeight="1"/>
    <row r="85" ht="20.100000000000001" customHeight="1"/>
    <row r="86" ht="20.100000000000001" customHeight="1"/>
    <row r="87" ht="20.100000000000001" customHeight="1"/>
    <row r="88" ht="20.100000000000001" customHeight="1"/>
    <row r="89" ht="20.100000000000001" customHeight="1"/>
    <row r="90" ht="20.100000000000001" customHeight="1"/>
    <row r="91" ht="20.100000000000001" customHeight="1"/>
    <row r="92" ht="20.100000000000001" customHeight="1"/>
    <row r="93" ht="20.100000000000001" customHeight="1"/>
    <row r="94" ht="20.100000000000001" customHeight="1"/>
    <row r="95" ht="20.100000000000001" customHeight="1"/>
    <row r="96" ht="20.100000000000001" customHeight="1"/>
    <row r="97" ht="20.100000000000001" customHeight="1"/>
    <row r="98" ht="20.100000000000001" customHeight="1"/>
    <row r="99" ht="20.100000000000001" customHeight="1"/>
    <row r="100" ht="20.100000000000001" customHeight="1"/>
    <row r="101" ht="20.100000000000001" customHeight="1"/>
    <row r="102" ht="20.100000000000001" customHeight="1"/>
    <row r="103" ht="20.100000000000001" customHeight="1"/>
    <row r="104" ht="20.100000000000001" customHeight="1"/>
    <row r="105" ht="20.100000000000001" customHeight="1"/>
    <row r="106" ht="20.100000000000001" customHeight="1"/>
    <row r="107" ht="20.100000000000001" customHeight="1"/>
    <row r="108" ht="20.100000000000001" customHeight="1"/>
    <row r="109" ht="20.100000000000001" customHeight="1"/>
    <row r="110" ht="20.100000000000001" customHeight="1"/>
    <row r="111" ht="20.100000000000001" customHeight="1"/>
    <row r="112" ht="20.100000000000001" customHeight="1"/>
    <row r="113" ht="20.100000000000001" customHeight="1"/>
    <row r="114" ht="20.100000000000001" customHeight="1"/>
    <row r="115" ht="20.100000000000001" customHeight="1"/>
    <row r="116" ht="20.100000000000001" customHeight="1"/>
    <row r="117" ht="20.100000000000001" customHeight="1"/>
    <row r="118" ht="20.100000000000001" customHeight="1"/>
    <row r="119" ht="20.100000000000001" customHeight="1"/>
    <row r="120" ht="20.100000000000001" customHeight="1"/>
    <row r="121" ht="20.100000000000001" customHeight="1"/>
    <row r="122" ht="20.100000000000001" customHeight="1"/>
    <row r="123" ht="20.100000000000001" customHeight="1"/>
    <row r="124" ht="20.100000000000001" customHeight="1"/>
    <row r="125" ht="20.100000000000001" customHeight="1"/>
    <row r="126" ht="20.100000000000001" customHeight="1"/>
    <row r="127" ht="20.100000000000001" customHeight="1"/>
    <row r="128" ht="20.100000000000001" customHeight="1"/>
    <row r="129" ht="20.100000000000001" customHeight="1"/>
    <row r="130" ht="20.100000000000001" customHeight="1"/>
    <row r="131" ht="20.100000000000001" customHeight="1"/>
    <row r="132" ht="20.100000000000001" customHeight="1"/>
    <row r="133" ht="20.100000000000001" customHeight="1"/>
    <row r="134" ht="20.100000000000001" customHeight="1"/>
    <row r="135" ht="20.100000000000001" customHeight="1"/>
    <row r="136" ht="20.100000000000001" customHeight="1"/>
    <row r="137" ht="20.100000000000001" customHeight="1"/>
    <row r="138" ht="20.100000000000001" customHeight="1"/>
    <row r="139" ht="20.100000000000001" customHeight="1"/>
    <row r="140" ht="20.100000000000001" customHeight="1"/>
    <row r="141" ht="20.100000000000001" customHeight="1"/>
    <row r="142" ht="20.100000000000001" customHeight="1"/>
    <row r="143" ht="20.100000000000001" customHeight="1"/>
    <row r="144" ht="20.100000000000001" customHeight="1"/>
    <row r="145" ht="20.100000000000001" customHeight="1"/>
    <row r="146" ht="20.100000000000001" customHeight="1"/>
    <row r="147" ht="20.100000000000001" customHeight="1"/>
    <row r="148" ht="20.100000000000001" customHeight="1"/>
    <row r="149" ht="20.100000000000001" customHeight="1"/>
    <row r="150" ht="20.100000000000001" customHeight="1"/>
    <row r="151" ht="20.100000000000001" customHeight="1"/>
    <row r="152" ht="20.100000000000001" customHeight="1"/>
    <row r="153" ht="20.100000000000001" customHeight="1"/>
    <row r="154" ht="20.100000000000001" customHeight="1"/>
    <row r="155" ht="20.100000000000001" customHeight="1"/>
    <row r="156" ht="20.100000000000001" customHeight="1"/>
    <row r="157" ht="20.100000000000001" customHeight="1"/>
    <row r="158" ht="20.100000000000001" customHeight="1"/>
    <row r="159" ht="20.100000000000001" customHeight="1"/>
    <row r="160" ht="20.100000000000001" customHeight="1"/>
    <row r="161" ht="20.100000000000001" customHeight="1"/>
    <row r="162" ht="20.100000000000001" customHeight="1"/>
    <row r="163" ht="20.100000000000001" customHeight="1"/>
    <row r="164" ht="20.100000000000001" customHeight="1"/>
    <row r="165" ht="20.100000000000001" customHeight="1"/>
    <row r="166" ht="20.100000000000001" customHeight="1"/>
    <row r="167" ht="20.100000000000001" customHeight="1"/>
    <row r="168" ht="20.100000000000001" customHeight="1"/>
    <row r="169" ht="20.100000000000001" customHeight="1"/>
    <row r="170" ht="20.100000000000001" customHeight="1"/>
    <row r="171" ht="20.100000000000001" customHeight="1"/>
    <row r="172" ht="20.100000000000001" customHeight="1"/>
    <row r="173" ht="20.100000000000001" customHeight="1"/>
    <row r="174" ht="20.100000000000001" customHeight="1"/>
    <row r="175" ht="20.100000000000001" customHeight="1"/>
    <row r="176" ht="20.100000000000001" customHeight="1"/>
    <row r="177" ht="20.100000000000001" customHeight="1"/>
    <row r="178" ht="20.100000000000001" customHeight="1"/>
    <row r="179" ht="20.100000000000001" customHeight="1"/>
    <row r="180" ht="20.100000000000001" customHeight="1"/>
    <row r="181" ht="20.100000000000001" customHeight="1"/>
    <row r="182" ht="20.100000000000001" customHeight="1"/>
    <row r="183" ht="20.100000000000001" customHeight="1"/>
    <row r="184" ht="20.100000000000001" customHeight="1"/>
    <row r="185" ht="20.100000000000001" customHeight="1"/>
    <row r="186" ht="20.100000000000001" customHeight="1"/>
    <row r="187" ht="20.100000000000001" customHeight="1"/>
    <row r="188" ht="20.100000000000001" customHeight="1"/>
    <row r="189" ht="20.100000000000001" customHeight="1"/>
    <row r="190" ht="20.100000000000001" customHeight="1"/>
    <row r="191" ht="20.100000000000001" customHeight="1"/>
    <row r="192" ht="20.100000000000001" customHeight="1"/>
    <row r="193" ht="20.100000000000001" customHeight="1"/>
    <row r="194" ht="20.100000000000001" customHeight="1"/>
    <row r="195" ht="20.100000000000001" customHeight="1"/>
    <row r="196" ht="20.100000000000001" customHeight="1"/>
    <row r="197" ht="20.100000000000001" customHeight="1"/>
    <row r="198" ht="20.100000000000001" customHeight="1"/>
    <row r="199" ht="20.100000000000001" customHeight="1"/>
    <row r="200" ht="20.100000000000001" customHeight="1"/>
    <row r="201" ht="20.100000000000001" customHeight="1"/>
    <row r="202" ht="20.100000000000001" customHeight="1"/>
    <row r="203" ht="20.100000000000001" customHeight="1"/>
    <row r="204" ht="20.100000000000001" customHeight="1"/>
    <row r="205" ht="20.100000000000001" customHeight="1"/>
    <row r="206" ht="20.100000000000001" customHeight="1"/>
    <row r="207" ht="20.100000000000001" customHeight="1"/>
    <row r="208" ht="20.100000000000001" customHeight="1"/>
    <row r="209" ht="20.100000000000001" customHeight="1"/>
    <row r="210" ht="20.100000000000001" customHeight="1"/>
    <row r="211" ht="20.100000000000001" customHeight="1"/>
    <row r="212" ht="20.100000000000001" customHeight="1"/>
    <row r="213" ht="20.100000000000001" customHeight="1"/>
    <row r="214" ht="20.100000000000001" customHeight="1"/>
    <row r="215" ht="20.100000000000001" customHeight="1"/>
    <row r="216" ht="20.100000000000001" customHeight="1"/>
    <row r="217" ht="20.100000000000001" customHeight="1"/>
    <row r="218" ht="20.100000000000001" customHeight="1"/>
    <row r="219" ht="20.100000000000001" customHeight="1"/>
    <row r="220" ht="20.100000000000001" customHeight="1"/>
    <row r="221" ht="20.100000000000001" customHeight="1"/>
    <row r="222" ht="20.100000000000001" customHeight="1"/>
    <row r="223" ht="20.100000000000001" customHeight="1"/>
    <row r="224" ht="20.100000000000001" customHeight="1"/>
    <row r="225" ht="20.100000000000001" customHeight="1"/>
    <row r="226" ht="20.100000000000001" customHeight="1"/>
    <row r="227" ht="20.100000000000001" customHeight="1"/>
    <row r="228" ht="20.100000000000001" customHeight="1"/>
    <row r="229" ht="20.100000000000001" customHeight="1"/>
    <row r="230" ht="20.100000000000001" customHeight="1"/>
    <row r="231" ht="20.100000000000001" customHeight="1"/>
    <row r="232" ht="20.100000000000001" customHeight="1"/>
    <row r="233" ht="20.100000000000001" customHeight="1"/>
    <row r="234" ht="20.100000000000001" customHeight="1"/>
    <row r="235" ht="20.100000000000001" customHeight="1"/>
    <row r="236" ht="20.100000000000001" customHeight="1"/>
    <row r="237" ht="20.100000000000001" customHeight="1"/>
    <row r="238" ht="20.100000000000001" customHeight="1"/>
    <row r="239" ht="20.100000000000001" customHeight="1"/>
    <row r="240" ht="20.100000000000001" customHeight="1"/>
    <row r="241" ht="20.100000000000001" customHeight="1"/>
    <row r="242" ht="20.100000000000001" customHeight="1"/>
    <row r="243" ht="20.100000000000001" customHeight="1"/>
    <row r="244" ht="20.100000000000001" customHeight="1"/>
    <row r="245" ht="20.100000000000001" customHeight="1"/>
    <row r="246" ht="20.100000000000001" customHeight="1"/>
    <row r="247" ht="20.100000000000001" customHeight="1"/>
    <row r="248" ht="20.100000000000001" customHeight="1"/>
    <row r="249" ht="20.100000000000001" customHeight="1"/>
    <row r="250" ht="20.100000000000001" customHeight="1"/>
    <row r="251" ht="20.100000000000001" customHeight="1"/>
    <row r="252" ht="20.100000000000001" customHeight="1"/>
    <row r="253" ht="20.100000000000001" customHeight="1"/>
    <row r="254" ht="20.100000000000001" customHeight="1"/>
    <row r="255" ht="20.100000000000001" customHeight="1"/>
    <row r="256" ht="20.100000000000001" customHeight="1"/>
    <row r="257" ht="20.100000000000001" customHeight="1"/>
    <row r="258" ht="20.100000000000001" customHeight="1"/>
    <row r="259" ht="20.100000000000001" customHeight="1"/>
    <row r="260" ht="20.100000000000001" customHeight="1"/>
    <row r="261" ht="20.100000000000001" customHeight="1"/>
    <row r="262" ht="20.100000000000001" customHeight="1"/>
    <row r="263" ht="20.100000000000001" customHeight="1"/>
    <row r="264" ht="20.100000000000001" customHeight="1"/>
    <row r="265" ht="20.100000000000001" customHeight="1"/>
    <row r="266" ht="20.100000000000001" customHeight="1"/>
    <row r="267" ht="20.100000000000001" customHeight="1"/>
    <row r="268" ht="20.100000000000001" customHeight="1"/>
    <row r="269" ht="20.100000000000001" customHeight="1"/>
    <row r="270" ht="20.100000000000001" customHeight="1"/>
    <row r="271" ht="20.100000000000001" customHeight="1"/>
    <row r="272" ht="20.100000000000001" customHeight="1"/>
    <row r="273" ht="20.100000000000001" customHeight="1"/>
    <row r="274" ht="20.100000000000001" customHeight="1"/>
    <row r="275" ht="20.100000000000001" customHeight="1"/>
    <row r="276" ht="20.100000000000001" customHeight="1"/>
    <row r="277" ht="20.100000000000001" customHeight="1"/>
    <row r="278" ht="20.100000000000001" customHeight="1"/>
    <row r="279" ht="20.100000000000001" customHeight="1"/>
    <row r="280" ht="20.100000000000001" customHeight="1"/>
    <row r="281" ht="20.100000000000001" customHeight="1"/>
    <row r="282" ht="20.100000000000001" customHeight="1"/>
    <row r="283" ht="20.100000000000001" customHeight="1"/>
    <row r="284" ht="20.100000000000001" customHeight="1"/>
    <row r="285" ht="20.100000000000001" customHeight="1"/>
    <row r="286" ht="20.100000000000001" customHeight="1"/>
    <row r="287" ht="20.100000000000001" customHeight="1"/>
    <row r="288" ht="20.100000000000001" customHeight="1"/>
    <row r="289" ht="20.100000000000001" customHeight="1"/>
    <row r="290" ht="20.100000000000001" customHeight="1"/>
    <row r="291" ht="20.100000000000001" customHeight="1"/>
    <row r="292" ht="20.100000000000001" customHeight="1"/>
    <row r="293" ht="20.100000000000001" customHeight="1"/>
    <row r="294" ht="20.100000000000001" customHeight="1"/>
    <row r="295" ht="20.100000000000001" customHeight="1"/>
    <row r="296" ht="20.100000000000001" customHeight="1"/>
    <row r="297" ht="20.100000000000001" customHeight="1"/>
    <row r="298" ht="20.100000000000001" customHeight="1"/>
    <row r="299" ht="20.100000000000001" customHeight="1"/>
    <row r="300" ht="20.100000000000001" customHeight="1"/>
    <row r="301" ht="20.100000000000001" customHeight="1"/>
    <row r="302" ht="20.100000000000001" customHeight="1"/>
    <row r="303" ht="20.100000000000001" customHeight="1"/>
    <row r="304" ht="20.100000000000001" customHeight="1"/>
    <row r="305" ht="20.100000000000001" customHeight="1"/>
    <row r="306" ht="20.100000000000001" customHeight="1"/>
    <row r="307" ht="20.100000000000001" customHeight="1"/>
    <row r="308" ht="20.100000000000001" customHeight="1"/>
    <row r="309" ht="20.100000000000001" customHeight="1"/>
    <row r="310" ht="20.100000000000001" customHeight="1"/>
    <row r="311" ht="20.100000000000001" customHeight="1"/>
    <row r="312" ht="20.100000000000001" customHeight="1"/>
    <row r="313" ht="20.100000000000001" customHeight="1"/>
    <row r="314" ht="20.100000000000001" customHeight="1"/>
    <row r="315" ht="20.100000000000001" customHeight="1"/>
    <row r="316" ht="20.100000000000001" customHeight="1"/>
    <row r="317" ht="20.100000000000001" customHeight="1"/>
    <row r="318" ht="20.100000000000001" customHeight="1"/>
    <row r="319" ht="20.100000000000001" customHeight="1"/>
    <row r="320" ht="20.100000000000001" customHeight="1"/>
    <row r="321" ht="20.100000000000001" customHeight="1"/>
    <row r="322" ht="20.100000000000001" customHeight="1"/>
    <row r="323" ht="20.100000000000001" customHeight="1"/>
    <row r="324" ht="20.100000000000001" customHeight="1"/>
    <row r="325" ht="20.100000000000001" customHeight="1"/>
    <row r="326" ht="20.100000000000001" customHeight="1"/>
    <row r="327" ht="20.100000000000001" customHeight="1"/>
    <row r="328" ht="20.100000000000001" customHeight="1"/>
    <row r="329" ht="20.100000000000001" customHeight="1"/>
    <row r="330" ht="20.100000000000001" customHeight="1"/>
    <row r="331" ht="20.100000000000001" customHeight="1"/>
    <row r="332" ht="20.100000000000001" customHeight="1"/>
    <row r="333" ht="20.100000000000001" customHeight="1"/>
    <row r="334" ht="20.100000000000001" customHeight="1"/>
    <row r="335" ht="20.100000000000001" customHeight="1"/>
    <row r="336" ht="20.100000000000001" customHeight="1"/>
    <row r="337" ht="20.100000000000001" customHeight="1"/>
    <row r="338" ht="20.100000000000001" customHeight="1"/>
    <row r="339" ht="20.100000000000001" customHeight="1"/>
    <row r="340" ht="20.100000000000001" customHeight="1"/>
    <row r="341" ht="20.100000000000001" customHeight="1"/>
    <row r="342" ht="20.100000000000001" customHeight="1"/>
    <row r="343" ht="20.100000000000001" customHeight="1"/>
    <row r="344" ht="20.100000000000001" customHeight="1"/>
    <row r="345" ht="20.100000000000001" customHeight="1"/>
    <row r="346" ht="20.100000000000001" customHeight="1"/>
    <row r="347" ht="20.100000000000001" customHeight="1"/>
    <row r="348" ht="20.100000000000001" customHeight="1"/>
    <row r="349" ht="20.100000000000001" customHeight="1"/>
    <row r="350" ht="20.100000000000001" customHeight="1"/>
    <row r="351" ht="20.100000000000001" customHeight="1"/>
    <row r="352" ht="20.100000000000001" customHeight="1"/>
    <row r="353" ht="20.100000000000001" customHeight="1"/>
    <row r="354" ht="20.100000000000001" customHeight="1"/>
    <row r="355" ht="20.100000000000001" customHeight="1"/>
    <row r="356" ht="20.100000000000001" customHeight="1"/>
    <row r="357" ht="20.100000000000001" customHeight="1"/>
    <row r="358" ht="20.100000000000001" customHeight="1"/>
    <row r="359" ht="20.100000000000001" customHeight="1"/>
    <row r="360" ht="20.100000000000001" customHeight="1"/>
    <row r="361" ht="20.100000000000001" customHeight="1"/>
    <row r="362" ht="20.100000000000001" customHeight="1"/>
    <row r="363" ht="20.100000000000001" customHeight="1"/>
    <row r="364" ht="20.100000000000001" customHeight="1"/>
    <row r="365" ht="20.100000000000001" customHeight="1"/>
    <row r="366" ht="20.100000000000001" customHeight="1"/>
    <row r="367" ht="20.100000000000001" customHeight="1"/>
    <row r="368" ht="20.100000000000001" customHeight="1"/>
    <row r="369" ht="20.100000000000001" customHeight="1"/>
    <row r="370" ht="20.100000000000001" customHeight="1"/>
    <row r="371" ht="20.100000000000001" customHeight="1"/>
    <row r="372" ht="20.100000000000001" customHeight="1"/>
    <row r="373" ht="20.100000000000001" customHeight="1"/>
    <row r="374" ht="20.100000000000001" customHeight="1"/>
    <row r="375" ht="20.100000000000001" customHeight="1"/>
    <row r="376" ht="20.100000000000001" customHeight="1"/>
    <row r="377" ht="20.100000000000001" customHeight="1"/>
    <row r="378" ht="20.100000000000001" customHeight="1"/>
    <row r="379" ht="20.100000000000001" customHeight="1"/>
    <row r="380" ht="20.100000000000001" customHeight="1"/>
    <row r="381" ht="20.100000000000001" customHeight="1"/>
    <row r="382" ht="20.100000000000001" customHeight="1"/>
    <row r="383" ht="20.100000000000001" customHeight="1"/>
    <row r="384" ht="20.100000000000001" customHeight="1"/>
    <row r="385" ht="20.100000000000001" customHeight="1"/>
    <row r="386" ht="20.100000000000001" customHeight="1"/>
    <row r="387" ht="20.100000000000001" customHeight="1"/>
    <row r="388" ht="20.100000000000001" customHeight="1"/>
    <row r="389" ht="20.100000000000001" customHeight="1"/>
    <row r="390" ht="20.100000000000001" customHeight="1"/>
    <row r="391" ht="20.100000000000001" customHeight="1"/>
    <row r="392" ht="20.100000000000001" customHeight="1"/>
    <row r="393" ht="20.100000000000001" customHeight="1"/>
    <row r="394" ht="20.100000000000001" customHeight="1"/>
    <row r="395" ht="20.100000000000001" customHeight="1"/>
    <row r="396" ht="20.100000000000001" customHeight="1"/>
    <row r="397" ht="20.100000000000001" customHeight="1"/>
    <row r="398" ht="20.100000000000001" customHeight="1"/>
    <row r="399" ht="20.100000000000001" customHeight="1"/>
    <row r="400" ht="20.100000000000001" customHeight="1"/>
    <row r="401" ht="20.100000000000001" customHeight="1"/>
    <row r="402" ht="20.100000000000001" customHeight="1"/>
    <row r="403" ht="20.100000000000001" customHeight="1"/>
    <row r="404" ht="20.100000000000001" customHeight="1"/>
    <row r="405" ht="20.100000000000001" customHeight="1"/>
    <row r="406" ht="20.100000000000001" customHeight="1"/>
    <row r="407" ht="20.100000000000001" customHeight="1"/>
    <row r="408" ht="20.100000000000001" customHeight="1"/>
    <row r="409" ht="20.100000000000001" customHeight="1"/>
    <row r="410" ht="20.100000000000001" customHeight="1"/>
    <row r="411" ht="20.100000000000001" customHeight="1"/>
    <row r="412" ht="20.100000000000001" customHeight="1"/>
    <row r="413" ht="20.100000000000001" customHeight="1"/>
    <row r="414" ht="20.100000000000001" customHeight="1"/>
    <row r="415" ht="20.100000000000001" customHeight="1"/>
    <row r="416" ht="20.100000000000001" customHeight="1"/>
    <row r="417" ht="20.100000000000001" customHeight="1"/>
    <row r="418" ht="20.100000000000001" customHeight="1"/>
    <row r="419" ht="20.100000000000001" customHeight="1"/>
    <row r="420" ht="20.100000000000001" customHeight="1"/>
    <row r="421" ht="20.100000000000001" customHeight="1"/>
    <row r="422" ht="20.100000000000001" customHeight="1"/>
    <row r="423" ht="20.100000000000001" customHeight="1"/>
    <row r="424" ht="20.100000000000001" customHeight="1"/>
    <row r="425" ht="20.100000000000001" customHeight="1"/>
    <row r="426" ht="20.100000000000001" customHeight="1"/>
    <row r="427" ht="20.100000000000001" customHeight="1"/>
    <row r="428" ht="20.100000000000001" customHeight="1"/>
    <row r="429" ht="20.100000000000001" customHeight="1"/>
    <row r="430" ht="20.100000000000001" customHeight="1"/>
    <row r="431" ht="20.100000000000001" customHeight="1"/>
    <row r="432" ht="20.100000000000001" customHeight="1"/>
    <row r="433" ht="20.100000000000001" customHeight="1"/>
    <row r="434" ht="20.100000000000001" customHeight="1"/>
    <row r="435" ht="20.100000000000001" customHeight="1"/>
    <row r="436" ht="20.100000000000001" customHeight="1"/>
    <row r="437" ht="20.100000000000001" customHeight="1"/>
    <row r="438" ht="20.100000000000001" customHeight="1"/>
    <row r="439" ht="20.100000000000001" customHeight="1"/>
    <row r="440" ht="20.100000000000001" customHeight="1"/>
    <row r="441" ht="20.100000000000001" customHeight="1"/>
    <row r="442" ht="20.100000000000001" customHeight="1"/>
    <row r="443" ht="20.100000000000001" customHeight="1"/>
    <row r="444" ht="20.100000000000001" customHeight="1"/>
    <row r="445" ht="20.100000000000001" customHeight="1"/>
    <row r="446" ht="20.100000000000001" customHeight="1"/>
    <row r="447" ht="20.100000000000001" customHeight="1"/>
    <row r="448" ht="20.100000000000001" customHeight="1"/>
    <row r="449" ht="20.100000000000001" customHeight="1"/>
    <row r="450" ht="20.100000000000001" customHeight="1"/>
    <row r="451" ht="20.100000000000001" customHeight="1"/>
    <row r="452" ht="20.100000000000001" customHeight="1"/>
    <row r="453" ht="20.100000000000001" customHeight="1"/>
    <row r="454" ht="20.100000000000001" customHeight="1"/>
    <row r="455" ht="20.100000000000001" customHeight="1"/>
    <row r="456" ht="20.100000000000001" customHeight="1"/>
    <row r="457" ht="20.100000000000001" customHeight="1"/>
    <row r="458" ht="20.100000000000001" customHeight="1"/>
    <row r="459" ht="20.100000000000001" customHeight="1"/>
    <row r="460" ht="20.100000000000001" customHeight="1"/>
    <row r="461" ht="20.100000000000001" customHeight="1"/>
    <row r="462" ht="20.100000000000001" customHeight="1"/>
    <row r="463" ht="20.100000000000001" customHeight="1"/>
    <row r="464" ht="20.100000000000001" customHeight="1"/>
    <row r="465" ht="20.100000000000001" customHeight="1"/>
    <row r="466" ht="20.100000000000001" customHeight="1"/>
    <row r="467" ht="20.100000000000001" customHeight="1"/>
    <row r="468" ht="20.100000000000001" customHeight="1"/>
    <row r="469" ht="20.100000000000001" customHeight="1"/>
    <row r="470" ht="20.100000000000001" customHeight="1"/>
    <row r="471" ht="20.100000000000001" customHeight="1"/>
    <row r="472" ht="20.100000000000001" customHeight="1"/>
    <row r="473" ht="20.100000000000001" customHeight="1"/>
    <row r="474" ht="20.100000000000001" customHeight="1"/>
    <row r="475" ht="20.100000000000001" customHeight="1"/>
    <row r="476" ht="20.100000000000001" customHeight="1"/>
    <row r="477" ht="20.100000000000001" customHeight="1"/>
    <row r="478" ht="20.100000000000001" customHeight="1"/>
    <row r="479" ht="20.100000000000001" customHeight="1"/>
    <row r="480" ht="20.100000000000001" customHeight="1"/>
    <row r="481" ht="20.100000000000001" customHeight="1"/>
    <row r="482" ht="20.100000000000001" customHeight="1"/>
    <row r="483" ht="20.100000000000001" customHeight="1"/>
    <row r="484" ht="20.100000000000001" customHeight="1"/>
    <row r="485" ht="20.100000000000001" customHeight="1"/>
    <row r="486" ht="20.100000000000001" customHeight="1"/>
    <row r="487" ht="20.100000000000001" customHeight="1"/>
    <row r="488" ht="20.100000000000001" customHeight="1"/>
    <row r="489" ht="20.100000000000001" customHeight="1"/>
    <row r="490" ht="20.100000000000001" customHeight="1"/>
    <row r="491" ht="20.100000000000001" customHeight="1"/>
    <row r="492" ht="20.100000000000001" customHeight="1"/>
    <row r="493" ht="20.100000000000001" customHeight="1"/>
    <row r="494" ht="20.100000000000001" customHeight="1"/>
    <row r="495" ht="20.100000000000001" customHeight="1"/>
    <row r="496" ht="20.100000000000001" customHeight="1"/>
    <row r="497" ht="20.100000000000001" customHeight="1"/>
    <row r="498" ht="20.100000000000001" customHeight="1"/>
    <row r="499" ht="20.100000000000001" customHeight="1"/>
    <row r="500" ht="20.100000000000001" customHeight="1"/>
    <row r="501" ht="20.100000000000001" customHeight="1"/>
    <row r="502" ht="20.100000000000001" customHeight="1"/>
    <row r="503" ht="20.100000000000001" customHeight="1"/>
    <row r="504" ht="20.100000000000001" customHeight="1"/>
    <row r="505" ht="20.100000000000001" customHeight="1"/>
    <row r="506" ht="20.100000000000001" customHeight="1"/>
    <row r="507" ht="20.100000000000001" customHeight="1"/>
    <row r="508" ht="20.100000000000001" customHeight="1"/>
    <row r="509" ht="20.100000000000001" customHeight="1"/>
    <row r="510" ht="20.100000000000001" customHeight="1"/>
    <row r="511" ht="20.100000000000001" customHeight="1"/>
    <row r="512" ht="20.100000000000001" customHeight="1"/>
    <row r="513" ht="20.100000000000001" customHeight="1"/>
    <row r="514" ht="20.100000000000001" customHeight="1"/>
    <row r="515" ht="20.100000000000001" customHeight="1"/>
    <row r="516" ht="20.100000000000001" customHeight="1"/>
  </sheetData>
  <mergeCells count="1">
    <mergeCell ref="A1:F1"/>
  </mergeCells>
  <phoneticPr fontId="1" type="noConversion"/>
  <dataValidations count="2">
    <dataValidation type="custom" showInputMessage="1" showErrorMessage="1" errorTitle="Stop" error="La cellule &quot;Sortie&quot; n'est pas vide" sqref="E3:E24" xr:uid="{00000000-0002-0000-0000-000000000000}">
      <formula1>F3=""</formula1>
    </dataValidation>
    <dataValidation type="custom" showInputMessage="1" showErrorMessage="1" errorTitle="Erreur" error="La cellule &quot;Entrée&quot; n'est pas vide_x000a_" sqref="F3:F24" xr:uid="{00000000-0002-0000-0000-000001000000}">
      <formula1>E3=""</formula1>
    </dataValidation>
  </dataValidations>
  <pageMargins left="0.7" right="0.7" top="0.75" bottom="0.75" header="0.3" footer="0.3"/>
  <pageSetup paperSize="9" orientation="portrait" horizontalDpi="4294967293" verticalDpi="4294967293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AI324"/>
  <sheetViews>
    <sheetView tabSelected="1" topLeftCell="B1" zoomScale="90" zoomScaleNormal="90" workbookViewId="0">
      <pane ySplit="2" topLeftCell="A9" activePane="bottomLeft" state="frozen"/>
      <selection pane="bottomLeft" activeCell="I28" sqref="I28"/>
    </sheetView>
  </sheetViews>
  <sheetFormatPr baseColWidth="10" defaultColWidth="9.125" defaultRowHeight="20.100000000000001" customHeight="1"/>
  <cols>
    <col min="1" max="1" width="30.5" style="2" customWidth="1"/>
    <col min="2" max="2" width="38.875" style="2" customWidth="1"/>
    <col min="3" max="3" width="111.375" style="2" customWidth="1"/>
    <col min="4" max="4" width="9.625" style="5" customWidth="1"/>
    <col min="5" max="8" width="10.625" style="5" customWidth="1"/>
    <col min="9" max="9" width="14.875" style="9" customWidth="1"/>
    <col min="10" max="10" width="10.625" style="5" customWidth="1"/>
    <col min="11" max="11" width="9.125" style="5" customWidth="1"/>
    <col min="12" max="12" width="12.5" style="5" customWidth="1"/>
    <col min="13" max="13" width="9.125" style="2" customWidth="1"/>
    <col min="14" max="17" width="9.125" style="2" hidden="1" customWidth="1"/>
    <col min="18" max="18" width="17.875" style="2" hidden="1" customWidth="1"/>
    <col min="19" max="19" width="29.5" style="2" hidden="1" customWidth="1"/>
    <col min="20" max="20" width="28.375" style="2" hidden="1" customWidth="1"/>
    <col min="21" max="22" width="9.125" style="2" hidden="1" customWidth="1"/>
    <col min="23" max="23" width="29.375" style="2" hidden="1" customWidth="1"/>
    <col min="24" max="24" width="27" style="2" hidden="1" customWidth="1"/>
    <col min="25" max="25" width="33.25" style="2" hidden="1" customWidth="1"/>
    <col min="26" max="26" width="39.25" style="2" hidden="1" customWidth="1"/>
    <col min="27" max="27" width="46.25" style="2" hidden="1" customWidth="1"/>
    <col min="28" max="28" width="50.5" style="2" hidden="1" customWidth="1"/>
    <col min="29" max="29" width="36.5" style="2" hidden="1" customWidth="1"/>
    <col min="30" max="30" width="23.625" style="2" hidden="1" customWidth="1"/>
    <col min="31" max="31" width="29.5" style="2" hidden="1" customWidth="1"/>
    <col min="32" max="32" width="9.125" style="2" hidden="1" customWidth="1"/>
    <col min="33" max="37" width="9.125" style="2" customWidth="1"/>
    <col min="38" max="16384" width="9.125" style="2"/>
  </cols>
  <sheetData>
    <row r="1" spans="1:31" ht="49.5" customHeight="1">
      <c r="A1" s="26" t="s">
        <v>0</v>
      </c>
      <c r="B1" s="26"/>
      <c r="C1" s="26"/>
      <c r="D1" s="26"/>
      <c r="E1" s="29"/>
      <c r="F1" s="29"/>
      <c r="G1" s="29"/>
      <c r="H1" s="29"/>
      <c r="I1" s="29"/>
      <c r="J1" s="29"/>
      <c r="K1" s="29"/>
      <c r="L1" s="29"/>
      <c r="R1" s="28" t="s">
        <v>1</v>
      </c>
      <c r="S1" s="28"/>
      <c r="T1" s="28"/>
      <c r="W1" s="3" t="s">
        <v>46</v>
      </c>
    </row>
    <row r="2" spans="1:31" ht="50.1" customHeight="1">
      <c r="A2" s="1" t="s">
        <v>2</v>
      </c>
      <c r="B2" s="1" t="s">
        <v>3</v>
      </c>
      <c r="C2" s="1" t="s">
        <v>4</v>
      </c>
      <c r="D2" s="1" t="s">
        <v>185</v>
      </c>
      <c r="E2" s="1" t="s">
        <v>98</v>
      </c>
      <c r="F2" s="1" t="s">
        <v>99</v>
      </c>
      <c r="G2" s="1" t="s">
        <v>96</v>
      </c>
      <c r="H2" s="1" t="s">
        <v>97</v>
      </c>
      <c r="I2" s="1" t="s">
        <v>102</v>
      </c>
      <c r="J2" s="1" t="s">
        <v>100</v>
      </c>
      <c r="K2" s="1" t="s">
        <v>101</v>
      </c>
      <c r="L2" s="1" t="s">
        <v>103</v>
      </c>
      <c r="R2" s="4" t="s">
        <v>2</v>
      </c>
      <c r="S2" s="4" t="s">
        <v>3</v>
      </c>
      <c r="T2" s="4" t="s">
        <v>4</v>
      </c>
      <c r="U2" s="5"/>
      <c r="W2" s="6" t="str" cm="1">
        <f t="array" ref="W2:W12">_xlfn.UNIQUE(critere)</f>
        <v xml:space="preserve">Rivet </v>
      </c>
      <c r="X2" s="6" t="str" cm="1">
        <f t="array" ref="X2:Z2">TRANSPOSE(_xlfn.UNIQUE(_xlfn._xlws.FILTER(Données[Code article],critere=W2)))</f>
        <v>Rivet ASNA 2049</v>
      </c>
      <c r="Y2" s="6" t="str">
        <v>Rivet ASNA 2050</v>
      </c>
      <c r="Z2" s="6" t="str">
        <v>Rivet ASNA 2051</v>
      </c>
      <c r="AA2" s="6"/>
      <c r="AB2" s="6"/>
      <c r="AC2" s="7"/>
      <c r="AD2" s="6"/>
      <c r="AE2" s="6"/>
    </row>
    <row r="3" spans="1:31" ht="20.100000000000001" customHeight="1">
      <c r="A3" s="24" t="s">
        <v>5</v>
      </c>
      <c r="B3" s="24" t="s">
        <v>6</v>
      </c>
      <c r="C3" s="24" t="s">
        <v>110</v>
      </c>
      <c r="D3" s="24">
        <v>100</v>
      </c>
      <c r="E3" s="30">
        <v>10</v>
      </c>
      <c r="F3" s="30">
        <v>1000</v>
      </c>
      <c r="G3" s="30">
        <f>IFERROR(ROUND((SUMIF(Formulaire6[Désignation],Données[[#This Row],[Désignation]],Formulaire6[Entrée]))*100/Données[[#This Row],[Coef.]],0),"")</f>
        <v>0</v>
      </c>
      <c r="H3" s="30">
        <f>IFERROR(ROUND((SUMIF(Formulaire6[Désignation],Données[[#This Row],[Désignation]],Formulaire6[Sortie]))*100/Données[[#This Row],[Coef.]],0),"")</f>
        <v>0</v>
      </c>
      <c r="I3" s="31">
        <f>IF(Données[[#This Row],[Stock final]]&lt;=Données[[#This Row],[Stock mini]],0,IF(Données[[#This Row],[Stock final]]&lt;=Données[[#This Row],[Stock mini]]+(Données[[#This Row],[Stock mini]]*25/100),1,2))</f>
        <v>2</v>
      </c>
      <c r="J3" s="30">
        <f>Données[[#This Row],[Stock initial]]+Données[[#This Row],[Entrée]]-Données[[#This Row],[Sortie]]</f>
        <v>1000</v>
      </c>
      <c r="K3" s="30"/>
      <c r="L3" s="30">
        <f>IF(Données[[#This Row],[Stock initial]]="","",Données[[#This Row],[Stock final]]*Données[[#This Row],[P.U.]])</f>
        <v>0</v>
      </c>
      <c r="R3" s="5" t="s">
        <v>39</v>
      </c>
      <c r="S3" s="5" t="s">
        <v>43</v>
      </c>
      <c r="T3" s="5" t="s">
        <v>44</v>
      </c>
      <c r="U3" s="5"/>
      <c r="W3" s="6" t="str">
        <v>Fixation</v>
      </c>
      <c r="X3" s="6" t="str" cm="1">
        <f t="array" ref="X3:AA3">TRANSPOSE(_xlfn.UNIQUE(_xlfn._xlws.FILTER(Données[Code article],critere=W3)))</f>
        <v>Fixation HI LITE ASNA 2026</v>
      </c>
      <c r="Y3" s="6" t="str">
        <v>Fixation HI LITE ASNA 2027</v>
      </c>
      <c r="Z3" s="6" t="str">
        <v>Fixation LGP ASNA 2391</v>
      </c>
      <c r="AA3" s="6" t="str">
        <v>Fixation LGP ASNA 2392</v>
      </c>
      <c r="AB3" s="6"/>
      <c r="AC3" s="7"/>
      <c r="AD3" s="6"/>
      <c r="AE3" s="6"/>
    </row>
    <row r="4" spans="1:31" ht="20.100000000000001" customHeight="1">
      <c r="A4" s="10" t="s">
        <v>5</v>
      </c>
      <c r="B4" s="24" t="s">
        <v>6</v>
      </c>
      <c r="C4" s="24" t="s">
        <v>111</v>
      </c>
      <c r="D4" s="24">
        <v>100</v>
      </c>
      <c r="E4" s="30">
        <v>10</v>
      </c>
      <c r="F4" s="30">
        <v>1000</v>
      </c>
      <c r="G4" s="30">
        <f>IFERROR(ROUND((SUMIF(Formulaire6[Désignation],Données[[#This Row],[Désignation]],Formulaire6[Entrée]))*100/Données[[#This Row],[Coef.]],0),"")</f>
        <v>0</v>
      </c>
      <c r="H4" s="30">
        <f>IFERROR(ROUND((SUMIF(Formulaire6[Désignation],Données[[#This Row],[Désignation]],Formulaire6[Sortie]))*100/Données[[#This Row],[Coef.]],0),"")</f>
        <v>0</v>
      </c>
      <c r="I4" s="31">
        <f>IF(Données[[#This Row],[Stock final]]&lt;=Données[[#This Row],[Stock mini]],0,IF(Données[[#This Row],[Stock final]]&lt;=Données[[#This Row],[Stock mini]]+(Données[[#This Row],[Stock mini]]*25/100),1,2))</f>
        <v>2</v>
      </c>
      <c r="J4" s="30">
        <f>Données[[#This Row],[Stock initial]]+Données[[#This Row],[Entrée]]-Données[[#This Row],[Sortie]]</f>
        <v>1000</v>
      </c>
      <c r="K4" s="30"/>
      <c r="L4" s="30">
        <f>IF(Données[[#This Row],[Stock initial]]="","",Données[[#This Row],[Stock final]]*Données[[#This Row],[P.U.]])</f>
        <v>0</v>
      </c>
      <c r="R4" s="5" t="s">
        <v>10</v>
      </c>
      <c r="S4" s="5" t="s">
        <v>15</v>
      </c>
      <c r="T4" s="5" t="s">
        <v>16</v>
      </c>
      <c r="U4" s="5"/>
      <c r="W4" s="6">
        <v>0</v>
      </c>
      <c r="X4" s="6" t="str" cm="1">
        <f t="array" ref="X4:Z4">TRANSPOSE(_xlfn.UNIQUE(_xlfn._xlws.FILTER(Données[Code article],critere=W4)))</f>
        <v>Fixation HI LITE ASNA 2027</v>
      </c>
      <c r="Y4" s="6" t="str">
        <v>Fixation LGP ASNA 2392</v>
      </c>
      <c r="Z4" s="6">
        <v>0</v>
      </c>
      <c r="AA4" s="6"/>
      <c r="AB4" s="6"/>
      <c r="AC4" s="7"/>
      <c r="AD4" s="6"/>
      <c r="AE4" s="6"/>
    </row>
    <row r="5" spans="1:31" ht="20.100000000000001" customHeight="1">
      <c r="A5" s="24" t="s">
        <v>5</v>
      </c>
      <c r="B5" s="24" t="s">
        <v>6</v>
      </c>
      <c r="C5" s="24" t="s">
        <v>112</v>
      </c>
      <c r="D5" s="24">
        <v>100</v>
      </c>
      <c r="E5" s="30">
        <v>10</v>
      </c>
      <c r="F5" s="30">
        <v>1000</v>
      </c>
      <c r="G5" s="30">
        <f>IFERROR(ROUND((SUMIF(Formulaire6[Désignation],Données[[#This Row],[Désignation]],Formulaire6[Entrée]))*100/Données[[#This Row],[Coef.]],0),"")</f>
        <v>0</v>
      </c>
      <c r="H5" s="30">
        <f>IFERROR(ROUND((SUMIF(Formulaire6[Désignation],Données[[#This Row],[Désignation]],Formulaire6[Sortie]))*100/Données[[#This Row],[Coef.]],0),"")</f>
        <v>0</v>
      </c>
      <c r="I5" s="31">
        <f>IF(Données[[#This Row],[Stock final]]&lt;=Données[[#This Row],[Stock mini]],0,IF(Données[[#This Row],[Stock final]]&lt;=Données[[#This Row],[Stock mini]]+(Données[[#This Row],[Stock mini]]*25/100),1,2))</f>
        <v>2</v>
      </c>
      <c r="J5" s="30">
        <f>Données[[#This Row],[Stock initial]]+Données[[#This Row],[Entrée]]-Données[[#This Row],[Sortie]]</f>
        <v>1000</v>
      </c>
      <c r="K5" s="30"/>
      <c r="L5" s="30">
        <f>IF(Données[[#This Row],[Stock initial]]="","",Données[[#This Row],[Stock final]]*Données[[#This Row],[P.U.]])</f>
        <v>0</v>
      </c>
      <c r="R5" s="5" t="s">
        <v>66</v>
      </c>
      <c r="S5" s="5" t="s">
        <v>71</v>
      </c>
      <c r="T5" s="5"/>
      <c r="W5" s="6" t="str">
        <v>Ecrou HI LITE</v>
      </c>
      <c r="X5" s="6" t="str" cm="1">
        <f t="array" ref="X5:Z5">TRANSPOSE(_xlfn.UNIQUE(_xlfn._xlws.FILTER(Données[Code article],critere=W5)))</f>
        <v>Ecrou HI LITE ASNA 2531</v>
      </c>
      <c r="Y5" s="6" t="str">
        <v>Ecrou HI LITE ASNA 2538</v>
      </c>
      <c r="Z5" s="6" t="str">
        <v>Ecrou HI LITE ASNA 5057</v>
      </c>
      <c r="AA5" s="6"/>
      <c r="AB5" s="6"/>
      <c r="AC5" s="7"/>
      <c r="AD5" s="6"/>
      <c r="AE5" s="6"/>
    </row>
    <row r="6" spans="1:31" ht="20.100000000000001" customHeight="1">
      <c r="A6" s="10" t="s">
        <v>5</v>
      </c>
      <c r="B6" s="24" t="s">
        <v>6</v>
      </c>
      <c r="C6" s="24" t="s">
        <v>113</v>
      </c>
      <c r="D6" s="24">
        <v>100</v>
      </c>
      <c r="E6" s="30">
        <v>10</v>
      </c>
      <c r="F6" s="30">
        <v>1000</v>
      </c>
      <c r="G6" s="30">
        <f>IFERROR(ROUND((SUMIF(Formulaire6[Désignation],Données[[#This Row],[Désignation]],Formulaire6[Entrée]))*100/Données[[#This Row],[Coef.]],0),"")</f>
        <v>0</v>
      </c>
      <c r="H6" s="30">
        <f>IFERROR(ROUND((SUMIF(Formulaire6[Désignation],Données[[#This Row],[Désignation]],Formulaire6[Sortie]))*100/Données[[#This Row],[Coef.]],0),"")</f>
        <v>0</v>
      </c>
      <c r="I6" s="31">
        <f>IF(Données[[#This Row],[Stock final]]&lt;=Données[[#This Row],[Stock mini]],0,IF(Données[[#This Row],[Stock final]]&lt;=Données[[#This Row],[Stock mini]]+(Données[[#This Row],[Stock mini]]*25/100),1,2))</f>
        <v>2</v>
      </c>
      <c r="J6" s="30">
        <f>Données[[#This Row],[Stock initial]]+Données[[#This Row],[Entrée]]-Données[[#This Row],[Sortie]]</f>
        <v>1000</v>
      </c>
      <c r="K6" s="30"/>
      <c r="L6" s="30">
        <f>IF(Données[[#This Row],[Stock initial]]="","",Données[[#This Row],[Stock final]]*Données[[#This Row],[P.U.]])</f>
        <v>0</v>
      </c>
      <c r="R6" s="5"/>
      <c r="S6" s="5"/>
      <c r="T6" s="5"/>
      <c r="W6" s="6" t="str">
        <v>Bague LGP</v>
      </c>
      <c r="X6" s="6" t="str" cm="1">
        <f t="array" ref="X6:Y6">TRANSPOSE(_xlfn.UNIQUE(_xlfn._xlws.FILTER(Données[Code article],critere=W6)))</f>
        <v>Bague LGP ASNA 2025</v>
      </c>
      <c r="Y6" s="6" t="str">
        <v>Bague LGP ABS 0270</v>
      </c>
      <c r="Z6" s="6"/>
      <c r="AA6" s="6"/>
      <c r="AB6" s="6"/>
      <c r="AC6" s="7"/>
      <c r="AD6" s="6"/>
      <c r="AE6" s="6"/>
    </row>
    <row r="7" spans="1:31" ht="20.100000000000001" customHeight="1">
      <c r="A7" s="24" t="s">
        <v>5</v>
      </c>
      <c r="B7" s="24" t="s">
        <v>6</v>
      </c>
      <c r="C7" s="24" t="s">
        <v>59</v>
      </c>
      <c r="D7" s="24">
        <v>100</v>
      </c>
      <c r="E7" s="30">
        <v>10</v>
      </c>
      <c r="F7" s="30">
        <v>1000</v>
      </c>
      <c r="G7" s="30">
        <f>IFERROR(ROUND((SUMIF(Formulaire6[Désignation],Données[[#This Row],[Désignation]],Formulaire6[Entrée]))*100/Données[[#This Row],[Coef.]],0),"")</f>
        <v>0</v>
      </c>
      <c r="H7" s="30">
        <f>IFERROR(ROUND((SUMIF(Formulaire6[Désignation],Données[[#This Row],[Désignation]],Formulaire6[Sortie]))*100/Données[[#This Row],[Coef.]],0),"")</f>
        <v>0</v>
      </c>
      <c r="I7" s="31">
        <f>IF(Données[[#This Row],[Stock final]]&lt;=Données[[#This Row],[Stock mini]],0,IF(Données[[#This Row],[Stock final]]&lt;=Données[[#This Row],[Stock mini]]+(Données[[#This Row],[Stock mini]]*25/100),1,2))</f>
        <v>2</v>
      </c>
      <c r="J7" s="30">
        <f>Données[[#This Row],[Stock initial]]+Données[[#This Row],[Entrée]]-Données[[#This Row],[Sortie]]</f>
        <v>1000</v>
      </c>
      <c r="K7" s="30"/>
      <c r="L7" s="30">
        <f>IF(Données[[#This Row],[Stock initial]]="","",Données[[#This Row],[Stock final]]*Données[[#This Row],[P.U.]])</f>
        <v>0</v>
      </c>
      <c r="R7" s="5" t="s">
        <v>39</v>
      </c>
      <c r="S7" s="5" t="s">
        <v>40</v>
      </c>
      <c r="T7" s="5" t="s">
        <v>42</v>
      </c>
      <c r="W7" s="6" t="str">
        <v>Fixation aveugle</v>
      </c>
      <c r="X7" s="6" t="str" cm="1">
        <f t="array" ref="X7:Z7">TRANSPOSE(_xlfn.UNIQUE(_xlfn._xlws.FILTER(Données[Code article],critere=W7)))</f>
        <v>Fixation aveugle POP</v>
      </c>
      <c r="Y7" s="6" t="str">
        <v>Fixation aveugle JO-BOLT NAS 1669</v>
      </c>
      <c r="Z7" s="6" t="str">
        <v>Fixation aveugle AVDEL ASNA 0079</v>
      </c>
      <c r="AA7" s="6"/>
      <c r="AB7" s="6"/>
      <c r="AC7" s="7"/>
      <c r="AD7" s="6"/>
      <c r="AE7" s="6"/>
    </row>
    <row r="8" spans="1:31" ht="20.100000000000001" customHeight="1">
      <c r="A8" s="10" t="s">
        <v>5</v>
      </c>
      <c r="B8" s="24" t="s">
        <v>6</v>
      </c>
      <c r="C8" s="24" t="s">
        <v>114</v>
      </c>
      <c r="D8" s="24">
        <v>100</v>
      </c>
      <c r="E8" s="30">
        <v>10</v>
      </c>
      <c r="F8" s="30">
        <v>1000</v>
      </c>
      <c r="G8" s="30">
        <f>IFERROR(ROUND((SUMIF(Formulaire6[Désignation],Données[[#This Row],[Désignation]],Formulaire6[Entrée]))*100/Données[[#This Row],[Coef.]],0),"")</f>
        <v>0</v>
      </c>
      <c r="H8" s="30">
        <f>IFERROR(ROUND((SUMIF(Formulaire6[Désignation],Données[[#This Row],[Désignation]],Formulaire6[Sortie]))*100/Données[[#This Row],[Coef.]],0),"")</f>
        <v>0</v>
      </c>
      <c r="I8" s="31">
        <f>IF(Données[[#This Row],[Stock final]]&lt;=Données[[#This Row],[Stock mini]],0,IF(Données[[#This Row],[Stock final]]&lt;=Données[[#This Row],[Stock mini]]+(Données[[#This Row],[Stock mini]]*25/100),1,2))</f>
        <v>2</v>
      </c>
      <c r="J8" s="30">
        <f>Données[[#This Row],[Stock initial]]+Données[[#This Row],[Entrée]]-Données[[#This Row],[Sortie]]</f>
        <v>1000</v>
      </c>
      <c r="K8" s="30"/>
      <c r="L8" s="30">
        <f>IF(Données[[#This Row],[Stock initial]]="","",Données[[#This Row],[Stock final]]*Données[[#This Row],[P.U.]])</f>
        <v>0</v>
      </c>
      <c r="W8" s="6" t="str">
        <v>Ecrou prisonnier</v>
      </c>
      <c r="X8" s="6" t="str" cm="1">
        <f t="array" ref="X8:AA8">TRANSPOSE(_xlfn.UNIQUE(_xlfn._xlws.FILTER(Données[Code article],critere=W8)))</f>
        <v>Ecrou prisonnier normal</v>
      </c>
      <c r="Y8" s="11" t="str">
        <v>Ecrou prisonnier d'angle réduit</v>
      </c>
      <c r="Z8" s="11" t="str">
        <v>Ecrou prisonnier à 90°</v>
      </c>
      <c r="AA8" s="6" t="str">
        <v>Ecrou prisonnier étanche</v>
      </c>
      <c r="AB8" s="6"/>
      <c r="AC8" s="7"/>
      <c r="AD8" s="6"/>
      <c r="AE8" s="6"/>
    </row>
    <row r="9" spans="1:31" ht="20.100000000000001" customHeight="1">
      <c r="A9" s="24" t="s">
        <v>5</v>
      </c>
      <c r="B9" s="24" t="s">
        <v>6</v>
      </c>
      <c r="C9" s="24" t="s">
        <v>115</v>
      </c>
      <c r="D9" s="24">
        <v>100</v>
      </c>
      <c r="E9" s="30">
        <v>10</v>
      </c>
      <c r="F9" s="30">
        <v>1000</v>
      </c>
      <c r="G9" s="30">
        <f>IFERROR(ROUND((SUMIF(Formulaire6[Désignation],Données[[#This Row],[Désignation]],Formulaire6[Entrée]))*100/Données[[#This Row],[Coef.]],0),"")</f>
        <v>0</v>
      </c>
      <c r="H9" s="30">
        <f>IFERROR(ROUND((SUMIF(Formulaire6[Désignation],Données[[#This Row],[Désignation]],Formulaire6[Sortie]))*100/Données[[#This Row],[Coef.]],0),"")</f>
        <v>0</v>
      </c>
      <c r="I9" s="31">
        <f>IF(Données[[#This Row],[Stock final]]&lt;=Données[[#This Row],[Stock mini]],0,IF(Données[[#This Row],[Stock final]]&lt;=Données[[#This Row],[Stock mini]]+(Données[[#This Row],[Stock mini]]*25/100),1,2))</f>
        <v>2</v>
      </c>
      <c r="J9" s="30">
        <f>Données[[#This Row],[Stock initial]]+Données[[#This Row],[Entrée]]-Données[[#This Row],[Sortie]]</f>
        <v>1000</v>
      </c>
      <c r="K9" s="30"/>
      <c r="L9" s="30">
        <f>IF(Données[[#This Row],[Stock initial]]="","",Données[[#This Row],[Stock final]]*Données[[#This Row],[P.U.]])</f>
        <v>0</v>
      </c>
      <c r="W9" s="6" t="str">
        <v>Consommable</v>
      </c>
      <c r="X9" s="6" t="str" cm="1">
        <f t="array" ref="X9">TRANSPOSE(_xlfn.UNIQUE(_xlfn._xlws.FILTER(Données[Code article],critere=W9)))</f>
        <v>Consommable</v>
      </c>
      <c r="Y9" s="6"/>
      <c r="Z9" s="6"/>
      <c r="AA9" s="6"/>
      <c r="AB9" s="6"/>
    </row>
    <row r="10" spans="1:31" ht="20.100000000000001" customHeight="1">
      <c r="A10" s="10" t="s">
        <v>5</v>
      </c>
      <c r="B10" s="24" t="s">
        <v>6</v>
      </c>
      <c r="C10" s="24" t="s">
        <v>116</v>
      </c>
      <c r="D10" s="24">
        <v>100</v>
      </c>
      <c r="E10" s="30">
        <v>10</v>
      </c>
      <c r="F10" s="30">
        <v>1000</v>
      </c>
      <c r="G10" s="30">
        <f>IFERROR(ROUND((SUMIF(Formulaire6[Désignation],Données[[#This Row],[Désignation]],Formulaire6[Entrée]))*100/Données[[#This Row],[Coef.]],0),"")</f>
        <v>0</v>
      </c>
      <c r="H10" s="30">
        <f>IFERROR(ROUND((SUMIF(Formulaire6[Désignation],Données[[#This Row],[Désignation]],Formulaire6[Sortie]))*100/Données[[#This Row],[Coef.]],0),"")</f>
        <v>0</v>
      </c>
      <c r="I10" s="31">
        <f>IF(Données[[#This Row],[Stock final]]&lt;=Données[[#This Row],[Stock mini]],0,IF(Données[[#This Row],[Stock final]]&lt;=Données[[#This Row],[Stock mini]]+(Données[[#This Row],[Stock mini]]*25/100),1,2))</f>
        <v>2</v>
      </c>
      <c r="J10" s="30">
        <f>Données[[#This Row],[Stock initial]]+Données[[#This Row],[Entrée]]-Données[[#This Row],[Sortie]]</f>
        <v>1000</v>
      </c>
      <c r="K10" s="30"/>
      <c r="L10" s="30">
        <f>IF(Données[[#This Row],[Stock initial]]="","",Données[[#This Row],[Stock final]]*Données[[#This Row],[P.U.]])</f>
        <v>0</v>
      </c>
      <c r="W10" s="6" t="str">
        <v>Consommable composite</v>
      </c>
      <c r="X10" s="6" t="str" cm="1">
        <f t="array" ref="X10">TRANSPOSE(_xlfn.UNIQUE(_xlfn._xlws.FILTER(Données[Code article],critere=W10)))</f>
        <v>Consommable composite</v>
      </c>
      <c r="Y10" s="6"/>
      <c r="Z10" s="6"/>
      <c r="AA10" s="6"/>
      <c r="AB10" s="6"/>
    </row>
    <row r="11" spans="1:31" ht="20.100000000000001" customHeight="1">
      <c r="A11" s="24" t="s">
        <v>5</v>
      </c>
      <c r="B11" s="24" t="s">
        <v>6</v>
      </c>
      <c r="C11" s="24" t="s">
        <v>117</v>
      </c>
      <c r="D11" s="24">
        <v>100</v>
      </c>
      <c r="E11" s="30">
        <v>10</v>
      </c>
      <c r="F11" s="30">
        <v>1000</v>
      </c>
      <c r="G11" s="30">
        <f>IFERROR(ROUND((SUMIF(Formulaire6[Désignation],Données[[#This Row],[Désignation]],Formulaire6[Entrée]))*100/Données[[#This Row],[Coef.]],0),"")</f>
        <v>0</v>
      </c>
      <c r="H11" s="30">
        <f>IFERROR(ROUND((SUMIF(Formulaire6[Désignation],Données[[#This Row],[Désignation]],Formulaire6[Sortie]))*100/Données[[#This Row],[Coef.]],0),"")</f>
        <v>0</v>
      </c>
      <c r="I11" s="31">
        <f>IF(Données[[#This Row],[Stock final]]&lt;=Données[[#This Row],[Stock mini]],0,IF(Données[[#This Row],[Stock final]]&lt;=Données[[#This Row],[Stock mini]]+(Données[[#This Row],[Stock mini]]*25/100),1,2))</f>
        <v>2</v>
      </c>
      <c r="J11" s="30">
        <f>Données[[#This Row],[Stock initial]]+Données[[#This Row],[Entrée]]-Données[[#This Row],[Sortie]]</f>
        <v>1000</v>
      </c>
      <c r="K11" s="30"/>
      <c r="L11" s="30">
        <f>IF(Données[[#This Row],[Stock initial]]="","",Données[[#This Row],[Stock final]]*Données[[#This Row],[P.U.]])</f>
        <v>0</v>
      </c>
      <c r="W11" s="6" t="str">
        <v>Métrologie</v>
      </c>
      <c r="X11" s="6" t="str" cm="1">
        <f t="array" ref="X11">TRANSPOSE(_xlfn.UNIQUE(_xlfn._xlws.FILTER(Données[Code article],critere=W11)))</f>
        <v>Métrologie</v>
      </c>
      <c r="Y11" s="6"/>
      <c r="Z11" s="6"/>
      <c r="AA11" s="6"/>
      <c r="AB11" s="6"/>
    </row>
    <row r="12" spans="1:31" ht="20.100000000000001" customHeight="1">
      <c r="A12" s="10" t="s">
        <v>5</v>
      </c>
      <c r="B12" s="24" t="s">
        <v>6</v>
      </c>
      <c r="C12" s="24" t="s">
        <v>118</v>
      </c>
      <c r="D12" s="24">
        <v>100</v>
      </c>
      <c r="E12" s="30">
        <v>10</v>
      </c>
      <c r="F12" s="30">
        <v>1000</v>
      </c>
      <c r="G12" s="30">
        <f>IFERROR(ROUND((SUMIF(Formulaire6[Désignation],Données[[#This Row],[Désignation]],Formulaire6[Entrée]))*100/Données[[#This Row],[Coef.]],0),"")</f>
        <v>0</v>
      </c>
      <c r="H12" s="30">
        <f>IFERROR(ROUND((SUMIF(Formulaire6[Désignation],Données[[#This Row],[Désignation]],Formulaire6[Sortie]))*100/Données[[#This Row],[Coef.]],0),"")</f>
        <v>0</v>
      </c>
      <c r="I12" s="31">
        <f>IF(Données[[#This Row],[Stock final]]&lt;=Données[[#This Row],[Stock mini]],0,IF(Données[[#This Row],[Stock final]]&lt;=Données[[#This Row],[Stock mini]]+(Données[[#This Row],[Stock mini]]*25/100),1,2))</f>
        <v>2</v>
      </c>
      <c r="J12" s="30">
        <f>Données[[#This Row],[Stock initial]]+Données[[#This Row],[Entrée]]-Données[[#This Row],[Sortie]]</f>
        <v>1000</v>
      </c>
      <c r="K12" s="30"/>
      <c r="L12" s="30">
        <f>IF(Données[[#This Row],[Stock initial]]="","",Données[[#This Row],[Stock final]]*Données[[#This Row],[P.U.]])</f>
        <v>0</v>
      </c>
      <c r="R12" s="2" t="s">
        <v>57</v>
      </c>
      <c r="W12" s="6" t="str">
        <v>Matériel</v>
      </c>
      <c r="X12" s="6" t="str" cm="1">
        <f t="array" ref="X12">TRANSPOSE(_xlfn.UNIQUE(_xlfn._xlws.FILTER(Données[Code article],critere=W12)))</f>
        <v>Matériel</v>
      </c>
      <c r="Y12" s="6"/>
      <c r="Z12" s="6"/>
      <c r="AA12" s="6"/>
      <c r="AB12" s="6"/>
    </row>
    <row r="13" spans="1:31" ht="20.100000000000001" customHeight="1">
      <c r="A13" s="24" t="s">
        <v>5</v>
      </c>
      <c r="B13" s="24" t="s">
        <v>6</v>
      </c>
      <c r="C13" s="24" t="s">
        <v>119</v>
      </c>
      <c r="D13" s="24">
        <v>100</v>
      </c>
      <c r="E13" s="30">
        <v>10</v>
      </c>
      <c r="F13" s="30">
        <v>1000</v>
      </c>
      <c r="G13" s="30">
        <f>IFERROR(ROUND((SUMIF(Formulaire6[Désignation],Données[[#This Row],[Désignation]],Formulaire6[Entrée]))*100/Données[[#This Row],[Coef.]],0),"")</f>
        <v>0</v>
      </c>
      <c r="H13" s="30">
        <f>IFERROR(ROUND((SUMIF(Formulaire6[Désignation],Données[[#This Row],[Désignation]],Formulaire6[Sortie]))*100/Données[[#This Row],[Coef.]],0),"")</f>
        <v>0</v>
      </c>
      <c r="I13" s="31">
        <f>IF(Données[[#This Row],[Stock final]]&lt;=Données[[#This Row],[Stock mini]],0,IF(Données[[#This Row],[Stock final]]&lt;=Données[[#This Row],[Stock mini]]+(Données[[#This Row],[Stock mini]]*25/100),1,2))</f>
        <v>2</v>
      </c>
      <c r="J13" s="30">
        <f>Données[[#This Row],[Stock initial]]+Données[[#This Row],[Entrée]]-Données[[#This Row],[Sortie]]</f>
        <v>1000</v>
      </c>
      <c r="K13" s="30"/>
      <c r="L13" s="30">
        <f>IF(Données[[#This Row],[Stock initial]]="","",Données[[#This Row],[Stock final]]*Données[[#This Row],[P.U.]])</f>
        <v>0</v>
      </c>
      <c r="R13" s="2" t="s">
        <v>47</v>
      </c>
      <c r="S13" s="2" t="s">
        <v>48</v>
      </c>
      <c r="W13" s="6"/>
      <c r="X13" s="6" t="str" cm="1">
        <f t="array" ref="X13:Z13">TRANSPOSE(_xlfn.UNIQUE(_xlfn._xlws.FILTER(Données[Code article],critere=W13)))</f>
        <v>Fixation HI LITE ASNA 2027</v>
      </c>
      <c r="Y13" s="6" t="str">
        <v>Fixation LGP ASNA 2392</v>
      </c>
      <c r="Z13" s="6">
        <v>0</v>
      </c>
      <c r="AA13" s="6"/>
      <c r="AB13" s="6"/>
    </row>
    <row r="14" spans="1:31" ht="20.100000000000001" customHeight="1">
      <c r="A14" s="10" t="s">
        <v>5</v>
      </c>
      <c r="B14" s="24" t="s">
        <v>6</v>
      </c>
      <c r="C14" s="24" t="s">
        <v>120</v>
      </c>
      <c r="D14" s="24">
        <v>58</v>
      </c>
      <c r="E14" s="30">
        <v>10</v>
      </c>
      <c r="F14" s="30">
        <v>1000</v>
      </c>
      <c r="G14" s="30">
        <f>IFERROR(ROUND((SUMIF(Formulaire6[Désignation],Données[[#This Row],[Désignation]],Formulaire6[Entrée]))*100/Données[[#This Row],[Coef.]],0),"")</f>
        <v>100</v>
      </c>
      <c r="H14" s="30">
        <f>IFERROR(ROUND((SUMIF(Formulaire6[Désignation],Données[[#This Row],[Désignation]],Formulaire6[Sortie]))*100/Données[[#This Row],[Coef.]],0),"")</f>
        <v>1479</v>
      </c>
      <c r="I14" s="31">
        <f>IF(Données[[#This Row],[Stock final]]&lt;=Données[[#This Row],[Stock mini]],0,IF(Données[[#This Row],[Stock final]]&lt;=Données[[#This Row],[Stock mini]]+(Données[[#This Row],[Stock mini]]*25/100),1,2))</f>
        <v>0</v>
      </c>
      <c r="J14" s="36">
        <f>Données[[#This Row],[Stock initial]]+Données[[#This Row],[Entrée]]-Données[[#This Row],[Sortie]]</f>
        <v>-379</v>
      </c>
      <c r="K14" s="30"/>
      <c r="L14" s="30">
        <f>IF(Données[[#This Row],[Stock initial]]="","",Données[[#This Row],[Stock final]]*Données[[#This Row],[P.U.]])</f>
        <v>0</v>
      </c>
      <c r="R14" s="2" t="s">
        <v>49</v>
      </c>
      <c r="S14" s="2" t="s">
        <v>50</v>
      </c>
      <c r="W14" s="6"/>
      <c r="X14" s="6" t="str" cm="1">
        <f t="array" ref="X14:Z14">TRANSPOSE(_xlfn.UNIQUE(_xlfn._xlws.FILTER(Données[Code article],critere=W14)))</f>
        <v>Fixation HI LITE ASNA 2027</v>
      </c>
      <c r="Y14" s="6" t="str">
        <v>Fixation LGP ASNA 2392</v>
      </c>
      <c r="Z14" s="6">
        <v>0</v>
      </c>
      <c r="AA14" s="6"/>
      <c r="AB14" s="6"/>
    </row>
    <row r="15" spans="1:31" ht="20.100000000000001" customHeight="1">
      <c r="A15" s="10" t="s">
        <v>5</v>
      </c>
      <c r="B15" s="24" t="s">
        <v>6</v>
      </c>
      <c r="C15" s="24" t="s">
        <v>121</v>
      </c>
      <c r="D15" s="24">
        <v>100</v>
      </c>
      <c r="E15" s="30">
        <v>10</v>
      </c>
      <c r="F15" s="30">
        <v>1000</v>
      </c>
      <c r="G15" s="30">
        <f>IFERROR(ROUND((SUMIF(Formulaire6[Désignation],Données[[#This Row],[Désignation]],Formulaire6[Entrée]))*100/Données[[#This Row],[Coef.]],0),"")</f>
        <v>0</v>
      </c>
      <c r="H15" s="30">
        <f>IFERROR(ROUND((SUMIF(Formulaire6[Désignation],Données[[#This Row],[Désignation]],Formulaire6[Sortie]))*100/Données[[#This Row],[Coef.]],0),"")</f>
        <v>0</v>
      </c>
      <c r="I15" s="31">
        <f>IF(Données[[#This Row],[Stock final]]&lt;=Données[[#This Row],[Stock mini]],0,IF(Données[[#This Row],[Stock final]]&lt;=Données[[#This Row],[Stock mini]]+(Données[[#This Row],[Stock mini]]*25/100),1,2))</f>
        <v>2</v>
      </c>
      <c r="J15" s="30">
        <f>Données[[#This Row],[Stock initial]]+Données[[#This Row],[Entrée]]-Données[[#This Row],[Sortie]]</f>
        <v>1000</v>
      </c>
      <c r="K15" s="30"/>
      <c r="L15" s="30">
        <f>IF(Données[[#This Row],[Stock initial]]="","",Données[[#This Row],[Stock final]]*Données[[#This Row],[P.U.]])</f>
        <v>0</v>
      </c>
      <c r="R15" s="2" t="s">
        <v>51</v>
      </c>
      <c r="S15" s="2" t="s">
        <v>52</v>
      </c>
      <c r="W15" s="11"/>
      <c r="X15" s="11"/>
      <c r="Y15" s="11"/>
      <c r="Z15" s="6"/>
      <c r="AA15" s="6"/>
      <c r="AB15" s="6"/>
    </row>
    <row r="16" spans="1:31" ht="20.100000000000001" customHeight="1">
      <c r="A16" s="8" t="s">
        <v>5</v>
      </c>
      <c r="B16" s="24" t="s">
        <v>6</v>
      </c>
      <c r="C16" s="24" t="s">
        <v>122</v>
      </c>
      <c r="D16" s="24">
        <v>39</v>
      </c>
      <c r="E16" s="30">
        <v>10</v>
      </c>
      <c r="F16" s="30">
        <v>1000</v>
      </c>
      <c r="G16" s="30">
        <v>0</v>
      </c>
      <c r="H16" s="30">
        <f>IFERROR(ROUND((SUMIF(Formulaire6[Désignation],Données[[#This Row],[Désignation]],Formulaire6[Sortie]))*100/Données[[#This Row],[Coef.]],0),"")</f>
        <v>0</v>
      </c>
      <c r="I16" s="31">
        <f>IF(Données[[#This Row],[Stock final]]&lt;=Données[[#This Row],[Stock mini]],0,IF(Données[[#This Row],[Stock final]]&lt;=Données[[#This Row],[Stock mini]]+(Données[[#This Row],[Stock mini]]*25/100),1,2))</f>
        <v>2</v>
      </c>
      <c r="J16" s="30">
        <f>Données[[#This Row],[Stock initial]]+Données[[#This Row],[Entrée]]-Données[[#This Row],[Sortie]]</f>
        <v>1000</v>
      </c>
      <c r="K16" s="30"/>
      <c r="L16" s="30">
        <f>IF(Données[[#This Row],[Stock initial]]="","",Données[[#This Row],[Stock final]]*Données[[#This Row],[P.U.]])</f>
        <v>0</v>
      </c>
      <c r="R16" s="2" t="s">
        <v>53</v>
      </c>
      <c r="S16" s="2" t="s">
        <v>54</v>
      </c>
      <c r="W16" s="6"/>
      <c r="X16" s="6"/>
      <c r="Y16" s="6"/>
      <c r="Z16" s="6"/>
      <c r="AA16" s="6"/>
      <c r="AB16" s="6"/>
    </row>
    <row r="17" spans="1:28" ht="20.100000000000001" customHeight="1">
      <c r="A17" s="10" t="s">
        <v>5</v>
      </c>
      <c r="B17" s="24" t="s">
        <v>6</v>
      </c>
      <c r="C17" s="24" t="s">
        <v>123</v>
      </c>
      <c r="D17" s="24">
        <v>63</v>
      </c>
      <c r="E17" s="30">
        <v>10</v>
      </c>
      <c r="F17" s="30">
        <v>1000</v>
      </c>
      <c r="G17" s="30">
        <f>IFERROR(ROUND((SUMIF(Formulaire6[Désignation],Données[[#This Row],[Désignation]],Formulaire6[Entrée]))*100/Données[[#This Row],[Coef.]],0),"")</f>
        <v>0</v>
      </c>
      <c r="H17" s="30">
        <f>IFERROR(ROUND((SUMIF(Formulaire6[Désignation],Données[[#This Row],[Désignation]],Formulaire6[Sortie]))*100/Données[[#This Row],[Coef.]],0),"")</f>
        <v>0</v>
      </c>
      <c r="I17" s="31">
        <f>IF(Données[[#This Row],[Stock final]]&lt;=Données[[#This Row],[Stock mini]],0,IF(Données[[#This Row],[Stock final]]&lt;=Données[[#This Row],[Stock mini]]+(Données[[#This Row],[Stock mini]]*25/100),1,2))</f>
        <v>2</v>
      </c>
      <c r="J17" s="30">
        <f>Données[[#This Row],[Stock initial]]+Données[[#This Row],[Entrée]]-Données[[#This Row],[Sortie]]</f>
        <v>1000</v>
      </c>
      <c r="K17" s="30"/>
      <c r="L17" s="30">
        <f>IF(Données[[#This Row],[Stock initial]]="","",Données[[#This Row],[Stock final]]*Données[[#This Row],[P.U.]])</f>
        <v>0</v>
      </c>
      <c r="R17" s="2" t="s">
        <v>55</v>
      </c>
      <c r="S17" s="2" t="s">
        <v>56</v>
      </c>
      <c r="W17" s="6"/>
      <c r="X17" s="6"/>
      <c r="Y17" s="6"/>
      <c r="Z17" s="6"/>
      <c r="AA17" s="6"/>
      <c r="AB17" s="6"/>
    </row>
    <row r="18" spans="1:28" ht="20.100000000000001" customHeight="1">
      <c r="A18" s="10" t="s">
        <v>5</v>
      </c>
      <c r="B18" s="24" t="s">
        <v>6</v>
      </c>
      <c r="C18" s="24" t="s">
        <v>124</v>
      </c>
      <c r="D18" s="24">
        <v>100</v>
      </c>
      <c r="E18" s="30">
        <v>10</v>
      </c>
      <c r="F18" s="30">
        <v>1000</v>
      </c>
      <c r="G18" s="30">
        <f>IFERROR(ROUND((SUMIF(Formulaire6[Désignation],Données[[#This Row],[Désignation]],Formulaire6[Entrée]))*100/Données[[#This Row],[Coef.]],0),"")</f>
        <v>0</v>
      </c>
      <c r="H18" s="30">
        <f>IFERROR(ROUND((SUMIF(Formulaire6[Désignation],Données[[#This Row],[Désignation]],Formulaire6[Sortie]))*100/Données[[#This Row],[Coef.]],0),"")</f>
        <v>0</v>
      </c>
      <c r="I18" s="31">
        <f>IF(Données[[#This Row],[Stock final]]&lt;=Données[[#This Row],[Stock mini]],0,IF(Données[[#This Row],[Stock final]]&lt;=Données[[#This Row],[Stock mini]]+(Données[[#This Row],[Stock mini]]*25/100),1,2))</f>
        <v>2</v>
      </c>
      <c r="J18" s="30">
        <f>Données[[#This Row],[Stock initial]]+Données[[#This Row],[Entrée]]-Données[[#This Row],[Sortie]]</f>
        <v>1000</v>
      </c>
      <c r="K18" s="30"/>
      <c r="L18" s="30">
        <f>IF(Données[[#This Row],[Stock initial]]="","",Données[[#This Row],[Stock final]]*Données[[#This Row],[P.U.]])</f>
        <v>0</v>
      </c>
      <c r="W18" s="6"/>
      <c r="X18" s="6"/>
      <c r="Y18" s="6"/>
      <c r="Z18" s="6"/>
      <c r="AA18" s="6"/>
      <c r="AB18" s="6"/>
    </row>
    <row r="19" spans="1:28" ht="20.100000000000001" customHeight="1">
      <c r="A19" s="8" t="s">
        <v>5</v>
      </c>
      <c r="B19" s="24" t="s">
        <v>6</v>
      </c>
      <c r="C19" s="24" t="s">
        <v>125</v>
      </c>
      <c r="D19" s="24">
        <v>100</v>
      </c>
      <c r="E19" s="30">
        <v>10</v>
      </c>
      <c r="F19" s="30">
        <v>1000</v>
      </c>
      <c r="G19" s="30">
        <f>IFERROR(ROUND((SUMIF(Formulaire6[Désignation],Données[[#This Row],[Désignation]],Formulaire6[Entrée]))*100/Données[[#This Row],[Coef.]],0),"")</f>
        <v>0</v>
      </c>
      <c r="H19" s="30">
        <f>IFERROR(ROUND((SUMIF(Formulaire6[Désignation],Données[[#This Row],[Désignation]],Formulaire6[Sortie]))*100/Données[[#This Row],[Coef.]],0),"")</f>
        <v>0</v>
      </c>
      <c r="I19" s="31">
        <f>IF(Données[[#This Row],[Stock final]]&lt;=Données[[#This Row],[Stock mini]],0,IF(Données[[#This Row],[Stock final]]&lt;=Données[[#This Row],[Stock mini]]+(Données[[#This Row],[Stock mini]]*25/100),1,2))</f>
        <v>2</v>
      </c>
      <c r="J19" s="30">
        <f>Données[[#This Row],[Stock initial]]+Données[[#This Row],[Entrée]]-Données[[#This Row],[Sortie]]</f>
        <v>1000</v>
      </c>
      <c r="K19" s="30"/>
      <c r="L19" s="30">
        <f>IF(Données[[#This Row],[Stock initial]]="","",Données[[#This Row],[Stock final]]*Données[[#This Row],[P.U.]])</f>
        <v>0</v>
      </c>
      <c r="R19" s="2" t="s">
        <v>58</v>
      </c>
      <c r="W19" s="6"/>
      <c r="X19" s="6"/>
      <c r="Y19" s="6"/>
      <c r="Z19" s="6"/>
      <c r="AA19" s="6"/>
      <c r="AB19" s="6"/>
    </row>
    <row r="20" spans="1:28" ht="20.100000000000001" customHeight="1">
      <c r="A20" s="10" t="s">
        <v>5</v>
      </c>
      <c r="B20" s="24" t="s">
        <v>6</v>
      </c>
      <c r="C20" s="24" t="s">
        <v>126</v>
      </c>
      <c r="D20" s="24">
        <v>48</v>
      </c>
      <c r="E20" s="30">
        <v>10</v>
      </c>
      <c r="F20" s="30">
        <v>1000</v>
      </c>
      <c r="G20" s="30">
        <f>IFERROR(ROUND((SUMIF(Formulaire6[Désignation],Données[[#This Row],[Désignation]],Formulaire6[Entrée]))*100/Données[[#This Row],[Coef.]],0),"")</f>
        <v>0</v>
      </c>
      <c r="H20" s="30">
        <f>IFERROR(ROUND((SUMIF(Formulaire6[Désignation],Données[[#This Row],[Désignation]],Formulaire6[Sortie]))*100/Données[[#This Row],[Coef.]],0),"")</f>
        <v>521</v>
      </c>
      <c r="I20" s="31">
        <f>IF(Données[[#This Row],[Stock final]]&lt;=Données[[#This Row],[Stock mini]],0,IF(Données[[#This Row],[Stock final]]&lt;=Données[[#This Row],[Stock mini]]+(Données[[#This Row],[Stock mini]]*25/100),1,2))</f>
        <v>2</v>
      </c>
      <c r="J20" s="30">
        <f>Données[[#This Row],[Stock initial]]+Données[[#This Row],[Entrée]]-Données[[#This Row],[Sortie]]</f>
        <v>479</v>
      </c>
      <c r="K20" s="30"/>
      <c r="L20" s="30">
        <f>IF(Données[[#This Row],[Stock initial]]="","",Données[[#This Row],[Stock final]]*Données[[#This Row],[P.U.]])</f>
        <v>0</v>
      </c>
      <c r="W20" s="6"/>
      <c r="X20" s="6"/>
      <c r="Y20" s="6"/>
      <c r="Z20" s="6"/>
      <c r="AA20" s="6"/>
      <c r="AB20" s="6"/>
    </row>
    <row r="21" spans="1:28" ht="20.100000000000001" customHeight="1">
      <c r="A21" s="8" t="s">
        <v>5</v>
      </c>
      <c r="B21" s="24" t="s">
        <v>6</v>
      </c>
      <c r="C21" s="24" t="s">
        <v>127</v>
      </c>
      <c r="D21" s="24">
        <v>53</v>
      </c>
      <c r="E21" s="30">
        <v>10</v>
      </c>
      <c r="F21" s="30">
        <v>1000</v>
      </c>
      <c r="G21" s="30">
        <f>IFERROR(ROUND((SUMIF(Formulaire6[Désignation],Données[[#This Row],[Désignation]],Formulaire6[Entrée]))*100/Données[[#This Row],[Coef.]],0),"")</f>
        <v>0</v>
      </c>
      <c r="H21" s="30">
        <f>IFERROR(ROUND((SUMIF(Formulaire6[Désignation],Données[[#This Row],[Désignation]],Formulaire6[Sortie]))*100/Données[[#This Row],[Coef.]],0),"")</f>
        <v>0</v>
      </c>
      <c r="I21" s="31">
        <f>IF(Données[[#This Row],[Stock final]]&lt;=Données[[#This Row],[Stock mini]],0,IF(Données[[#This Row],[Stock final]]&lt;=Données[[#This Row],[Stock mini]]+(Données[[#This Row],[Stock mini]]*25/100),1,2))</f>
        <v>2</v>
      </c>
      <c r="J21" s="30">
        <f>Données[[#This Row],[Stock initial]]+Données[[#This Row],[Entrée]]-Données[[#This Row],[Sortie]]</f>
        <v>1000</v>
      </c>
      <c r="K21" s="30"/>
      <c r="L21" s="30">
        <f>IF(Données[[#This Row],[Stock initial]]="","",Données[[#This Row],[Stock final]]*Données[[#This Row],[P.U.]])</f>
        <v>0</v>
      </c>
      <c r="W21" s="6"/>
      <c r="X21" s="6"/>
      <c r="Y21" s="6"/>
      <c r="Z21" s="6"/>
      <c r="AA21" s="6"/>
      <c r="AB21" s="6"/>
    </row>
    <row r="22" spans="1:28" ht="20.100000000000001" customHeight="1">
      <c r="A22" s="10" t="s">
        <v>5</v>
      </c>
      <c r="B22" s="24" t="s">
        <v>6</v>
      </c>
      <c r="C22" s="24" t="s">
        <v>128</v>
      </c>
      <c r="D22" s="24">
        <v>100</v>
      </c>
      <c r="E22" s="30">
        <v>10</v>
      </c>
      <c r="F22" s="30">
        <v>1000</v>
      </c>
      <c r="G22" s="30">
        <f>IFERROR(ROUND((SUMIF(Formulaire6[Désignation],Données[[#This Row],[Désignation]],Formulaire6[Entrée]))*100/Données[[#This Row],[Coef.]],0),"")</f>
        <v>0</v>
      </c>
      <c r="H22" s="30">
        <f>IFERROR(ROUND((SUMIF(Formulaire6[Désignation],Données[[#This Row],[Désignation]],Formulaire6[Sortie]))*100/Données[[#This Row],[Coef.]],0),"")</f>
        <v>0</v>
      </c>
      <c r="I22" s="31">
        <f>IF(Données[[#This Row],[Stock final]]&lt;=Données[[#This Row],[Stock mini]],0,IF(Données[[#This Row],[Stock final]]&lt;=Données[[#This Row],[Stock mini]]+(Données[[#This Row],[Stock mini]]*25/100),1,2))</f>
        <v>2</v>
      </c>
      <c r="J22" s="30">
        <f>Données[[#This Row],[Stock initial]]+Données[[#This Row],[Entrée]]-Données[[#This Row],[Sortie]]</f>
        <v>1000</v>
      </c>
      <c r="K22" s="30"/>
      <c r="L22" s="30">
        <f>IF(Données[[#This Row],[Stock initial]]="","",Données[[#This Row],[Stock final]]*Données[[#This Row],[P.U.]])</f>
        <v>0</v>
      </c>
      <c r="W22" s="6"/>
      <c r="X22" s="6"/>
      <c r="Y22" s="6"/>
      <c r="Z22" s="6"/>
      <c r="AA22" s="6"/>
      <c r="AB22" s="6"/>
    </row>
    <row r="23" spans="1:28" ht="20.100000000000001" customHeight="1">
      <c r="A23" s="8" t="s">
        <v>5</v>
      </c>
      <c r="B23" s="24" t="s">
        <v>6</v>
      </c>
      <c r="C23" s="24" t="s">
        <v>60</v>
      </c>
      <c r="D23" s="24">
        <v>100</v>
      </c>
      <c r="E23" s="30">
        <v>10</v>
      </c>
      <c r="F23" s="30">
        <v>1000</v>
      </c>
      <c r="G23" s="30">
        <f>IFERROR(ROUND((SUMIF(Formulaire6[Désignation],Données[[#This Row],[Désignation]],Formulaire6[Entrée]))*100/Données[[#This Row],[Coef.]],0),"")</f>
        <v>0</v>
      </c>
      <c r="H23" s="30">
        <f>IFERROR(ROUND((SUMIF(Formulaire6[Désignation],Données[[#This Row],[Désignation]],Formulaire6[Sortie]))*100/Données[[#This Row],[Coef.]],0),"")</f>
        <v>0</v>
      </c>
      <c r="I23" s="31">
        <f>IF(Données[[#This Row],[Stock final]]&lt;=Données[[#This Row],[Stock mini]],0,IF(Données[[#This Row],[Stock final]]&lt;=Données[[#This Row],[Stock mini]]+(Données[[#This Row],[Stock mini]]*25/100),1,2))</f>
        <v>2</v>
      </c>
      <c r="J23" s="30">
        <f>Données[[#This Row],[Stock initial]]+Données[[#This Row],[Entrée]]-Données[[#This Row],[Sortie]]</f>
        <v>1000</v>
      </c>
      <c r="K23" s="30"/>
      <c r="L23" s="30">
        <f>IF(Données[[#This Row],[Stock initial]]="","",Données[[#This Row],[Stock final]]*Données[[#This Row],[P.U.]])</f>
        <v>0</v>
      </c>
      <c r="W23" s="6"/>
      <c r="X23" s="6"/>
      <c r="Y23" s="6"/>
      <c r="Z23" s="6"/>
      <c r="AA23" s="6"/>
      <c r="AB23" s="6"/>
    </row>
    <row r="24" spans="1:28" ht="20.100000000000001" customHeight="1">
      <c r="A24" s="10" t="s">
        <v>5</v>
      </c>
      <c r="B24" s="24" t="s">
        <v>7</v>
      </c>
      <c r="C24" s="24" t="s">
        <v>129</v>
      </c>
      <c r="D24" s="24">
        <v>100</v>
      </c>
      <c r="E24" s="30">
        <v>10</v>
      </c>
      <c r="F24" s="30">
        <v>1000</v>
      </c>
      <c r="G24" s="30">
        <f>IFERROR(ROUND((SUMIF(Formulaire6[Désignation],Données[[#This Row],[Désignation]],Formulaire6[Entrée]))*100/Données[[#This Row],[Coef.]],0),"")</f>
        <v>0</v>
      </c>
      <c r="H24" s="30">
        <f>IFERROR(ROUND((SUMIF(Formulaire6[Désignation],Données[[#This Row],[Désignation]],Formulaire6[Sortie]))*100/Données[[#This Row],[Coef.]],0),"")</f>
        <v>0</v>
      </c>
      <c r="I24" s="31">
        <f>IF(Données[[#This Row],[Stock final]]&lt;=Données[[#This Row],[Stock mini]],0,IF(Données[[#This Row],[Stock final]]&lt;=Données[[#This Row],[Stock mini]]+(Données[[#This Row],[Stock mini]]*25/100),1,2))</f>
        <v>2</v>
      </c>
      <c r="J24" s="30">
        <f>Données[[#This Row],[Stock initial]]+Données[[#This Row],[Entrée]]-Données[[#This Row],[Sortie]]</f>
        <v>1000</v>
      </c>
      <c r="K24" s="30"/>
      <c r="L24" s="30">
        <f>IF(Données[[#This Row],[Stock initial]]="","",Données[[#This Row],[Stock final]]*Données[[#This Row],[P.U.]])</f>
        <v>0</v>
      </c>
      <c r="W24" s="6"/>
      <c r="X24" s="6"/>
      <c r="Y24" s="6"/>
      <c r="Z24" s="6"/>
      <c r="AA24" s="6"/>
      <c r="AB24" s="6"/>
    </row>
    <row r="25" spans="1:28" ht="20.100000000000001" customHeight="1">
      <c r="A25" s="8" t="s">
        <v>5</v>
      </c>
      <c r="B25" s="24" t="s">
        <v>7</v>
      </c>
      <c r="C25" s="24" t="s">
        <v>130</v>
      </c>
      <c r="D25" s="24">
        <v>100</v>
      </c>
      <c r="E25" s="30">
        <v>10</v>
      </c>
      <c r="F25" s="30">
        <v>1000</v>
      </c>
      <c r="G25" s="30">
        <f>IFERROR(ROUND((SUMIF(Formulaire6[Désignation],Données[[#This Row],[Désignation]],Formulaire6[Entrée]))*100/Données[[#This Row],[Coef.]],0),"")</f>
        <v>0</v>
      </c>
      <c r="H25" s="30">
        <f>IFERROR(ROUND((SUMIF(Formulaire6[Désignation],Données[[#This Row],[Désignation]],Formulaire6[Sortie]))*100/Données[[#This Row],[Coef.]],0),"")</f>
        <v>0</v>
      </c>
      <c r="I25" s="31">
        <f>IF(Données[[#This Row],[Stock final]]&lt;=Données[[#This Row],[Stock mini]],0,IF(Données[[#This Row],[Stock final]]&lt;=Données[[#This Row],[Stock mini]]+(Données[[#This Row],[Stock mini]]*25/100),1,2))</f>
        <v>2</v>
      </c>
      <c r="J25" s="30">
        <f>Données[[#This Row],[Stock initial]]+Données[[#This Row],[Entrée]]-Données[[#This Row],[Sortie]]</f>
        <v>1000</v>
      </c>
      <c r="K25" s="30"/>
      <c r="L25" s="30">
        <f>IF(Données[[#This Row],[Stock initial]]="","",Données[[#This Row],[Stock final]]*Données[[#This Row],[P.U.]])</f>
        <v>0</v>
      </c>
    </row>
    <row r="26" spans="1:28" ht="20.100000000000001" customHeight="1">
      <c r="A26" s="10" t="s">
        <v>5</v>
      </c>
      <c r="B26" s="24" t="s">
        <v>7</v>
      </c>
      <c r="C26" s="24" t="s">
        <v>131</v>
      </c>
      <c r="D26" s="24">
        <v>100</v>
      </c>
      <c r="E26" s="30">
        <v>10</v>
      </c>
      <c r="F26" s="30">
        <v>1000</v>
      </c>
      <c r="G26" s="30">
        <f>IFERROR(ROUND((SUMIF(Formulaire6[Désignation],Données[[#This Row],[Désignation]],Formulaire6[Entrée]))*100/Données[[#This Row],[Coef.]],0),"")</f>
        <v>0</v>
      </c>
      <c r="H26" s="30">
        <f>IFERROR(ROUND((SUMIF(Formulaire6[Désignation],Données[[#This Row],[Désignation]],Formulaire6[Sortie]))*100/Données[[#This Row],[Coef.]],0),"")</f>
        <v>0</v>
      </c>
      <c r="I26" s="31">
        <f>IF(Données[[#This Row],[Stock final]]&lt;=Données[[#This Row],[Stock mini]],0,IF(Données[[#This Row],[Stock final]]&lt;=Données[[#This Row],[Stock mini]]+(Données[[#This Row],[Stock mini]]*25/100),1,2))</f>
        <v>2</v>
      </c>
      <c r="J26" s="30">
        <f>Données[[#This Row],[Stock initial]]+Données[[#This Row],[Entrée]]-Données[[#This Row],[Sortie]]</f>
        <v>1000</v>
      </c>
      <c r="K26" s="30"/>
      <c r="L26" s="30">
        <f>IF(Données[[#This Row],[Stock initial]]="","",Données[[#This Row],[Stock final]]*Données[[#This Row],[P.U.]])</f>
        <v>0</v>
      </c>
    </row>
    <row r="27" spans="1:28" ht="20.100000000000001" customHeight="1">
      <c r="A27" s="8" t="s">
        <v>5</v>
      </c>
      <c r="B27" s="24" t="s">
        <v>7</v>
      </c>
      <c r="C27" s="24" t="s">
        <v>132</v>
      </c>
      <c r="D27" s="24">
        <v>100</v>
      </c>
      <c r="E27" s="30">
        <v>10</v>
      </c>
      <c r="F27" s="30">
        <v>1000</v>
      </c>
      <c r="G27" s="30">
        <f>IFERROR(ROUND((SUMIF(Formulaire6[Désignation],Données[[#This Row],[Désignation]],Formulaire6[Entrée]))*100/Données[[#This Row],[Coef.]],0),"")</f>
        <v>0</v>
      </c>
      <c r="H27" s="30">
        <f>IFERROR(ROUND((SUMIF(Formulaire6[Désignation],Données[[#This Row],[Désignation]],Formulaire6[Sortie]))*100/Données[[#This Row],[Coef.]],0),"")</f>
        <v>0</v>
      </c>
      <c r="I27" s="31">
        <f>IF(Données[[#This Row],[Stock final]]&lt;=Données[[#This Row],[Stock mini]],0,IF(Données[[#This Row],[Stock final]]&lt;=Données[[#This Row],[Stock mini]]+(Données[[#This Row],[Stock mini]]*25/100),1,2))</f>
        <v>2</v>
      </c>
      <c r="J27" s="30">
        <f>Données[[#This Row],[Stock initial]]+Données[[#This Row],[Entrée]]-Données[[#This Row],[Sortie]]</f>
        <v>1000</v>
      </c>
      <c r="K27" s="30"/>
      <c r="L27" s="30">
        <f>IF(Données[[#This Row],[Stock initial]]="","",Données[[#This Row],[Stock final]]*Données[[#This Row],[P.U.]])</f>
        <v>0</v>
      </c>
    </row>
    <row r="28" spans="1:28" ht="20.100000000000001" customHeight="1">
      <c r="A28" s="10" t="s">
        <v>5</v>
      </c>
      <c r="B28" s="24" t="s">
        <v>7</v>
      </c>
      <c r="C28" s="24" t="s">
        <v>133</v>
      </c>
      <c r="D28" s="24">
        <v>100</v>
      </c>
      <c r="E28" s="30">
        <v>10</v>
      </c>
      <c r="F28" s="30">
        <v>1000</v>
      </c>
      <c r="G28" s="30">
        <f>IFERROR(ROUND((SUMIF(Formulaire6[Désignation],Données[[#This Row],[Désignation]],Formulaire6[Entrée]))*100/Données[[#This Row],[Coef.]],0),"")</f>
        <v>0</v>
      </c>
      <c r="H28" s="30">
        <f>IFERROR(ROUND((SUMIF(Formulaire6[Désignation],Données[[#This Row],[Désignation]],Formulaire6[Sortie]))*100/Données[[#This Row],[Coef.]],0),"")</f>
        <v>0</v>
      </c>
      <c r="I28" s="31">
        <f>IF(Données[[#This Row],[Stock final]]&lt;=Données[[#This Row],[Stock mini]],0,IF(Données[[#This Row],[Stock final]]&lt;=Données[[#This Row],[Stock mini]]+(Données[[#This Row],[Stock mini]]*25/100),1,2))</f>
        <v>2</v>
      </c>
      <c r="J28" s="30">
        <f>Données[[#This Row],[Stock initial]]+Données[[#This Row],[Entrée]]-Données[[#This Row],[Sortie]]</f>
        <v>1000</v>
      </c>
      <c r="K28" s="30"/>
      <c r="L28" s="30">
        <f>IF(Données[[#This Row],[Stock initial]]="","",Données[[#This Row],[Stock final]]*Données[[#This Row],[P.U.]])</f>
        <v>0</v>
      </c>
    </row>
    <row r="29" spans="1:28" ht="20.100000000000001" customHeight="1">
      <c r="A29" s="8" t="s">
        <v>5</v>
      </c>
      <c r="B29" s="24" t="s">
        <v>7</v>
      </c>
      <c r="C29" s="24" t="s">
        <v>61</v>
      </c>
      <c r="D29" s="24">
        <v>35</v>
      </c>
      <c r="E29" s="30">
        <v>10</v>
      </c>
      <c r="F29" s="30">
        <v>1000</v>
      </c>
      <c r="G29" s="30">
        <f>IFERROR(ROUND((SUMIF(Formulaire6[Désignation],Données[[#This Row],[Désignation]],Formulaire6[Entrée]))*100/Données[[#This Row],[Coef.]],0),"")</f>
        <v>0</v>
      </c>
      <c r="H29" s="30">
        <f>IFERROR(ROUND((SUMIF(Formulaire6[Désignation],Données[[#This Row],[Désignation]],Formulaire6[Sortie]))*100/Données[[#This Row],[Coef.]],0),"")</f>
        <v>0</v>
      </c>
      <c r="I29" s="31">
        <f>IF(Données[[#This Row],[Stock final]]&lt;=Données[[#This Row],[Stock mini]],0,IF(Données[[#This Row],[Stock final]]&lt;=Données[[#This Row],[Stock mini]]+(Données[[#This Row],[Stock mini]]*25/100),1,2))</f>
        <v>2</v>
      </c>
      <c r="J29" s="30">
        <f>Données[[#This Row],[Stock initial]]+Données[[#This Row],[Entrée]]-Données[[#This Row],[Sortie]]</f>
        <v>1000</v>
      </c>
      <c r="K29" s="30"/>
      <c r="L29" s="30">
        <f>IF(Données[[#This Row],[Stock initial]]="","",Données[[#This Row],[Stock final]]*Données[[#This Row],[P.U.]])</f>
        <v>0</v>
      </c>
    </row>
    <row r="30" spans="1:28" ht="20.100000000000001" customHeight="1">
      <c r="A30" s="10" t="s">
        <v>5</v>
      </c>
      <c r="B30" s="24" t="s">
        <v>7</v>
      </c>
      <c r="C30" s="24" t="s">
        <v>8</v>
      </c>
      <c r="D30" s="24">
        <v>51</v>
      </c>
      <c r="E30" s="30">
        <v>10</v>
      </c>
      <c r="F30" s="30">
        <v>1000</v>
      </c>
      <c r="G30" s="30">
        <f>IFERROR(ROUND((SUMIF(Formulaire6[Désignation],Données[[#This Row],[Désignation]],Formulaire6[Entrée]))*100/Données[[#This Row],[Coef.]],0),"")</f>
        <v>0</v>
      </c>
      <c r="H30" s="30">
        <f>IFERROR(ROUND((SUMIF(Formulaire6[Désignation],Données[[#This Row],[Désignation]],Formulaire6[Sortie]))*100/Données[[#This Row],[Coef.]],0),"")</f>
        <v>0</v>
      </c>
      <c r="I30" s="31">
        <f>IF(Données[[#This Row],[Stock final]]&lt;=Données[[#This Row],[Stock mini]],0,IF(Données[[#This Row],[Stock final]]&lt;=Données[[#This Row],[Stock mini]]+(Données[[#This Row],[Stock mini]]*25/100),1,2))</f>
        <v>2</v>
      </c>
      <c r="J30" s="30">
        <f>Données[[#This Row],[Stock initial]]+Données[[#This Row],[Entrée]]-Données[[#This Row],[Sortie]]</f>
        <v>1000</v>
      </c>
      <c r="K30" s="30"/>
      <c r="L30" s="30">
        <f>IF(Données[[#This Row],[Stock initial]]="","",Données[[#This Row],[Stock final]]*Données[[#This Row],[P.U.]])</f>
        <v>0</v>
      </c>
    </row>
    <row r="31" spans="1:28" ht="20.100000000000001" customHeight="1">
      <c r="A31" s="8" t="s">
        <v>5</v>
      </c>
      <c r="B31" s="24" t="s">
        <v>7</v>
      </c>
      <c r="C31" s="24" t="s">
        <v>134</v>
      </c>
      <c r="D31" s="24">
        <v>100</v>
      </c>
      <c r="E31" s="30">
        <v>10</v>
      </c>
      <c r="F31" s="30">
        <v>1000</v>
      </c>
      <c r="G31" s="30">
        <f>IFERROR(ROUND((SUMIF(Formulaire6[Désignation],Données[[#This Row],[Désignation]],Formulaire6[Entrée]))*100/Données[[#This Row],[Coef.]],0),"")</f>
        <v>0</v>
      </c>
      <c r="H31" s="30">
        <f>IFERROR(ROUND((SUMIF(Formulaire6[Désignation],Données[[#This Row],[Désignation]],Formulaire6[Sortie]))*100/Données[[#This Row],[Coef.]],0),"")</f>
        <v>0</v>
      </c>
      <c r="I31" s="31">
        <f>IF(Données[[#This Row],[Stock final]]&lt;=Données[[#This Row],[Stock mini]],0,IF(Données[[#This Row],[Stock final]]&lt;=Données[[#This Row],[Stock mini]]+(Données[[#This Row],[Stock mini]]*25/100),1,2))</f>
        <v>2</v>
      </c>
      <c r="J31" s="30">
        <f>Données[[#This Row],[Stock initial]]+Données[[#This Row],[Entrée]]-Données[[#This Row],[Sortie]]</f>
        <v>1000</v>
      </c>
      <c r="K31" s="30"/>
      <c r="L31" s="30">
        <f>IF(Données[[#This Row],[Stock initial]]="","",Données[[#This Row],[Stock final]]*Données[[#This Row],[P.U.]])</f>
        <v>0</v>
      </c>
    </row>
    <row r="32" spans="1:28" ht="20.100000000000001" customHeight="1">
      <c r="A32" s="10" t="s">
        <v>5</v>
      </c>
      <c r="B32" s="24" t="s">
        <v>7</v>
      </c>
      <c r="C32" s="24" t="s">
        <v>135</v>
      </c>
      <c r="D32" s="24">
        <v>100</v>
      </c>
      <c r="E32" s="30">
        <v>10</v>
      </c>
      <c r="F32" s="30">
        <v>1000</v>
      </c>
      <c r="G32" s="30">
        <f>IFERROR(ROUND((SUMIF(Formulaire6[Désignation],Données[[#This Row],[Désignation]],Formulaire6[Entrée]))*100/Données[[#This Row],[Coef.]],0),"")</f>
        <v>0</v>
      </c>
      <c r="H32" s="30">
        <f>IFERROR(ROUND((SUMIF(Formulaire6[Désignation],Données[[#This Row],[Désignation]],Formulaire6[Sortie]))*100/Données[[#This Row],[Coef.]],0),"")</f>
        <v>0</v>
      </c>
      <c r="I32" s="31">
        <f>IF(Données[[#This Row],[Stock final]]&lt;=Données[[#This Row],[Stock mini]],0,IF(Données[[#This Row],[Stock final]]&lt;=Données[[#This Row],[Stock mini]]+(Données[[#This Row],[Stock mini]]*25/100),1,2))</f>
        <v>2</v>
      </c>
      <c r="J32" s="30">
        <f>Données[[#This Row],[Stock initial]]+Données[[#This Row],[Entrée]]-Données[[#This Row],[Sortie]]</f>
        <v>1000</v>
      </c>
      <c r="K32" s="30"/>
      <c r="L32" s="30">
        <f>IF(Données[[#This Row],[Stock initial]]="","",Données[[#This Row],[Stock final]]*Données[[#This Row],[P.U.]])</f>
        <v>0</v>
      </c>
    </row>
    <row r="33" spans="1:12" ht="20.100000000000001" customHeight="1">
      <c r="A33" s="8" t="s">
        <v>5</v>
      </c>
      <c r="B33" s="24" t="s">
        <v>7</v>
      </c>
      <c r="C33" s="24" t="s">
        <v>136</v>
      </c>
      <c r="D33" s="24">
        <v>100</v>
      </c>
      <c r="E33" s="30">
        <v>10</v>
      </c>
      <c r="F33" s="30">
        <v>1000</v>
      </c>
      <c r="G33" s="30">
        <f>IFERROR(ROUND((SUMIF(Formulaire6[Désignation],Données[[#This Row],[Désignation]],Formulaire6[Entrée]))*100/Données[[#This Row],[Coef.]],0),"")</f>
        <v>0</v>
      </c>
      <c r="H33" s="30">
        <f>IFERROR(ROUND((SUMIF(Formulaire6[Désignation],Données[[#This Row],[Désignation]],Formulaire6[Sortie]))*100/Données[[#This Row],[Coef.]],0),"")</f>
        <v>0</v>
      </c>
      <c r="I33" s="31">
        <f>IF(Données[[#This Row],[Stock final]]&lt;=Données[[#This Row],[Stock mini]],0,IF(Données[[#This Row],[Stock final]]&lt;=Données[[#This Row],[Stock mini]]+(Données[[#This Row],[Stock mini]]*25/100),1,2))</f>
        <v>2</v>
      </c>
      <c r="J33" s="30">
        <f>Données[[#This Row],[Stock initial]]+Données[[#This Row],[Entrée]]-Données[[#This Row],[Sortie]]</f>
        <v>1000</v>
      </c>
      <c r="K33" s="30"/>
      <c r="L33" s="30">
        <f>IF(Données[[#This Row],[Stock initial]]="","",Données[[#This Row],[Stock final]]*Données[[#This Row],[P.U.]])</f>
        <v>0</v>
      </c>
    </row>
    <row r="34" spans="1:12" ht="20.100000000000001" customHeight="1">
      <c r="A34" s="10" t="s">
        <v>5</v>
      </c>
      <c r="B34" s="24" t="s">
        <v>7</v>
      </c>
      <c r="C34" s="24" t="s">
        <v>137</v>
      </c>
      <c r="D34" s="24">
        <v>100</v>
      </c>
      <c r="E34" s="30">
        <v>10</v>
      </c>
      <c r="F34" s="30">
        <v>1000</v>
      </c>
      <c r="G34" s="30">
        <f>IFERROR(ROUND((SUMIF(Formulaire6[Désignation],Données[[#This Row],[Désignation]],Formulaire6[Entrée]))*100/Données[[#This Row],[Coef.]],0),"")</f>
        <v>0</v>
      </c>
      <c r="H34" s="30">
        <f>IFERROR(ROUND((SUMIF(Formulaire6[Désignation],Données[[#This Row],[Désignation]],Formulaire6[Sortie]))*100/Données[[#This Row],[Coef.]],0),"")</f>
        <v>0</v>
      </c>
      <c r="I34" s="31">
        <f>IF(Données[[#This Row],[Stock final]]&lt;=Données[[#This Row],[Stock mini]],0,IF(Données[[#This Row],[Stock final]]&lt;=Données[[#This Row],[Stock mini]]+(Données[[#This Row],[Stock mini]]*25/100),1,2))</f>
        <v>2</v>
      </c>
      <c r="J34" s="30">
        <f>Données[[#This Row],[Stock initial]]+Données[[#This Row],[Entrée]]-Données[[#This Row],[Sortie]]</f>
        <v>1000</v>
      </c>
      <c r="K34" s="30"/>
      <c r="L34" s="30">
        <f>IF(Données[[#This Row],[Stock initial]]="","",Données[[#This Row],[Stock final]]*Données[[#This Row],[P.U.]])</f>
        <v>0</v>
      </c>
    </row>
    <row r="35" spans="1:12" ht="20.100000000000001" customHeight="1">
      <c r="A35" s="8" t="s">
        <v>5</v>
      </c>
      <c r="B35" s="24" t="s">
        <v>7</v>
      </c>
      <c r="C35" s="24" t="s">
        <v>138</v>
      </c>
      <c r="D35" s="24">
        <v>100</v>
      </c>
      <c r="E35" s="30">
        <v>10</v>
      </c>
      <c r="F35" s="30">
        <v>1000</v>
      </c>
      <c r="G35" s="30">
        <f>IFERROR(ROUND((SUMIF(Formulaire6[Désignation],Données[[#This Row],[Désignation]],Formulaire6[Entrée]))*100/Données[[#This Row],[Coef.]],0),"")</f>
        <v>0</v>
      </c>
      <c r="H35" s="30">
        <f>IFERROR(ROUND((SUMIF(Formulaire6[Désignation],Données[[#This Row],[Désignation]],Formulaire6[Sortie]))*100/Données[[#This Row],[Coef.]],0),"")</f>
        <v>0</v>
      </c>
      <c r="I35" s="31">
        <f>IF(Données[[#This Row],[Stock final]]&lt;=Données[[#This Row],[Stock mini]],0,IF(Données[[#This Row],[Stock final]]&lt;=Données[[#This Row],[Stock mini]]+(Données[[#This Row],[Stock mini]]*25/100),1,2))</f>
        <v>2</v>
      </c>
      <c r="J35" s="30">
        <f>Données[[#This Row],[Stock initial]]+Données[[#This Row],[Entrée]]-Données[[#This Row],[Sortie]]</f>
        <v>1000</v>
      </c>
      <c r="K35" s="30"/>
      <c r="L35" s="30">
        <f>IF(Données[[#This Row],[Stock initial]]="","",Données[[#This Row],[Stock final]]*Données[[#This Row],[P.U.]])</f>
        <v>0</v>
      </c>
    </row>
    <row r="36" spans="1:12" ht="20.100000000000001" customHeight="1">
      <c r="A36" s="8" t="s">
        <v>5</v>
      </c>
      <c r="B36" s="24" t="s">
        <v>7</v>
      </c>
      <c r="C36" s="24" t="s">
        <v>139</v>
      </c>
      <c r="D36" s="24">
        <v>79</v>
      </c>
      <c r="E36" s="30">
        <v>10</v>
      </c>
      <c r="F36" s="30">
        <v>1000</v>
      </c>
      <c r="G36" s="30">
        <f>IFERROR(ROUND((SUMIF(Formulaire6[Désignation],Données[[#This Row],[Désignation]],Formulaire6[Entrée]))*100/Données[[#This Row],[Coef.]],0),"")</f>
        <v>0</v>
      </c>
      <c r="H36" s="30">
        <f>IFERROR(ROUND((SUMIF(Formulaire6[Désignation],Données[[#This Row],[Désignation]],Formulaire6[Sortie]))*100/Données[[#This Row],[Coef.]],0),"")</f>
        <v>0</v>
      </c>
      <c r="I36" s="31">
        <f>IF(Données[[#This Row],[Stock final]]&lt;=Données[[#This Row],[Stock mini]],0,IF(Données[[#This Row],[Stock final]]&lt;=Données[[#This Row],[Stock mini]]+(Données[[#This Row],[Stock mini]]*25/100),1,2))</f>
        <v>2</v>
      </c>
      <c r="J36" s="30">
        <f>Données[[#This Row],[Stock initial]]+Données[[#This Row],[Entrée]]-Données[[#This Row],[Sortie]]</f>
        <v>1000</v>
      </c>
      <c r="K36" s="30"/>
      <c r="L36" s="30">
        <f>IF(Données[[#This Row],[Stock initial]]="","",Données[[#This Row],[Stock final]]*Données[[#This Row],[P.U.]])</f>
        <v>0</v>
      </c>
    </row>
    <row r="37" spans="1:12" ht="20.100000000000001" customHeight="1">
      <c r="A37" s="24" t="s">
        <v>5</v>
      </c>
      <c r="B37" s="24" t="s">
        <v>7</v>
      </c>
      <c r="C37" s="24" t="s">
        <v>140</v>
      </c>
      <c r="D37" s="24">
        <v>82</v>
      </c>
      <c r="E37" s="30">
        <v>10</v>
      </c>
      <c r="F37" s="30">
        <v>1000</v>
      </c>
      <c r="G37" s="30">
        <f>IFERROR(ROUND((SUMIF(Formulaire6[Désignation],Données[[#This Row],[Désignation]],Formulaire6[Entrée]))*100/Données[[#This Row],[Coef.]],0),"")</f>
        <v>0</v>
      </c>
      <c r="H37" s="30">
        <f>IFERROR(ROUND((SUMIF(Formulaire6[Désignation],Données[[#This Row],[Désignation]],Formulaire6[Sortie]))*100/Données[[#This Row],[Coef.]],0),"")</f>
        <v>0</v>
      </c>
      <c r="I37" s="31">
        <f>IF(Données[[#This Row],[Stock final]]&lt;=Données[[#This Row],[Stock mini]],0,IF(Données[[#This Row],[Stock final]]&lt;=Données[[#This Row],[Stock mini]]+(Données[[#This Row],[Stock mini]]*25/100),1,2))</f>
        <v>2</v>
      </c>
      <c r="J37" s="30">
        <f>Données[[#This Row],[Stock initial]]+Données[[#This Row],[Entrée]]-Données[[#This Row],[Sortie]]</f>
        <v>1000</v>
      </c>
      <c r="K37" s="30"/>
      <c r="L37" s="30">
        <f>IF(Données[[#This Row],[Stock initial]]="","",Données[[#This Row],[Stock final]]*Données[[#This Row],[P.U.]])</f>
        <v>0</v>
      </c>
    </row>
    <row r="38" spans="1:12" ht="20.100000000000001" customHeight="1">
      <c r="A38" s="10" t="s">
        <v>5</v>
      </c>
      <c r="B38" s="24" t="s">
        <v>7</v>
      </c>
      <c r="C38" s="24" t="s">
        <v>62</v>
      </c>
      <c r="D38" s="24">
        <v>89</v>
      </c>
      <c r="E38" s="30">
        <v>10</v>
      </c>
      <c r="F38" s="30">
        <v>1000</v>
      </c>
      <c r="G38" s="30">
        <f>IFERROR(ROUND((SUMIF(Formulaire6[Désignation],Données[[#This Row],[Désignation]],Formulaire6[Entrée]))*100/Données[[#This Row],[Coef.]],0),"")</f>
        <v>0</v>
      </c>
      <c r="H38" s="30">
        <f>IFERROR(ROUND((SUMIF(Formulaire6[Désignation],Données[[#This Row],[Désignation]],Formulaire6[Sortie]))*100/Données[[#This Row],[Coef.]],0),"")</f>
        <v>0</v>
      </c>
      <c r="I38" s="31">
        <f>IF(Données[[#This Row],[Stock final]]&lt;=Données[[#This Row],[Stock mini]],0,IF(Données[[#This Row],[Stock final]]&lt;=Données[[#This Row],[Stock mini]]+(Données[[#This Row],[Stock mini]]*25/100),1,2))</f>
        <v>2</v>
      </c>
      <c r="J38" s="30">
        <f>Données[[#This Row],[Stock initial]]+Données[[#This Row],[Entrée]]-Données[[#This Row],[Sortie]]</f>
        <v>1000</v>
      </c>
      <c r="K38" s="30"/>
      <c r="L38" s="30">
        <f>IF(Données[[#This Row],[Stock initial]]="","",Données[[#This Row],[Stock final]]*Données[[#This Row],[P.U.]])</f>
        <v>0</v>
      </c>
    </row>
    <row r="39" spans="1:12" ht="20.100000000000001" customHeight="1">
      <c r="A39" s="8" t="s">
        <v>5</v>
      </c>
      <c r="B39" s="24" t="s">
        <v>9</v>
      </c>
      <c r="C39" s="24" t="s">
        <v>141</v>
      </c>
      <c r="D39" s="24">
        <v>100</v>
      </c>
      <c r="E39" s="30">
        <v>10</v>
      </c>
      <c r="F39" s="30">
        <v>1000</v>
      </c>
      <c r="G39" s="30">
        <f>IFERROR(ROUND((SUMIF(Formulaire6[Désignation],Données[[#This Row],[Désignation]],Formulaire6[Entrée]))*100/Données[[#This Row],[Coef.]],0),"")</f>
        <v>0</v>
      </c>
      <c r="H39" s="30">
        <f>IFERROR(ROUND((SUMIF(Formulaire6[Désignation],Données[[#This Row],[Désignation]],Formulaire6[Sortie]))*100/Données[[#This Row],[Coef.]],0),"")</f>
        <v>0</v>
      </c>
      <c r="I39" s="31">
        <f>IF(Données[[#This Row],[Stock final]]&lt;=Données[[#This Row],[Stock mini]],0,IF(Données[[#This Row],[Stock final]]&lt;=Données[[#This Row],[Stock mini]]+(Données[[#This Row],[Stock mini]]*25/100),1,2))</f>
        <v>2</v>
      </c>
      <c r="J39" s="30">
        <f>Données[[#This Row],[Stock initial]]+Données[[#This Row],[Entrée]]-Données[[#This Row],[Sortie]]</f>
        <v>1000</v>
      </c>
      <c r="K39" s="30"/>
      <c r="L39" s="30">
        <f>IF(Données[[#This Row],[Stock initial]]="","",Données[[#This Row],[Stock final]]*Données[[#This Row],[P.U.]])</f>
        <v>0</v>
      </c>
    </row>
    <row r="40" spans="1:12" ht="20.100000000000001" customHeight="1">
      <c r="A40" s="10" t="s">
        <v>5</v>
      </c>
      <c r="B40" s="24" t="s">
        <v>9</v>
      </c>
      <c r="C40" s="24" t="s">
        <v>142</v>
      </c>
      <c r="D40" s="24">
        <v>100</v>
      </c>
      <c r="E40" s="30">
        <v>10</v>
      </c>
      <c r="F40" s="30">
        <v>1000</v>
      </c>
      <c r="G40" s="30">
        <f>IFERROR(ROUND((SUMIF(Formulaire6[Désignation],Données[[#This Row],[Désignation]],Formulaire6[Entrée]))*100/Données[[#This Row],[Coef.]],0),"")</f>
        <v>0</v>
      </c>
      <c r="H40" s="30">
        <f>IFERROR(ROUND((SUMIF(Formulaire6[Désignation],Données[[#This Row],[Désignation]],Formulaire6[Sortie]))*100/Données[[#This Row],[Coef.]],0),"")</f>
        <v>0</v>
      </c>
      <c r="I40" s="31">
        <f>IF(Données[[#This Row],[Stock final]]&lt;=Données[[#This Row],[Stock mini]],0,IF(Données[[#This Row],[Stock final]]&lt;=Données[[#This Row],[Stock mini]]+(Données[[#This Row],[Stock mini]]*25/100),1,2))</f>
        <v>2</v>
      </c>
      <c r="J40" s="30">
        <f>Données[[#This Row],[Stock initial]]+Données[[#This Row],[Entrée]]-Données[[#This Row],[Sortie]]</f>
        <v>1000</v>
      </c>
      <c r="K40" s="30"/>
      <c r="L40" s="30">
        <f>IF(Données[[#This Row],[Stock initial]]="","",Données[[#This Row],[Stock final]]*Données[[#This Row],[P.U.]])</f>
        <v>0</v>
      </c>
    </row>
    <row r="41" spans="1:12" ht="20.100000000000001" customHeight="1">
      <c r="A41" s="8" t="s">
        <v>5</v>
      </c>
      <c r="B41" s="24" t="s">
        <v>9</v>
      </c>
      <c r="C41" s="24" t="s">
        <v>143</v>
      </c>
      <c r="D41" s="24">
        <v>100</v>
      </c>
      <c r="E41" s="30">
        <v>10</v>
      </c>
      <c r="F41" s="30">
        <v>1000</v>
      </c>
      <c r="G41" s="30">
        <f>IFERROR(ROUND((SUMIF(Formulaire6[Désignation],Données[[#This Row],[Désignation]],Formulaire6[Entrée]))*100/Données[[#This Row],[Coef.]],0),"")</f>
        <v>0</v>
      </c>
      <c r="H41" s="30">
        <f>IFERROR(ROUND((SUMIF(Formulaire6[Désignation],Données[[#This Row],[Désignation]],Formulaire6[Sortie]))*100/Données[[#This Row],[Coef.]],0),"")</f>
        <v>0</v>
      </c>
      <c r="I41" s="31">
        <f>IF(Données[[#This Row],[Stock final]]&lt;=Données[[#This Row],[Stock mini]],0,IF(Données[[#This Row],[Stock final]]&lt;=Données[[#This Row],[Stock mini]]+(Données[[#This Row],[Stock mini]]*25/100),1,2))</f>
        <v>2</v>
      </c>
      <c r="J41" s="30">
        <f>Données[[#This Row],[Stock initial]]+Données[[#This Row],[Entrée]]-Données[[#This Row],[Sortie]]</f>
        <v>1000</v>
      </c>
      <c r="K41" s="30"/>
      <c r="L41" s="30">
        <f>IF(Données[[#This Row],[Stock initial]]="","",Données[[#This Row],[Stock final]]*Données[[#This Row],[P.U.]])</f>
        <v>0</v>
      </c>
    </row>
    <row r="42" spans="1:12" ht="20.100000000000001" customHeight="1">
      <c r="A42" s="10" t="s">
        <v>5</v>
      </c>
      <c r="B42" s="24" t="s">
        <v>9</v>
      </c>
      <c r="C42" s="24" t="s">
        <v>144</v>
      </c>
      <c r="D42" s="24">
        <v>100</v>
      </c>
      <c r="E42" s="30">
        <v>10</v>
      </c>
      <c r="F42" s="30">
        <v>1000</v>
      </c>
      <c r="G42" s="30">
        <f>IFERROR(ROUND((SUMIF(Formulaire6[Désignation],Données[[#This Row],[Désignation]],Formulaire6[Entrée]))*100/Données[[#This Row],[Coef.]],0),"")</f>
        <v>0</v>
      </c>
      <c r="H42" s="30">
        <f>IFERROR(ROUND((SUMIF(Formulaire6[Désignation],Données[[#This Row],[Désignation]],Formulaire6[Sortie]))*100/Données[[#This Row],[Coef.]],0),"")</f>
        <v>0</v>
      </c>
      <c r="I42" s="31">
        <f>IF(Données[[#This Row],[Stock final]]&lt;=Données[[#This Row],[Stock mini]],0,IF(Données[[#This Row],[Stock final]]&lt;=Données[[#This Row],[Stock mini]]+(Données[[#This Row],[Stock mini]]*25/100),1,2))</f>
        <v>2</v>
      </c>
      <c r="J42" s="30">
        <f>Données[[#This Row],[Stock initial]]+Données[[#This Row],[Entrée]]-Données[[#This Row],[Sortie]]</f>
        <v>1000</v>
      </c>
      <c r="K42" s="30"/>
      <c r="L42" s="30">
        <f>IF(Données[[#This Row],[Stock initial]]="","",Données[[#This Row],[Stock final]]*Données[[#This Row],[P.U.]])</f>
        <v>0</v>
      </c>
    </row>
    <row r="43" spans="1:12" ht="20.100000000000001" customHeight="1">
      <c r="A43" s="8" t="s">
        <v>5</v>
      </c>
      <c r="B43" s="24" t="s">
        <v>9</v>
      </c>
      <c r="C43" s="24" t="s">
        <v>145</v>
      </c>
      <c r="D43" s="24">
        <v>100</v>
      </c>
      <c r="E43" s="30">
        <v>10</v>
      </c>
      <c r="F43" s="30">
        <v>1000</v>
      </c>
      <c r="G43" s="30">
        <f>IFERROR(ROUND((SUMIF(Formulaire6[Désignation],Données[[#This Row],[Désignation]],Formulaire6[Entrée]))*100/Données[[#This Row],[Coef.]],0),"")</f>
        <v>0</v>
      </c>
      <c r="H43" s="30">
        <f>IFERROR(ROUND((SUMIF(Formulaire6[Désignation],Données[[#This Row],[Désignation]],Formulaire6[Sortie]))*100/Données[[#This Row],[Coef.]],0),"")</f>
        <v>0</v>
      </c>
      <c r="I43" s="31">
        <f>IF(Données[[#This Row],[Stock final]]&lt;=Données[[#This Row],[Stock mini]],0,IF(Données[[#This Row],[Stock final]]&lt;=Données[[#This Row],[Stock mini]]+(Données[[#This Row],[Stock mini]]*25/100),1,2))</f>
        <v>2</v>
      </c>
      <c r="J43" s="30">
        <f>Données[[#This Row],[Stock initial]]+Données[[#This Row],[Entrée]]-Données[[#This Row],[Sortie]]</f>
        <v>1000</v>
      </c>
      <c r="K43" s="30"/>
      <c r="L43" s="30">
        <f>IF(Données[[#This Row],[Stock initial]]="","",Données[[#This Row],[Stock final]]*Données[[#This Row],[P.U.]])</f>
        <v>0</v>
      </c>
    </row>
    <row r="44" spans="1:12" ht="20.100000000000001" customHeight="1">
      <c r="A44" s="10" t="s">
        <v>5</v>
      </c>
      <c r="B44" s="24" t="s">
        <v>9</v>
      </c>
      <c r="C44" s="24" t="s">
        <v>146</v>
      </c>
      <c r="D44" s="24">
        <v>100</v>
      </c>
      <c r="E44" s="30">
        <v>10</v>
      </c>
      <c r="F44" s="30">
        <v>1000</v>
      </c>
      <c r="G44" s="30">
        <f>IFERROR(ROUND((SUMIF(Formulaire6[Désignation],Données[[#This Row],[Désignation]],Formulaire6[Entrée]))*100/Données[[#This Row],[Coef.]],0),"")</f>
        <v>0</v>
      </c>
      <c r="H44" s="30">
        <f>IFERROR(ROUND((SUMIF(Formulaire6[Désignation],Données[[#This Row],[Désignation]],Formulaire6[Sortie]))*100/Données[[#This Row],[Coef.]],0),"")</f>
        <v>0</v>
      </c>
      <c r="I44" s="31">
        <f>IF(Données[[#This Row],[Stock final]]&lt;=Données[[#This Row],[Stock mini]],0,IF(Données[[#This Row],[Stock final]]&lt;=Données[[#This Row],[Stock mini]]+(Données[[#This Row],[Stock mini]]*25/100),1,2))</f>
        <v>2</v>
      </c>
      <c r="J44" s="30">
        <f>Données[[#This Row],[Stock initial]]+Données[[#This Row],[Entrée]]-Données[[#This Row],[Sortie]]</f>
        <v>1000</v>
      </c>
      <c r="K44" s="30"/>
      <c r="L44" s="30">
        <f>IF(Données[[#This Row],[Stock initial]]="","",Données[[#This Row],[Stock final]]*Données[[#This Row],[P.U.]])</f>
        <v>0</v>
      </c>
    </row>
    <row r="45" spans="1:12" ht="20.100000000000001" customHeight="1">
      <c r="A45" s="24" t="s">
        <v>5</v>
      </c>
      <c r="B45" s="24" t="s">
        <v>9</v>
      </c>
      <c r="C45" s="24" t="s">
        <v>147</v>
      </c>
      <c r="D45" s="24">
        <v>41</v>
      </c>
      <c r="E45" s="30">
        <v>10</v>
      </c>
      <c r="F45" s="30">
        <v>1000</v>
      </c>
      <c r="G45" s="30">
        <f>IFERROR(ROUND((SUMIF(Formulaire6[Désignation],Données[[#This Row],[Désignation]],Formulaire6[Entrée]))*100/Données[[#This Row],[Coef.]],0),"")</f>
        <v>0</v>
      </c>
      <c r="H45" s="30">
        <f>IFERROR(ROUND((SUMIF(Formulaire6[Désignation],Données[[#This Row],[Désignation]],Formulaire6[Sortie]))*100/Données[[#This Row],[Coef.]],0),"")</f>
        <v>0</v>
      </c>
      <c r="I45" s="31">
        <f>IF(Données[[#This Row],[Stock final]]&lt;=Données[[#This Row],[Stock mini]],0,IF(Données[[#This Row],[Stock final]]&lt;=Données[[#This Row],[Stock mini]]+(Données[[#This Row],[Stock mini]]*25/100),1,2))</f>
        <v>2</v>
      </c>
      <c r="J45" s="30">
        <f>Données[[#This Row],[Stock initial]]+Données[[#This Row],[Entrée]]-Données[[#This Row],[Sortie]]</f>
        <v>1000</v>
      </c>
      <c r="K45" s="30"/>
      <c r="L45" s="30">
        <f>IF(Données[[#This Row],[Stock initial]]="","",Données[[#This Row],[Stock final]]*Données[[#This Row],[P.U.]])</f>
        <v>0</v>
      </c>
    </row>
    <row r="46" spans="1:12" ht="20.100000000000001" customHeight="1">
      <c r="A46" s="8" t="s">
        <v>5</v>
      </c>
      <c r="B46" s="24" t="s">
        <v>9</v>
      </c>
      <c r="C46" s="24" t="s">
        <v>148</v>
      </c>
      <c r="D46" s="24">
        <v>44</v>
      </c>
      <c r="E46" s="30">
        <v>10</v>
      </c>
      <c r="F46" s="30">
        <v>1000</v>
      </c>
      <c r="G46" s="30">
        <f>IFERROR(ROUND((SUMIF(Formulaire6[Désignation],Données[[#This Row],[Désignation]],Formulaire6[Entrée]))*100/Données[[#This Row],[Coef.]],0),"")</f>
        <v>0</v>
      </c>
      <c r="H46" s="30">
        <f>IFERROR(ROUND((SUMIF(Formulaire6[Désignation],Données[[#This Row],[Désignation]],Formulaire6[Sortie]))*100/Données[[#This Row],[Coef.]],0),"")</f>
        <v>0</v>
      </c>
      <c r="I46" s="31">
        <f>IF(Données[[#This Row],[Stock final]]&lt;=Données[[#This Row],[Stock mini]],0,IF(Données[[#This Row],[Stock final]]&lt;=Données[[#This Row],[Stock mini]]+(Données[[#This Row],[Stock mini]]*25/100),1,2))</f>
        <v>2</v>
      </c>
      <c r="J46" s="30">
        <f>Données[[#This Row],[Stock initial]]+Données[[#This Row],[Entrée]]-Données[[#This Row],[Sortie]]</f>
        <v>1000</v>
      </c>
      <c r="K46" s="30"/>
      <c r="L46" s="30">
        <f>IF(Données[[#This Row],[Stock initial]]="","",Données[[#This Row],[Stock final]]*Données[[#This Row],[P.U.]])</f>
        <v>0</v>
      </c>
    </row>
    <row r="47" spans="1:12" ht="20.100000000000001" customHeight="1">
      <c r="A47" s="10" t="s">
        <v>5</v>
      </c>
      <c r="B47" s="24" t="s">
        <v>9</v>
      </c>
      <c r="C47" s="24" t="s">
        <v>149</v>
      </c>
      <c r="D47" s="24">
        <v>46</v>
      </c>
      <c r="E47" s="30">
        <v>10</v>
      </c>
      <c r="F47" s="30">
        <v>1000</v>
      </c>
      <c r="G47" s="30">
        <f>IFERROR(ROUND((SUMIF(Formulaire6[Désignation],Données[[#This Row],[Désignation]],Formulaire6[Entrée]))*100/Données[[#This Row],[Coef.]],0),"")</f>
        <v>0</v>
      </c>
      <c r="H47" s="30">
        <f>IFERROR(ROUND((SUMIF(Formulaire6[Désignation],Données[[#This Row],[Désignation]],Formulaire6[Sortie]))*100/Données[[#This Row],[Coef.]],0),"")</f>
        <v>0</v>
      </c>
      <c r="I47" s="31">
        <f>IF(Données[[#This Row],[Stock final]]&lt;=Données[[#This Row],[Stock mini]],0,IF(Données[[#This Row],[Stock final]]&lt;=Données[[#This Row],[Stock mini]]+(Données[[#This Row],[Stock mini]]*25/100),1,2))</f>
        <v>2</v>
      </c>
      <c r="J47" s="30">
        <f>Données[[#This Row],[Stock initial]]+Données[[#This Row],[Entrée]]-Données[[#This Row],[Sortie]]</f>
        <v>1000</v>
      </c>
      <c r="K47" s="30"/>
      <c r="L47" s="30">
        <f>IF(Données[[#This Row],[Stock initial]]="","",Données[[#This Row],[Stock final]]*Données[[#This Row],[P.U.]])</f>
        <v>0</v>
      </c>
    </row>
    <row r="48" spans="1:12" ht="20.100000000000001" customHeight="1">
      <c r="A48" s="25" t="s">
        <v>5</v>
      </c>
      <c r="B48" s="32" t="s">
        <v>9</v>
      </c>
      <c r="C48" s="32" t="s">
        <v>150</v>
      </c>
      <c r="D48" s="24">
        <v>100</v>
      </c>
      <c r="E48" s="30">
        <v>10</v>
      </c>
      <c r="F48" s="30">
        <v>1000</v>
      </c>
      <c r="G48" s="30">
        <f>IFERROR(ROUND((SUMIF(Formulaire6[Désignation],Données[[#This Row],[Désignation]],Formulaire6[Entrée]))*100/Données[[#This Row],[Coef.]],0),"")</f>
        <v>0</v>
      </c>
      <c r="H48" s="30">
        <f>IFERROR(ROUND((SUMIF(Formulaire6[Désignation],Données[[#This Row],[Désignation]],Formulaire6[Sortie]))*100/Données[[#This Row],[Coef.]],0),"")</f>
        <v>0</v>
      </c>
      <c r="I48" s="33">
        <f>IF(Données[[#This Row],[Stock final]]&lt;=Données[[#This Row],[Stock mini]],0,IF(Données[[#This Row],[Stock final]]&lt;=Données[[#This Row],[Stock mini]]+(Données[[#This Row],[Stock mini]]*25/100),1,2))</f>
        <v>2</v>
      </c>
      <c r="J48" s="30">
        <f>Données[[#This Row],[Stock initial]]+Données[[#This Row],[Entrée]]-Données[[#This Row],[Sortie]]</f>
        <v>1000</v>
      </c>
      <c r="K48" s="35"/>
      <c r="L48" s="34">
        <f>IF(Données[[#This Row],[Stock initial]]="","",Données[[#This Row],[Stock final]]*Données[[#This Row],[P.U.]])</f>
        <v>0</v>
      </c>
    </row>
    <row r="49" spans="1:12" ht="20.100000000000001" customHeight="1">
      <c r="A49" s="25" t="s">
        <v>5</v>
      </c>
      <c r="B49" s="32" t="s">
        <v>9</v>
      </c>
      <c r="C49" s="32" t="s">
        <v>151</v>
      </c>
      <c r="D49" s="24">
        <v>100</v>
      </c>
      <c r="E49" s="30">
        <v>10</v>
      </c>
      <c r="F49" s="30">
        <v>1000</v>
      </c>
      <c r="G49" s="30">
        <f>IFERROR(ROUND((SUMIF(Formulaire6[Désignation],Données[[#This Row],[Désignation]],Formulaire6[Entrée]))*100/Données[[#This Row],[Coef.]],0),"")</f>
        <v>0</v>
      </c>
      <c r="H49" s="30">
        <f>IFERROR(ROUND((SUMIF(Formulaire6[Désignation],Données[[#This Row],[Désignation]],Formulaire6[Sortie]))*100/Données[[#This Row],[Coef.]],0),"")</f>
        <v>0</v>
      </c>
      <c r="I49" s="33">
        <f>IF(Données[[#This Row],[Stock final]]&lt;=Données[[#This Row],[Stock mini]],0,IF(Données[[#This Row],[Stock final]]&lt;=Données[[#This Row],[Stock mini]]+(Données[[#This Row],[Stock mini]]*25/100),1,2))</f>
        <v>2</v>
      </c>
      <c r="J49" s="30">
        <f>Données[[#This Row],[Stock initial]]+Données[[#This Row],[Entrée]]-Données[[#This Row],[Sortie]]</f>
        <v>1000</v>
      </c>
      <c r="K49" s="35"/>
      <c r="L49" s="34">
        <f>IF(Données[[#This Row],[Stock initial]]="","",Données[[#This Row],[Stock final]]*Données[[#This Row],[P.U.]])</f>
        <v>0</v>
      </c>
    </row>
    <row r="50" spans="1:12" ht="20.100000000000001" customHeight="1">
      <c r="A50" s="25" t="s">
        <v>5</v>
      </c>
      <c r="B50" s="32" t="s">
        <v>9</v>
      </c>
      <c r="C50" s="32" t="s">
        <v>152</v>
      </c>
      <c r="D50" s="24">
        <v>100</v>
      </c>
      <c r="E50" s="30">
        <v>10</v>
      </c>
      <c r="F50" s="30">
        <v>1000</v>
      </c>
      <c r="G50" s="30">
        <f>IFERROR(ROUND((SUMIF(Formulaire6[Désignation],Données[[#This Row],[Désignation]],Formulaire6[Entrée]))*100/Données[[#This Row],[Coef.]],0),"")</f>
        <v>0</v>
      </c>
      <c r="H50" s="30">
        <f>IFERROR(ROUND((SUMIF(Formulaire6[Désignation],Données[[#This Row],[Désignation]],Formulaire6[Sortie]))*100/Données[[#This Row],[Coef.]],0),"")</f>
        <v>0</v>
      </c>
      <c r="I50" s="33">
        <f>IF(Données[[#This Row],[Stock final]]&lt;=Données[[#This Row],[Stock mini]],0,IF(Données[[#This Row],[Stock final]]&lt;=Données[[#This Row],[Stock mini]]+(Données[[#This Row],[Stock mini]]*25/100),1,2))</f>
        <v>2</v>
      </c>
      <c r="J50" s="30">
        <f>Données[[#This Row],[Stock initial]]+Données[[#This Row],[Entrée]]-Données[[#This Row],[Sortie]]</f>
        <v>1000</v>
      </c>
      <c r="K50" s="35"/>
      <c r="L50" s="34">
        <f>IF(Données[[#This Row],[Stock initial]]="","",Données[[#This Row],[Stock final]]*Données[[#This Row],[P.U.]])</f>
        <v>0</v>
      </c>
    </row>
    <row r="51" spans="1:12" ht="20.100000000000001" customHeight="1">
      <c r="A51" s="25" t="s">
        <v>5</v>
      </c>
      <c r="B51" s="32" t="s">
        <v>9</v>
      </c>
      <c r="C51" s="32" t="s">
        <v>63</v>
      </c>
      <c r="D51" s="24">
        <v>100</v>
      </c>
      <c r="E51" s="30">
        <v>10</v>
      </c>
      <c r="F51" s="30">
        <v>1000</v>
      </c>
      <c r="G51" s="30">
        <f>IFERROR(ROUND((SUMIF(Formulaire6[Désignation],Données[[#This Row],[Désignation]],Formulaire6[Entrée]))*100/Données[[#This Row],[Coef.]],0),"")</f>
        <v>0</v>
      </c>
      <c r="H51" s="30">
        <f>IFERROR(ROUND((SUMIF(Formulaire6[Désignation],Données[[#This Row],[Désignation]],Formulaire6[Sortie]))*100/Données[[#This Row],[Coef.]],0),"")</f>
        <v>0</v>
      </c>
      <c r="I51" s="33">
        <f>IF(Données[[#This Row],[Stock final]]&lt;=Données[[#This Row],[Stock mini]],0,IF(Données[[#This Row],[Stock final]]&lt;=Données[[#This Row],[Stock mini]]+(Données[[#This Row],[Stock mini]]*25/100),1,2))</f>
        <v>2</v>
      </c>
      <c r="J51" s="30">
        <f>Données[[#This Row],[Stock initial]]+Données[[#This Row],[Entrée]]-Données[[#This Row],[Sortie]]</f>
        <v>1000</v>
      </c>
      <c r="K51" s="35"/>
      <c r="L51" s="34">
        <f>IF(Données[[#This Row],[Stock initial]]="","",Données[[#This Row],[Stock final]]*Données[[#This Row],[P.U.]])</f>
        <v>0</v>
      </c>
    </row>
    <row r="52" spans="1:12" ht="20.100000000000001" customHeight="1">
      <c r="A52" s="25" t="s">
        <v>5</v>
      </c>
      <c r="B52" s="32" t="s">
        <v>9</v>
      </c>
      <c r="C52" s="32" t="s">
        <v>64</v>
      </c>
      <c r="D52" s="24">
        <v>100</v>
      </c>
      <c r="E52" s="30">
        <v>10</v>
      </c>
      <c r="F52" s="30">
        <v>1000</v>
      </c>
      <c r="G52" s="30">
        <f>IFERROR(ROUND((SUMIF(Formulaire6[Désignation],Données[[#This Row],[Désignation]],Formulaire6[Entrée]))*100/Données[[#This Row],[Coef.]],0),"")</f>
        <v>0</v>
      </c>
      <c r="H52" s="30">
        <f>IFERROR(ROUND((SUMIF(Formulaire6[Désignation],Données[[#This Row],[Désignation]],Formulaire6[Sortie]))*100/Données[[#This Row],[Coef.]],0),"")</f>
        <v>0</v>
      </c>
      <c r="I52" s="33">
        <f>IF(Données[[#This Row],[Stock final]]&lt;=Données[[#This Row],[Stock mini]],0,IF(Données[[#This Row],[Stock final]]&lt;=Données[[#This Row],[Stock mini]]+(Données[[#This Row],[Stock mini]]*25/100),1,2))</f>
        <v>2</v>
      </c>
      <c r="J52" s="30">
        <f>Données[[#This Row],[Stock initial]]+Données[[#This Row],[Entrée]]-Données[[#This Row],[Sortie]]</f>
        <v>1000</v>
      </c>
      <c r="K52" s="35"/>
      <c r="L52" s="34">
        <f>IF(Données[[#This Row],[Stock initial]]="","",Données[[#This Row],[Stock final]]*Données[[#This Row],[P.U.]])</f>
        <v>0</v>
      </c>
    </row>
    <row r="53" spans="1:12" ht="20.100000000000001" customHeight="1">
      <c r="A53" s="25" t="s">
        <v>5</v>
      </c>
      <c r="B53" s="32" t="s">
        <v>9</v>
      </c>
      <c r="C53" s="32" t="s">
        <v>65</v>
      </c>
      <c r="D53" s="24">
        <v>100</v>
      </c>
      <c r="E53" s="30">
        <v>10</v>
      </c>
      <c r="F53" s="30">
        <v>1000</v>
      </c>
      <c r="G53" s="30">
        <f>IFERROR(ROUND((SUMIF(Formulaire6[Désignation],Données[[#This Row],[Désignation]],Formulaire6[Entrée]))*100/Données[[#This Row],[Coef.]],0),"")</f>
        <v>0</v>
      </c>
      <c r="H53" s="30">
        <f>IFERROR(ROUND((SUMIF(Formulaire6[Désignation],Données[[#This Row],[Désignation]],Formulaire6[Sortie]))*100/Données[[#This Row],[Coef.]],0),"")</f>
        <v>0</v>
      </c>
      <c r="I53" s="33">
        <f>IF(Données[[#This Row],[Stock final]]&lt;=Données[[#This Row],[Stock mini]],0,IF(Données[[#This Row],[Stock final]]&lt;=Données[[#This Row],[Stock mini]]+(Données[[#This Row],[Stock mini]]*25/100),1,2))</f>
        <v>2</v>
      </c>
      <c r="J53" s="30">
        <f>Données[[#This Row],[Stock initial]]+Données[[#This Row],[Entrée]]-Données[[#This Row],[Sortie]]</f>
        <v>1000</v>
      </c>
      <c r="K53" s="35"/>
      <c r="L53" s="34">
        <f>IF(Données[[#This Row],[Stock initial]]="","",Données[[#This Row],[Stock final]]*Données[[#This Row],[P.U.]])</f>
        <v>0</v>
      </c>
    </row>
    <row r="54" spans="1:12" ht="20.100000000000001" customHeight="1">
      <c r="A54" s="25" t="s">
        <v>10</v>
      </c>
      <c r="B54" s="32" t="s">
        <v>11</v>
      </c>
      <c r="C54" s="32" t="s">
        <v>12</v>
      </c>
      <c r="D54" s="24">
        <v>100</v>
      </c>
      <c r="E54" s="30">
        <v>10</v>
      </c>
      <c r="F54" s="30">
        <v>1000</v>
      </c>
      <c r="G54" s="30">
        <f>IFERROR(ROUND((SUMIF(Formulaire6[Désignation],Données[[#This Row],[Désignation]],Formulaire6[Entrée]))*100/Données[[#This Row],[Coef.]],0),"")</f>
        <v>0</v>
      </c>
      <c r="H54" s="30">
        <f>IFERROR(ROUND((SUMIF(Formulaire6[Désignation],Données[[#This Row],[Désignation]],Formulaire6[Sortie]))*100/Données[[#This Row],[Coef.]],0),"")</f>
        <v>0</v>
      </c>
      <c r="I54" s="33">
        <f>IF(Données[[#This Row],[Stock final]]&lt;=Données[[#This Row],[Stock mini]],0,IF(Données[[#This Row],[Stock final]]&lt;=Données[[#This Row],[Stock mini]]+(Données[[#This Row],[Stock mini]]*25/100),1,2))</f>
        <v>2</v>
      </c>
      <c r="J54" s="30">
        <f>Données[[#This Row],[Stock initial]]+Données[[#This Row],[Entrée]]-Données[[#This Row],[Sortie]]</f>
        <v>1000</v>
      </c>
      <c r="K54" s="35"/>
      <c r="L54" s="34">
        <f>IF(Données[[#This Row],[Stock initial]]="","",Données[[#This Row],[Stock final]]*Données[[#This Row],[P.U.]])</f>
        <v>0</v>
      </c>
    </row>
    <row r="55" spans="1:12" ht="20.100000000000001" customHeight="1">
      <c r="A55" s="25" t="s">
        <v>10</v>
      </c>
      <c r="B55" s="32" t="s">
        <v>11</v>
      </c>
      <c r="C55" s="32" t="s">
        <v>13</v>
      </c>
      <c r="D55" s="24">
        <v>62</v>
      </c>
      <c r="E55" s="30">
        <v>10</v>
      </c>
      <c r="F55" s="30">
        <v>1000</v>
      </c>
      <c r="G55" s="30">
        <f>IFERROR(ROUND((SUMIF(Formulaire6[Désignation],Données[[#This Row],[Désignation]],Formulaire6[Entrée]))*100/Données[[#This Row],[Coef.]],0),"")</f>
        <v>0</v>
      </c>
      <c r="H55" s="30">
        <f>IFERROR(ROUND((SUMIF(Formulaire6[Désignation],Données[[#This Row],[Désignation]],Formulaire6[Sortie]))*100/Données[[#This Row],[Coef.]],0),"")</f>
        <v>0</v>
      </c>
      <c r="I55" s="33">
        <f>IF(Données[[#This Row],[Stock final]]&lt;=Données[[#This Row],[Stock mini]],0,IF(Données[[#This Row],[Stock final]]&lt;=Données[[#This Row],[Stock mini]]+(Données[[#This Row],[Stock mini]]*25/100),1,2))</f>
        <v>2</v>
      </c>
      <c r="J55" s="30">
        <f>Données[[#This Row],[Stock initial]]+Données[[#This Row],[Entrée]]-Données[[#This Row],[Sortie]]</f>
        <v>1000</v>
      </c>
      <c r="K55" s="35"/>
      <c r="L55" s="34">
        <f>IF(Données[[#This Row],[Stock initial]]="","",Données[[#This Row],[Stock final]]*Données[[#This Row],[P.U.]])</f>
        <v>0</v>
      </c>
    </row>
    <row r="56" spans="1:12" ht="20.100000000000001" customHeight="1">
      <c r="A56" s="25" t="s">
        <v>10</v>
      </c>
      <c r="B56" s="32" t="s">
        <v>11</v>
      </c>
      <c r="C56" s="32" t="s">
        <v>14</v>
      </c>
      <c r="D56" s="24">
        <v>100</v>
      </c>
      <c r="E56" s="30">
        <v>10</v>
      </c>
      <c r="F56" s="30">
        <v>1000</v>
      </c>
      <c r="G56" s="30">
        <f>IFERROR(ROUND((SUMIF(Formulaire6[Désignation],Données[[#This Row],[Désignation]],Formulaire6[Entrée]))*100/Données[[#This Row],[Coef.]],0),"")</f>
        <v>0</v>
      </c>
      <c r="H56" s="30">
        <f>IFERROR(ROUND((SUMIF(Formulaire6[Désignation],Données[[#This Row],[Désignation]],Formulaire6[Sortie]))*100/Données[[#This Row],[Coef.]],0),"")</f>
        <v>0</v>
      </c>
      <c r="I56" s="33">
        <f>IF(Données[[#This Row],[Stock final]]&lt;=Données[[#This Row],[Stock mini]],0,IF(Données[[#This Row],[Stock final]]&lt;=Données[[#This Row],[Stock mini]]+(Données[[#This Row],[Stock mini]]*25/100),1,2))</f>
        <v>2</v>
      </c>
      <c r="J56" s="30">
        <f>Données[[#This Row],[Stock initial]]+Données[[#This Row],[Entrée]]-Données[[#This Row],[Sortie]]</f>
        <v>1000</v>
      </c>
      <c r="K56" s="35"/>
      <c r="L56" s="34">
        <f>IF(Données[[#This Row],[Stock initial]]="","",Données[[#This Row],[Stock final]]*Données[[#This Row],[P.U.]])</f>
        <v>0</v>
      </c>
    </row>
    <row r="57" spans="1:12" ht="20.100000000000001" customHeight="1">
      <c r="A57" s="25" t="s">
        <v>10</v>
      </c>
      <c r="B57" s="32" t="s">
        <v>15</v>
      </c>
      <c r="C57" s="32" t="s">
        <v>187</v>
      </c>
      <c r="D57" s="24">
        <v>100</v>
      </c>
      <c r="E57" s="30">
        <v>10</v>
      </c>
      <c r="F57" s="30">
        <v>1000</v>
      </c>
      <c r="G57" s="30">
        <f>IFERROR(ROUND((SUMIF(Formulaire6[Désignation],Données[[#This Row],[Désignation]],Formulaire6[Entrée]))*100/Données[[#This Row],[Coef.]],0),"")</f>
        <v>0</v>
      </c>
      <c r="H57" s="30">
        <f>IFERROR(ROUND((SUMIF(Formulaire6[Désignation],Données[[#This Row],[Désignation]],Formulaire6[Sortie]))*100/Données[[#This Row],[Coef.]],0),"")</f>
        <v>0</v>
      </c>
      <c r="I57" s="33">
        <f>IF(Données[[#This Row],[Stock final]]&lt;=Données[[#This Row],[Stock mini]],0,IF(Données[[#This Row],[Stock final]]&lt;=Données[[#This Row],[Stock mini]]+(Données[[#This Row],[Stock mini]]*25/100),1,2))</f>
        <v>2</v>
      </c>
      <c r="J57" s="30">
        <f>Données[[#This Row],[Stock initial]]+Données[[#This Row],[Entrée]]-Données[[#This Row],[Sortie]]</f>
        <v>1000</v>
      </c>
      <c r="K57" s="35"/>
      <c r="L57" s="34">
        <f>IF(Données[[#This Row],[Stock initial]]="","",Données[[#This Row],[Stock final]]*Données[[#This Row],[P.U.]])</f>
        <v>0</v>
      </c>
    </row>
    <row r="58" spans="1:12" ht="20.100000000000001" customHeight="1">
      <c r="A58" s="25" t="s">
        <v>10</v>
      </c>
      <c r="B58" s="32" t="s">
        <v>15</v>
      </c>
      <c r="C58" s="32" t="s">
        <v>186</v>
      </c>
      <c r="D58" s="24">
        <v>85</v>
      </c>
      <c r="E58" s="30">
        <v>10</v>
      </c>
      <c r="F58" s="30">
        <v>1000</v>
      </c>
      <c r="G58" s="30">
        <f>IFERROR(ROUND((SUMIF(Formulaire6[Désignation],Données[[#This Row],[Désignation]],Formulaire6[Entrée]))*100/Données[[#This Row],[Coef.]],0),"")</f>
        <v>0</v>
      </c>
      <c r="H58" s="30">
        <f>IFERROR(ROUND((SUMIF(Formulaire6[Désignation],Données[[#This Row],[Désignation]],Formulaire6[Sortie]))*100/Données[[#This Row],[Coef.]],0),"")</f>
        <v>0</v>
      </c>
      <c r="I58" s="33">
        <f>IF(Données[[#This Row],[Stock final]]&lt;=Données[[#This Row],[Stock mini]],0,IF(Données[[#This Row],[Stock final]]&lt;=Données[[#This Row],[Stock mini]]+(Données[[#This Row],[Stock mini]]*25/100),1,2))</f>
        <v>2</v>
      </c>
      <c r="J58" s="30">
        <f>Données[[#This Row],[Stock initial]]+Données[[#This Row],[Entrée]]-Données[[#This Row],[Sortie]]</f>
        <v>1000</v>
      </c>
      <c r="K58" s="35"/>
      <c r="L58" s="34">
        <f>IF(Données[[#This Row],[Stock initial]]="","",Données[[#This Row],[Stock final]]*Données[[#This Row],[P.U.]])</f>
        <v>0</v>
      </c>
    </row>
    <row r="59" spans="1:12" ht="20.100000000000001" customHeight="1">
      <c r="A59" s="25"/>
      <c r="B59" s="32" t="s">
        <v>15</v>
      </c>
      <c r="C59" s="32" t="s">
        <v>196</v>
      </c>
      <c r="D59" s="32">
        <v>218</v>
      </c>
      <c r="E59" s="30">
        <v>10</v>
      </c>
      <c r="F59" s="30">
        <v>1000</v>
      </c>
      <c r="G59" s="30">
        <f>IFERROR(ROUND((SUMIF(Formulaire6[Désignation],Données[[#This Row],[Désignation]],Formulaire6[Entrée]))*100/Données[[#This Row],[Coef.]],0),"")</f>
        <v>0</v>
      </c>
      <c r="H59" s="30">
        <f>IFERROR(ROUND((SUMIF(Formulaire6[Désignation],Données[[#This Row],[Désignation]],Formulaire6[Sortie]))*100/Données[[#This Row],[Coef.]],0),"")</f>
        <v>0</v>
      </c>
      <c r="I59" s="33">
        <f>IF(Données[[#This Row],[Stock final]]&lt;=Données[[#This Row],[Stock mini]],0,IF(Données[[#This Row],[Stock final]]&lt;=Données[[#This Row],[Stock mini]]+(Données[[#This Row],[Stock mini]]*25/100),1,2))</f>
        <v>2</v>
      </c>
      <c r="J59" s="30">
        <f>Données[[#This Row],[Stock initial]]+Données[[#This Row],[Entrée]]-Données[[#This Row],[Sortie]]</f>
        <v>1000</v>
      </c>
      <c r="K59" s="35"/>
      <c r="L59" s="34">
        <f>IF(Données[[#This Row],[Stock initial]]="","",Données[[#This Row],[Stock final]]*Données[[#This Row],[P.U.]])</f>
        <v>0</v>
      </c>
    </row>
    <row r="60" spans="1:12" ht="20.100000000000001" customHeight="1">
      <c r="A60" s="25"/>
      <c r="B60" s="32" t="s">
        <v>15</v>
      </c>
      <c r="C60" s="32" t="s">
        <v>197</v>
      </c>
      <c r="D60" s="32">
        <v>230</v>
      </c>
      <c r="E60" s="30">
        <v>10</v>
      </c>
      <c r="F60" s="30">
        <v>1000</v>
      </c>
      <c r="G60" s="30">
        <f>IFERROR(ROUND((SUMIF(Formulaire6[Désignation],Données[[#This Row],[Désignation]],Formulaire6[Entrée]))*100/Données[[#This Row],[Coef.]],0),"")</f>
        <v>0</v>
      </c>
      <c r="H60" s="30">
        <f>IFERROR(ROUND((SUMIF(Formulaire6[Désignation],Données[[#This Row],[Désignation]],Formulaire6[Sortie]))*100/Données[[#This Row],[Coef.]],0),"")</f>
        <v>0</v>
      </c>
      <c r="I60" s="33">
        <f>IF(Données[[#This Row],[Stock final]]&lt;=Données[[#This Row],[Stock mini]],0,IF(Données[[#This Row],[Stock final]]&lt;=Données[[#This Row],[Stock mini]]+(Données[[#This Row],[Stock mini]]*25/100),1,2))</f>
        <v>2</v>
      </c>
      <c r="J60" s="30">
        <f>Données[[#This Row],[Stock initial]]+Données[[#This Row],[Entrée]]-Données[[#This Row],[Sortie]]</f>
        <v>1000</v>
      </c>
      <c r="K60" s="35"/>
      <c r="L60" s="34">
        <f>IF(Données[[#This Row],[Stock initial]]="","",Données[[#This Row],[Stock final]]*Données[[#This Row],[P.U.]])</f>
        <v>0</v>
      </c>
    </row>
    <row r="61" spans="1:12" ht="20.100000000000001" customHeight="1">
      <c r="A61" s="25"/>
      <c r="B61" s="32" t="s">
        <v>15</v>
      </c>
      <c r="C61" s="32" t="s">
        <v>189</v>
      </c>
      <c r="D61" s="32">
        <v>100</v>
      </c>
      <c r="E61" s="30">
        <v>10</v>
      </c>
      <c r="F61" s="30">
        <v>1000</v>
      </c>
      <c r="G61" s="30">
        <f>IFERROR(ROUND((SUMIF(Formulaire6[Désignation],Données[[#This Row],[Désignation]],Formulaire6[Entrée]))*100/Données[[#This Row],[Coef.]],0),"")</f>
        <v>0</v>
      </c>
      <c r="H61" s="30">
        <f>IFERROR(ROUND((SUMIF(Formulaire6[Désignation],Données[[#This Row],[Désignation]],Formulaire6[Sortie]))*100/Données[[#This Row],[Coef.]],0),"")</f>
        <v>0</v>
      </c>
      <c r="I61" s="33">
        <f>IF(Données[[#This Row],[Stock final]]&lt;=Données[[#This Row],[Stock mini]],0,IF(Données[[#This Row],[Stock final]]&lt;=Données[[#This Row],[Stock mini]]+(Données[[#This Row],[Stock mini]]*25/100),1,2))</f>
        <v>2</v>
      </c>
      <c r="J61" s="30">
        <f>Données[[#This Row],[Stock initial]]+Données[[#This Row],[Entrée]]-Données[[#This Row],[Sortie]]</f>
        <v>1000</v>
      </c>
      <c r="K61" s="35"/>
      <c r="L61" s="34">
        <f>IF(Données[[#This Row],[Stock initial]]="","",Données[[#This Row],[Stock final]]*Données[[#This Row],[P.U.]])</f>
        <v>0</v>
      </c>
    </row>
    <row r="62" spans="1:12" ht="20.100000000000001" customHeight="1">
      <c r="A62" s="25" t="s">
        <v>10</v>
      </c>
      <c r="B62" s="32" t="s">
        <v>15</v>
      </c>
      <c r="C62" s="32" t="s">
        <v>190</v>
      </c>
      <c r="D62" s="24">
        <v>100</v>
      </c>
      <c r="E62" s="30">
        <v>10</v>
      </c>
      <c r="F62" s="30">
        <v>1000</v>
      </c>
      <c r="G62" s="30">
        <f>IFERROR(ROUND((SUMIF(Formulaire6[Désignation],Données[[#This Row],[Désignation]],Formulaire6[Entrée]))*100/Données[[#This Row],[Coef.]],0),"")</f>
        <v>0</v>
      </c>
      <c r="H62" s="30">
        <f>IFERROR(ROUND((SUMIF(Formulaire6[Désignation],Données[[#This Row],[Désignation]],Formulaire6[Sortie]))*100/Données[[#This Row],[Coef.]],0),"")</f>
        <v>0</v>
      </c>
      <c r="I62" s="33">
        <f>IF(Données[[#This Row],[Stock final]]&lt;=Données[[#This Row],[Stock mini]],0,IF(Données[[#This Row],[Stock final]]&lt;=Données[[#This Row],[Stock mini]]+(Données[[#This Row],[Stock mini]]*25/100),1,2))</f>
        <v>2</v>
      </c>
      <c r="J62" s="30">
        <f>Données[[#This Row],[Stock initial]]+Données[[#This Row],[Entrée]]-Données[[#This Row],[Sortie]]</f>
        <v>1000</v>
      </c>
      <c r="K62" s="35"/>
      <c r="L62" s="34">
        <f>IF(Données[[#This Row],[Stock initial]]="","",Données[[#This Row],[Stock final]]*Données[[#This Row],[P.U.]])</f>
        <v>0</v>
      </c>
    </row>
    <row r="63" spans="1:12" ht="20.100000000000001" customHeight="1">
      <c r="A63" s="25" t="s">
        <v>10</v>
      </c>
      <c r="B63" s="32" t="s">
        <v>15</v>
      </c>
      <c r="C63" s="32" t="s">
        <v>191</v>
      </c>
      <c r="D63" s="24">
        <v>100</v>
      </c>
      <c r="E63" s="30">
        <v>10</v>
      </c>
      <c r="F63" s="30">
        <v>1000</v>
      </c>
      <c r="G63" s="30">
        <v>0</v>
      </c>
      <c r="H63" s="30">
        <f>IFERROR(ROUND((SUMIF(Formulaire6[Désignation],Données[[#This Row],[Désignation]],Formulaire6[Sortie]))*100/Données[[#This Row],[Coef.]],0),"")</f>
        <v>0</v>
      </c>
      <c r="I63" s="33">
        <f>IF(Données[[#This Row],[Stock final]]&lt;=Données[[#This Row],[Stock mini]],0,IF(Données[[#This Row],[Stock final]]&lt;=Données[[#This Row],[Stock mini]]+(Données[[#This Row],[Stock mini]]*25/100),1,2))</f>
        <v>2</v>
      </c>
      <c r="J63" s="30">
        <f>Données[[#This Row],[Stock initial]]+Données[[#This Row],[Entrée]]-Données[[#This Row],[Sortie]]</f>
        <v>1000</v>
      </c>
      <c r="K63" s="35"/>
      <c r="L63" s="34">
        <f>IF(Données[[#This Row],[Stock initial]]="","",Données[[#This Row],[Stock final]]*Données[[#This Row],[P.U.]])</f>
        <v>0</v>
      </c>
    </row>
    <row r="64" spans="1:12" ht="20.100000000000001" customHeight="1">
      <c r="A64" s="25" t="s">
        <v>10</v>
      </c>
      <c r="B64" s="32" t="s">
        <v>15</v>
      </c>
      <c r="C64" s="32" t="s">
        <v>192</v>
      </c>
      <c r="D64" s="24">
        <v>250</v>
      </c>
      <c r="E64" s="30">
        <v>10</v>
      </c>
      <c r="F64" s="30">
        <v>1000</v>
      </c>
      <c r="G64" s="30">
        <f>IFERROR(ROUND((SUMIF(Formulaire6[Désignation],Données[[#This Row],[Désignation]],Formulaire6[Entrée]))*100/Données[[#This Row],[Coef.]],0),"")</f>
        <v>0</v>
      </c>
      <c r="H64" s="30">
        <f>IFERROR(ROUND((SUMIF(Formulaire6[Désignation],Données[[#This Row],[Désignation]],Formulaire6[Sortie]))*100/Données[[#This Row],[Coef.]],0),"")</f>
        <v>0</v>
      </c>
      <c r="I64" s="33">
        <f>IF(Données[[#This Row],[Stock final]]&lt;=Données[[#This Row],[Stock mini]],0,IF(Données[[#This Row],[Stock final]]&lt;=Données[[#This Row],[Stock mini]]+(Données[[#This Row],[Stock mini]]*25/100),1,2))</f>
        <v>2</v>
      </c>
      <c r="J64" s="30">
        <f>Données[[#This Row],[Stock initial]]+Données[[#This Row],[Entrée]]-Données[[#This Row],[Sortie]]</f>
        <v>1000</v>
      </c>
      <c r="K64" s="35"/>
      <c r="L64" s="34">
        <f>IF(Données[[#This Row],[Stock initial]]="","",Données[[#This Row],[Stock final]]*Données[[#This Row],[P.U.]])</f>
        <v>0</v>
      </c>
    </row>
    <row r="65" spans="1:12" ht="20.100000000000001" customHeight="1">
      <c r="A65" s="25" t="s">
        <v>10</v>
      </c>
      <c r="B65" s="32" t="s">
        <v>15</v>
      </c>
      <c r="C65" s="32" t="s">
        <v>193</v>
      </c>
      <c r="D65" s="24">
        <v>278</v>
      </c>
      <c r="E65" s="30">
        <v>10</v>
      </c>
      <c r="F65" s="30">
        <v>1000</v>
      </c>
      <c r="G65" s="30">
        <v>0</v>
      </c>
      <c r="H65" s="30">
        <v>0</v>
      </c>
      <c r="I65" s="33">
        <f>IF(Données[[#This Row],[Stock final]]&lt;=Données[[#This Row],[Stock mini]],0,IF(Données[[#This Row],[Stock final]]&lt;=Données[[#This Row],[Stock mini]]+(Données[[#This Row],[Stock mini]]*25/100),1,2))</f>
        <v>2</v>
      </c>
      <c r="J65" s="30">
        <f>Données[[#This Row],[Stock initial]]+Données[[#This Row],[Entrée]]-Données[[#This Row],[Sortie]]</f>
        <v>1000</v>
      </c>
      <c r="K65" s="35"/>
      <c r="L65" s="34">
        <f>IF(Données[[#This Row],[Stock initial]]="","",Données[[#This Row],[Stock final]]*Données[[#This Row],[P.U.]])</f>
        <v>0</v>
      </c>
    </row>
    <row r="66" spans="1:12" ht="20.100000000000001" customHeight="1">
      <c r="A66" s="25" t="s">
        <v>10</v>
      </c>
      <c r="B66" s="32" t="s">
        <v>15</v>
      </c>
      <c r="C66" s="32" t="s">
        <v>194</v>
      </c>
      <c r="D66" s="24">
        <v>300</v>
      </c>
      <c r="E66" s="30">
        <v>10</v>
      </c>
      <c r="F66" s="30">
        <v>1000</v>
      </c>
      <c r="G66" s="30">
        <f>IFERROR(ROUND((SUMIF(Formulaire6[Désignation],Données[[#This Row],[Désignation]],Formulaire6[Entrée]))*100/Données[[#This Row],[Coef.]],0),"")</f>
        <v>0</v>
      </c>
      <c r="H66" s="30">
        <f>IFERROR(ROUND((SUMIF(Formulaire6[Désignation],Données[[#This Row],[Désignation]],Formulaire6[Sortie]))*100/Données[[#This Row],[Coef.]],0),"")</f>
        <v>0</v>
      </c>
      <c r="I66" s="33">
        <f>IF(Données[[#This Row],[Stock final]]&lt;=Données[[#This Row],[Stock mini]],0,IF(Données[[#This Row],[Stock final]]&lt;=Données[[#This Row],[Stock mini]]+(Données[[#This Row],[Stock mini]]*25/100),1,2))</f>
        <v>2</v>
      </c>
      <c r="J66" s="30">
        <f>Données[[#This Row],[Stock initial]]+Données[[#This Row],[Entrée]]-Données[[#This Row],[Sortie]]</f>
        <v>1000</v>
      </c>
      <c r="K66" s="35"/>
      <c r="L66" s="34">
        <f>IF(Données[[#This Row],[Stock initial]]="","",Données[[#This Row],[Stock final]]*Données[[#This Row],[P.U.]])</f>
        <v>0</v>
      </c>
    </row>
    <row r="67" spans="1:12" ht="20.100000000000001" customHeight="1">
      <c r="A67" s="25"/>
      <c r="B67" s="32" t="s">
        <v>15</v>
      </c>
      <c r="C67" s="32" t="s">
        <v>188</v>
      </c>
      <c r="D67" s="32">
        <v>315</v>
      </c>
      <c r="E67" s="30">
        <v>10</v>
      </c>
      <c r="F67" s="30">
        <v>1000</v>
      </c>
      <c r="G67" s="30">
        <f>IFERROR(ROUND((SUMIF(Formulaire6[Désignation],Données[[#This Row],[Désignation]],Formulaire6[Entrée]))*100/Données[[#This Row],[Coef.]],0),"")</f>
        <v>0</v>
      </c>
      <c r="H67" s="30">
        <f>IFERROR(ROUND((SUMIF(Formulaire6[Désignation],Données[[#This Row],[Désignation]],Formulaire6[Sortie]))*100/Données[[#This Row],[Coef.]],0),"")</f>
        <v>0</v>
      </c>
      <c r="I67" s="33">
        <f>IF(Données[[#This Row],[Stock final]]&lt;=Données[[#This Row],[Stock mini]],0,IF(Données[[#This Row],[Stock final]]&lt;=Données[[#This Row],[Stock mini]]+(Données[[#This Row],[Stock mini]]*25/100),1,2))</f>
        <v>2</v>
      </c>
      <c r="J67" s="30">
        <f>Données[[#This Row],[Stock initial]]+Données[[#This Row],[Entrée]]-Données[[#This Row],[Sortie]]</f>
        <v>1000</v>
      </c>
      <c r="K67" s="35"/>
      <c r="L67" s="34">
        <f>IF(Données[[#This Row],[Stock initial]]="","",Données[[#This Row],[Stock final]]*Données[[#This Row],[P.U.]])</f>
        <v>0</v>
      </c>
    </row>
    <row r="68" spans="1:12" ht="20.100000000000001" customHeight="1">
      <c r="A68" s="25"/>
      <c r="B68" s="32" t="s">
        <v>15</v>
      </c>
      <c r="C68" s="32" t="s">
        <v>195</v>
      </c>
      <c r="D68" s="32">
        <v>100</v>
      </c>
      <c r="E68" s="30">
        <v>10</v>
      </c>
      <c r="F68" s="30">
        <v>1000</v>
      </c>
      <c r="G68" s="30">
        <f>IFERROR(ROUND((SUMIF(Formulaire6[Désignation],Données[[#This Row],[Désignation]],Formulaire6[Entrée]))*100/Données[[#This Row],[Coef.]],0),"")</f>
        <v>0</v>
      </c>
      <c r="H68" s="30">
        <f>IFERROR(ROUND((SUMIF(Formulaire6[Désignation],Données[[#This Row],[Désignation]],Formulaire6[Sortie]))*100/Données[[#This Row],[Coef.]],0),"")</f>
        <v>0</v>
      </c>
      <c r="I68" s="33">
        <f>IF(Données[[#This Row],[Stock final]]&lt;=Données[[#This Row],[Stock mini]],0,IF(Données[[#This Row],[Stock final]]&lt;=Données[[#This Row],[Stock mini]]+(Données[[#This Row],[Stock mini]]*25/100),1,2))</f>
        <v>2</v>
      </c>
      <c r="J68" s="30">
        <f>Données[[#This Row],[Stock initial]]+Données[[#This Row],[Entrée]]-Données[[#This Row],[Sortie]]</f>
        <v>1000</v>
      </c>
      <c r="K68" s="35"/>
      <c r="L68" s="34">
        <f>IF(Données[[#This Row],[Stock initial]]="","",Données[[#This Row],[Stock final]]*Données[[#This Row],[P.U.]])</f>
        <v>0</v>
      </c>
    </row>
    <row r="69" spans="1:12" ht="20.100000000000001" customHeight="1">
      <c r="A69" s="25" t="s">
        <v>10</v>
      </c>
      <c r="B69" s="32" t="s">
        <v>17</v>
      </c>
      <c r="C69" s="32" t="s">
        <v>18</v>
      </c>
      <c r="D69" s="24">
        <v>100</v>
      </c>
      <c r="E69" s="30">
        <v>10</v>
      </c>
      <c r="F69" s="30">
        <v>1000</v>
      </c>
      <c r="G69" s="30">
        <f>IFERROR(ROUND((SUMIF(Formulaire6[Désignation],Données[[#This Row],[Désignation]],Formulaire6[Entrée]))*100/Données[[#This Row],[Coef.]],0),"")</f>
        <v>0</v>
      </c>
      <c r="H69" s="30">
        <f>IFERROR(ROUND((SUMIF(Formulaire6[Désignation],Données[[#This Row],[Désignation]],Formulaire6[Sortie]))*100/Données[[#This Row],[Coef.]],0),"")</f>
        <v>0</v>
      </c>
      <c r="I69" s="33">
        <f>IF(Données[[#This Row],[Stock final]]&lt;=Données[[#This Row],[Stock mini]],0,IF(Données[[#This Row],[Stock final]]&lt;=Données[[#This Row],[Stock mini]]+(Données[[#This Row],[Stock mini]]*25/100),1,2))</f>
        <v>2</v>
      </c>
      <c r="J69" s="30">
        <f>Données[[#This Row],[Stock initial]]+Données[[#This Row],[Entrée]]-Données[[#This Row],[Sortie]]</f>
        <v>1000</v>
      </c>
      <c r="K69" s="35"/>
      <c r="L69" s="34">
        <f>IF(Données[[#This Row],[Stock initial]]="","",Données[[#This Row],[Stock final]]*Données[[#This Row],[P.U.]])</f>
        <v>0</v>
      </c>
    </row>
    <row r="70" spans="1:12" ht="20.100000000000001" customHeight="1">
      <c r="A70" s="25" t="s">
        <v>10</v>
      </c>
      <c r="B70" s="32" t="s">
        <v>17</v>
      </c>
      <c r="C70" s="32" t="s">
        <v>19</v>
      </c>
      <c r="D70" s="24">
        <v>100</v>
      </c>
      <c r="E70" s="30">
        <v>10</v>
      </c>
      <c r="F70" s="30">
        <v>1000</v>
      </c>
      <c r="G70" s="30">
        <f>IFERROR(ROUND((SUMIF(Formulaire6[Désignation],Données[[#This Row],[Désignation]],Formulaire6[Entrée]))*100/Données[[#This Row],[Coef.]],0),"")</f>
        <v>0</v>
      </c>
      <c r="H70" s="30">
        <f>IFERROR(ROUND((SUMIF(Formulaire6[Désignation],Données[[#This Row],[Désignation]],Formulaire6[Sortie]))*100/Données[[#This Row],[Coef.]],0),"")</f>
        <v>0</v>
      </c>
      <c r="I70" s="33">
        <f>IF(Données[[#This Row],[Stock final]]&lt;=Données[[#This Row],[Stock mini]],0,IF(Données[[#This Row],[Stock final]]&lt;=Données[[#This Row],[Stock mini]]+(Données[[#This Row],[Stock mini]]*25/100),1,2))</f>
        <v>2</v>
      </c>
      <c r="J70" s="30">
        <f>Données[[#This Row],[Stock initial]]+Données[[#This Row],[Entrée]]-Données[[#This Row],[Sortie]]</f>
        <v>1000</v>
      </c>
      <c r="K70" s="35"/>
      <c r="L70" s="34">
        <f>IF(Données[[#This Row],[Stock initial]]="","",Données[[#This Row],[Stock final]]*Données[[#This Row],[P.U.]])</f>
        <v>0</v>
      </c>
    </row>
    <row r="71" spans="1:12" ht="20.100000000000001" customHeight="1">
      <c r="A71" s="25" t="s">
        <v>10</v>
      </c>
      <c r="B71" s="32" t="s">
        <v>17</v>
      </c>
      <c r="C71" s="32" t="s">
        <v>20</v>
      </c>
      <c r="D71" s="24">
        <v>100</v>
      </c>
      <c r="E71" s="30">
        <v>10</v>
      </c>
      <c r="F71" s="30">
        <v>1000</v>
      </c>
      <c r="G71" s="30">
        <f>IFERROR(ROUND((SUMIF(Formulaire6[Désignation],Données[[#This Row],[Désignation]],Formulaire6[Entrée]))*100/Données[[#This Row],[Coef.]],0),"")</f>
        <v>0</v>
      </c>
      <c r="H71" s="30">
        <f>IFERROR(ROUND((SUMIF(Formulaire6[Désignation],Données[[#This Row],[Désignation]],Formulaire6[Sortie]))*100/Données[[#This Row],[Coef.]],0),"")</f>
        <v>0</v>
      </c>
      <c r="I71" s="33">
        <f>IF(Données[[#This Row],[Stock final]]&lt;=Données[[#This Row],[Stock mini]],0,IF(Données[[#This Row],[Stock final]]&lt;=Données[[#This Row],[Stock mini]]+(Données[[#This Row],[Stock mini]]*25/100),1,2))</f>
        <v>2</v>
      </c>
      <c r="J71" s="30">
        <f>Données[[#This Row],[Stock initial]]+Données[[#This Row],[Entrée]]-Données[[#This Row],[Sortie]]</f>
        <v>1000</v>
      </c>
      <c r="K71" s="35"/>
      <c r="L71" s="34">
        <f>IF(Données[[#This Row],[Stock initial]]="","",Données[[#This Row],[Stock final]]*Données[[#This Row],[P.U.]])</f>
        <v>0</v>
      </c>
    </row>
    <row r="72" spans="1:12" ht="20.100000000000001" customHeight="1">
      <c r="A72" s="25" t="s">
        <v>10</v>
      </c>
      <c r="B72" s="32" t="s">
        <v>17</v>
      </c>
      <c r="C72" s="32" t="s">
        <v>21</v>
      </c>
      <c r="D72" s="24">
        <v>100</v>
      </c>
      <c r="E72" s="30">
        <v>10</v>
      </c>
      <c r="F72" s="30">
        <v>1000</v>
      </c>
      <c r="G72" s="30">
        <f>IFERROR(ROUND((SUMIF(Formulaire6[Désignation],Données[[#This Row],[Désignation]],Formulaire6[Entrée]))*100/Données[[#This Row],[Coef.]],0),"")</f>
        <v>0</v>
      </c>
      <c r="H72" s="30">
        <f>IFERROR(ROUND((SUMIF(Formulaire6[Désignation],Données[[#This Row],[Désignation]],Formulaire6[Sortie]))*100/Données[[#This Row],[Coef.]],0),"")</f>
        <v>0</v>
      </c>
      <c r="I72" s="33">
        <f>IF(Données[[#This Row],[Stock final]]&lt;=Données[[#This Row],[Stock mini]],0,IF(Données[[#This Row],[Stock final]]&lt;=Données[[#This Row],[Stock mini]]+(Données[[#This Row],[Stock mini]]*25/100),1,2))</f>
        <v>2</v>
      </c>
      <c r="J72" s="30">
        <f>Données[[#This Row],[Stock initial]]+Données[[#This Row],[Entrée]]-Données[[#This Row],[Sortie]]</f>
        <v>1000</v>
      </c>
      <c r="K72" s="35"/>
      <c r="L72" s="34">
        <f>IF(Données[[#This Row],[Stock initial]]="","",Données[[#This Row],[Stock final]]*Données[[#This Row],[P.U.]])</f>
        <v>0</v>
      </c>
    </row>
    <row r="73" spans="1:12" ht="20.100000000000001" customHeight="1">
      <c r="A73" s="25" t="s">
        <v>10</v>
      </c>
      <c r="B73" s="32" t="s">
        <v>17</v>
      </c>
      <c r="C73" s="32" t="s">
        <v>22</v>
      </c>
      <c r="D73" s="24">
        <v>100</v>
      </c>
      <c r="E73" s="30">
        <v>10</v>
      </c>
      <c r="F73" s="30">
        <v>1000</v>
      </c>
      <c r="G73" s="30">
        <f>IFERROR(ROUND((SUMIF(Formulaire6[Désignation],Données[[#This Row],[Désignation]],Formulaire6[Entrée]))*100/Données[[#This Row],[Coef.]],0),"")</f>
        <v>0</v>
      </c>
      <c r="H73" s="30">
        <f>IFERROR(ROUND((SUMIF(Formulaire6[Désignation],Données[[#This Row],[Désignation]],Formulaire6[Sortie]))*100/Données[[#This Row],[Coef.]],0),"")</f>
        <v>0</v>
      </c>
      <c r="I73" s="33">
        <f>IF(Données[[#This Row],[Stock final]]&lt;=Données[[#This Row],[Stock mini]],0,IF(Données[[#This Row],[Stock final]]&lt;=Données[[#This Row],[Stock mini]]+(Données[[#This Row],[Stock mini]]*25/100),1,2))</f>
        <v>2</v>
      </c>
      <c r="J73" s="30">
        <f>Données[[#This Row],[Stock initial]]+Données[[#This Row],[Entrée]]-Données[[#This Row],[Sortie]]</f>
        <v>1000</v>
      </c>
      <c r="K73" s="35"/>
      <c r="L73" s="34">
        <f>IF(Données[[#This Row],[Stock initial]]="","",Données[[#This Row],[Stock final]]*Données[[#This Row],[P.U.]])</f>
        <v>0</v>
      </c>
    </row>
    <row r="74" spans="1:12" ht="20.100000000000001" customHeight="1">
      <c r="A74" s="25" t="s">
        <v>10</v>
      </c>
      <c r="B74" s="32" t="s">
        <v>17</v>
      </c>
      <c r="C74" s="32" t="s">
        <v>153</v>
      </c>
      <c r="D74" s="24">
        <v>100</v>
      </c>
      <c r="E74" s="30">
        <v>10</v>
      </c>
      <c r="F74" s="30">
        <v>1000</v>
      </c>
      <c r="G74" s="30">
        <f>IFERROR(ROUND((SUMIF(Formulaire6[Désignation],Données[[#This Row],[Désignation]],Formulaire6[Entrée]))*100/Données[[#This Row],[Coef.]],0),"")</f>
        <v>0</v>
      </c>
      <c r="H74" s="30">
        <f>IFERROR(ROUND((SUMIF(Formulaire6[Désignation],Données[[#This Row],[Désignation]],Formulaire6[Sortie]))*100/Données[[#This Row],[Coef.]],0),"")</f>
        <v>0</v>
      </c>
      <c r="I74" s="33">
        <f>IF(Données[[#This Row],[Stock final]]&lt;=Données[[#This Row],[Stock mini]],0,IF(Données[[#This Row],[Stock final]]&lt;=Données[[#This Row],[Stock mini]]+(Données[[#This Row],[Stock mini]]*25/100),1,2))</f>
        <v>2</v>
      </c>
      <c r="J74" s="30">
        <f>Données[[#This Row],[Stock initial]]+Données[[#This Row],[Entrée]]-Données[[#This Row],[Sortie]]</f>
        <v>1000</v>
      </c>
      <c r="K74" s="35"/>
      <c r="L74" s="34">
        <f>IF(Données[[#This Row],[Stock initial]]="","",Données[[#This Row],[Stock final]]*Données[[#This Row],[P.U.]])</f>
        <v>0</v>
      </c>
    </row>
    <row r="75" spans="1:12" ht="20.100000000000001" customHeight="1">
      <c r="A75" s="25" t="s">
        <v>10</v>
      </c>
      <c r="B75" s="32" t="s">
        <v>17</v>
      </c>
      <c r="C75" s="32" t="s">
        <v>154</v>
      </c>
      <c r="D75" s="24">
        <v>100</v>
      </c>
      <c r="E75" s="30">
        <v>10</v>
      </c>
      <c r="F75" s="30">
        <v>1000</v>
      </c>
      <c r="G75" s="30">
        <f>IFERROR(ROUND((SUMIF(Formulaire6[Désignation],Données[[#This Row],[Désignation]],Formulaire6[Entrée]))*100/Données[[#This Row],[Coef.]],0),"")</f>
        <v>0</v>
      </c>
      <c r="H75" s="30">
        <f>IFERROR(ROUND((SUMIF(Formulaire6[Désignation],Données[[#This Row],[Désignation]],Formulaire6[Sortie]))*100/Données[[#This Row],[Coef.]],0),"")</f>
        <v>0</v>
      </c>
      <c r="I75" s="33">
        <f>IF(Données[[#This Row],[Stock final]]&lt;=Données[[#This Row],[Stock mini]],0,IF(Données[[#This Row],[Stock final]]&lt;=Données[[#This Row],[Stock mini]]+(Données[[#This Row],[Stock mini]]*25/100),1,2))</f>
        <v>2</v>
      </c>
      <c r="J75" s="30">
        <f>Données[[#This Row],[Stock initial]]+Données[[#This Row],[Entrée]]-Données[[#This Row],[Sortie]]</f>
        <v>1000</v>
      </c>
      <c r="K75" s="35"/>
      <c r="L75" s="34">
        <f>IF(Données[[#This Row],[Stock initial]]="","",Données[[#This Row],[Stock final]]*Données[[#This Row],[P.U.]])</f>
        <v>0</v>
      </c>
    </row>
    <row r="76" spans="1:12" ht="20.100000000000001" customHeight="1">
      <c r="A76" s="25" t="s">
        <v>10</v>
      </c>
      <c r="B76" s="32" t="s">
        <v>23</v>
      </c>
      <c r="C76" s="32" t="s">
        <v>155</v>
      </c>
      <c r="D76" s="24">
        <v>100</v>
      </c>
      <c r="E76" s="30">
        <v>10</v>
      </c>
      <c r="F76" s="30">
        <v>1000</v>
      </c>
      <c r="G76" s="30">
        <f>IFERROR(ROUND((SUMIF(Formulaire6[Désignation],Données[[#This Row],[Désignation]],Formulaire6[Entrée]))*100/Données[[#This Row],[Coef.]],0),"")</f>
        <v>0</v>
      </c>
      <c r="H76" s="30">
        <f>IFERROR(ROUND((SUMIF(Formulaire6[Désignation],Données[[#This Row],[Désignation]],Formulaire6[Sortie]))*100/Données[[#This Row],[Coef.]],0),"")</f>
        <v>0</v>
      </c>
      <c r="I76" s="33">
        <f>IF(Données[[#This Row],[Stock final]]&lt;=Données[[#This Row],[Stock mini]],0,IF(Données[[#This Row],[Stock final]]&lt;=Données[[#This Row],[Stock mini]]+(Données[[#This Row],[Stock mini]]*25/100),1,2))</f>
        <v>2</v>
      </c>
      <c r="J76" s="30">
        <f>Données[[#This Row],[Stock initial]]+Données[[#This Row],[Entrée]]-Données[[#This Row],[Sortie]]</f>
        <v>1000</v>
      </c>
      <c r="K76" s="35"/>
      <c r="L76" s="34">
        <f>IF(Données[[#This Row],[Stock initial]]="","",Données[[#This Row],[Stock final]]*Données[[#This Row],[P.U.]])</f>
        <v>0</v>
      </c>
    </row>
    <row r="77" spans="1:12" ht="20.100000000000001" customHeight="1">
      <c r="A77" s="25" t="s">
        <v>10</v>
      </c>
      <c r="B77" s="32" t="s">
        <v>23</v>
      </c>
      <c r="C77" s="32" t="s">
        <v>156</v>
      </c>
      <c r="D77" s="24">
        <v>100</v>
      </c>
      <c r="E77" s="30">
        <v>10</v>
      </c>
      <c r="F77" s="30">
        <v>1000</v>
      </c>
      <c r="G77" s="30">
        <f>IFERROR(ROUND((SUMIF(Formulaire6[Désignation],Données[[#This Row],[Désignation]],Formulaire6[Entrée]))*100/Données[[#This Row],[Coef.]],0),"")</f>
        <v>0</v>
      </c>
      <c r="H77" s="30">
        <f>IFERROR(ROUND((SUMIF(Formulaire6[Désignation],Données[[#This Row],[Désignation]],Formulaire6[Sortie]))*100/Données[[#This Row],[Coef.]],0),"")</f>
        <v>0</v>
      </c>
      <c r="I77" s="33">
        <f>IF(Données[[#This Row],[Stock final]]&lt;=Données[[#This Row],[Stock mini]],0,IF(Données[[#This Row],[Stock final]]&lt;=Données[[#This Row],[Stock mini]]+(Données[[#This Row],[Stock mini]]*25/100),1,2))</f>
        <v>2</v>
      </c>
      <c r="J77" s="30">
        <f>Données[[#This Row],[Stock initial]]+Données[[#This Row],[Entrée]]-Données[[#This Row],[Sortie]]</f>
        <v>1000</v>
      </c>
      <c r="K77" s="35"/>
      <c r="L77" s="34">
        <f>IF(Données[[#This Row],[Stock initial]]="","",Données[[#This Row],[Stock final]]*Données[[#This Row],[P.U.]])</f>
        <v>0</v>
      </c>
    </row>
    <row r="78" spans="1:12" ht="20.100000000000001" customHeight="1">
      <c r="A78" s="25" t="s">
        <v>10</v>
      </c>
      <c r="B78" s="32" t="s">
        <v>23</v>
      </c>
      <c r="C78" s="32" t="s">
        <v>157</v>
      </c>
      <c r="D78" s="24">
        <v>100</v>
      </c>
      <c r="E78" s="30">
        <v>10</v>
      </c>
      <c r="F78" s="30">
        <v>1000</v>
      </c>
      <c r="G78" s="30">
        <f>IFERROR(ROUND((SUMIF(Formulaire6[Désignation],Données[[#This Row],[Désignation]],Formulaire6[Entrée]))*100/Données[[#This Row],[Coef.]],0),"")</f>
        <v>0</v>
      </c>
      <c r="H78" s="30">
        <f>IFERROR(ROUND((SUMIF(Formulaire6[Désignation],Données[[#This Row],[Désignation]],Formulaire6[Sortie]))*100/Données[[#This Row],[Coef.]],0),"")</f>
        <v>0</v>
      </c>
      <c r="I78" s="33">
        <f>IF(Données[[#This Row],[Stock final]]&lt;=Données[[#This Row],[Stock mini]],0,IF(Données[[#This Row],[Stock final]]&lt;=Données[[#This Row],[Stock mini]]+(Données[[#This Row],[Stock mini]]*25/100),1,2))</f>
        <v>2</v>
      </c>
      <c r="J78" s="30">
        <f>Données[[#This Row],[Stock initial]]+Données[[#This Row],[Entrée]]-Données[[#This Row],[Sortie]]</f>
        <v>1000</v>
      </c>
      <c r="K78" s="35"/>
      <c r="L78" s="34">
        <f>IF(Données[[#This Row],[Stock initial]]="","",Données[[#This Row],[Stock final]]*Données[[#This Row],[P.U.]])</f>
        <v>0</v>
      </c>
    </row>
    <row r="79" spans="1:12" ht="20.100000000000001" customHeight="1">
      <c r="A79" s="25" t="s">
        <v>10</v>
      </c>
      <c r="B79" s="32" t="s">
        <v>23</v>
      </c>
      <c r="C79" s="32" t="s">
        <v>158</v>
      </c>
      <c r="D79" s="24">
        <v>155</v>
      </c>
      <c r="E79" s="30">
        <v>10</v>
      </c>
      <c r="F79" s="30">
        <v>1000</v>
      </c>
      <c r="G79" s="30">
        <f>IFERROR(ROUND((SUMIF(Formulaire6[Désignation],Données[[#This Row],[Désignation]],Formulaire6[Entrée]))*100/Données[[#This Row],[Coef.]],0),"")</f>
        <v>0</v>
      </c>
      <c r="H79" s="30">
        <f>IFERROR(ROUND((SUMIF(Formulaire6[Désignation],Données[[#This Row],[Désignation]],Formulaire6[Sortie]))*100/Données[[#This Row],[Coef.]],0),"")</f>
        <v>0</v>
      </c>
      <c r="I79" s="33">
        <f>IF(Données[[#This Row],[Stock final]]&lt;=Données[[#This Row],[Stock mini]],0,IF(Données[[#This Row],[Stock final]]&lt;=Données[[#This Row],[Stock mini]]+(Données[[#This Row],[Stock mini]]*25/100),1,2))</f>
        <v>2</v>
      </c>
      <c r="J79" s="30">
        <f>Données[[#This Row],[Stock initial]]+Données[[#This Row],[Entrée]]-Données[[#This Row],[Sortie]]</f>
        <v>1000</v>
      </c>
      <c r="K79" s="35"/>
      <c r="L79" s="34">
        <f>IF(Données[[#This Row],[Stock initial]]="","",Données[[#This Row],[Stock final]]*Données[[#This Row],[P.U.]])</f>
        <v>0</v>
      </c>
    </row>
    <row r="80" spans="1:12" ht="20.100000000000001" customHeight="1">
      <c r="A80" s="25" t="s">
        <v>10</v>
      </c>
      <c r="B80" s="32" t="s">
        <v>23</v>
      </c>
      <c r="C80" s="32" t="s">
        <v>159</v>
      </c>
      <c r="D80" s="24">
        <v>100</v>
      </c>
      <c r="E80" s="30">
        <v>10</v>
      </c>
      <c r="F80" s="30">
        <v>1000</v>
      </c>
      <c r="G80" s="30">
        <f>IFERROR(ROUND((SUMIF(Formulaire6[Désignation],Données[[#This Row],[Désignation]],Formulaire6[Entrée]))*100/Données[[#This Row],[Coef.]],0),"")</f>
        <v>0</v>
      </c>
      <c r="H80" s="30">
        <f>IFERROR(ROUND((SUMIF(Formulaire6[Désignation],Données[[#This Row],[Désignation]],Formulaire6[Sortie]))*100/Données[[#This Row],[Coef.]],0),"")</f>
        <v>0</v>
      </c>
      <c r="I80" s="33">
        <f>IF(Données[[#This Row],[Stock final]]&lt;=Données[[#This Row],[Stock mini]],0,IF(Données[[#This Row],[Stock final]]&lt;=Données[[#This Row],[Stock mini]]+(Données[[#This Row],[Stock mini]]*25/100),1,2))</f>
        <v>2</v>
      </c>
      <c r="J80" s="30">
        <f>Données[[#This Row],[Stock initial]]+Données[[#This Row],[Entrée]]-Données[[#This Row],[Sortie]]</f>
        <v>1000</v>
      </c>
      <c r="K80" s="35"/>
      <c r="L80" s="34">
        <f>IF(Données[[#This Row],[Stock initial]]="","",Données[[#This Row],[Stock final]]*Données[[#This Row],[P.U.]])</f>
        <v>0</v>
      </c>
    </row>
    <row r="81" spans="1:35" ht="20.100000000000001" customHeight="1">
      <c r="A81" s="25" t="s">
        <v>10</v>
      </c>
      <c r="B81" s="32" t="s">
        <v>23</v>
      </c>
      <c r="C81" s="32" t="s">
        <v>160</v>
      </c>
      <c r="D81" s="24">
        <v>160</v>
      </c>
      <c r="E81" s="30">
        <v>10</v>
      </c>
      <c r="F81" s="30">
        <v>1000</v>
      </c>
      <c r="G81" s="30">
        <f>IFERROR(ROUND((SUMIF(Formulaire6[Désignation],Données[[#This Row],[Désignation]],Formulaire6[Entrée]))*100/Données[[#This Row],[Coef.]],0),"")</f>
        <v>0</v>
      </c>
      <c r="H81" s="30">
        <f>IFERROR(ROUND((SUMIF(Formulaire6[Désignation],Données[[#This Row],[Désignation]],Formulaire6[Sortie]))*100/Données[[#This Row],[Coef.]],0),"")</f>
        <v>0</v>
      </c>
      <c r="I81" s="33">
        <f>IF(Données[[#This Row],[Stock final]]&lt;=Données[[#This Row],[Stock mini]],0,IF(Données[[#This Row],[Stock final]]&lt;=Données[[#This Row],[Stock mini]]+(Données[[#This Row],[Stock mini]]*25/100),1,2))</f>
        <v>2</v>
      </c>
      <c r="J81" s="30">
        <f>Données[[#This Row],[Stock initial]]+Données[[#This Row],[Entrée]]-Données[[#This Row],[Sortie]]</f>
        <v>1000</v>
      </c>
      <c r="K81" s="35"/>
      <c r="L81" s="34">
        <f>IF(Données[[#This Row],[Stock initial]]="","",Données[[#This Row],[Stock final]]*Données[[#This Row],[P.U.]])</f>
        <v>0</v>
      </c>
    </row>
    <row r="82" spans="1:35" ht="20.100000000000001" customHeight="1">
      <c r="A82" s="25" t="s">
        <v>10</v>
      </c>
      <c r="B82" s="32" t="s">
        <v>23</v>
      </c>
      <c r="C82" s="32" t="s">
        <v>161</v>
      </c>
      <c r="D82" s="24">
        <v>100</v>
      </c>
      <c r="E82" s="30">
        <v>10</v>
      </c>
      <c r="F82" s="30">
        <v>1000</v>
      </c>
      <c r="G82" s="30">
        <f>IFERROR(ROUND((SUMIF(Formulaire6[Désignation],Données[[#This Row],[Désignation]],Formulaire6[Entrée]))*100/Données[[#This Row],[Coef.]],0),"")</f>
        <v>0</v>
      </c>
      <c r="H82" s="30">
        <f>IFERROR(ROUND((SUMIF(Formulaire6[Désignation],Données[[#This Row],[Désignation]],Formulaire6[Sortie]))*100/Données[[#This Row],[Coef.]],0),"")</f>
        <v>0</v>
      </c>
      <c r="I82" s="33">
        <f>IF(Données[[#This Row],[Stock final]]&lt;=Données[[#This Row],[Stock mini]],0,IF(Données[[#This Row],[Stock final]]&lt;=Données[[#This Row],[Stock mini]]+(Données[[#This Row],[Stock mini]]*25/100),1,2))</f>
        <v>2</v>
      </c>
      <c r="J82" s="30">
        <f>Données[[#This Row],[Stock initial]]+Données[[#This Row],[Entrée]]-Données[[#This Row],[Sortie]]</f>
        <v>1000</v>
      </c>
      <c r="K82" s="35"/>
      <c r="L82" s="34">
        <f>IF(Données[[#This Row],[Stock initial]]="","",Données[[#This Row],[Stock final]]*Données[[#This Row],[P.U.]])</f>
        <v>0</v>
      </c>
    </row>
    <row r="83" spans="1:35" ht="20.100000000000001" customHeight="1">
      <c r="A83" s="25" t="s">
        <v>10</v>
      </c>
      <c r="B83" s="32" t="s">
        <v>23</v>
      </c>
      <c r="C83" s="32" t="s">
        <v>162</v>
      </c>
      <c r="D83" s="24">
        <v>100</v>
      </c>
      <c r="E83" s="30">
        <v>10</v>
      </c>
      <c r="F83" s="30">
        <v>1000</v>
      </c>
      <c r="G83" s="30">
        <f>IFERROR(ROUND((SUMIF(Formulaire6[Désignation],Données[[#This Row],[Désignation]],Formulaire6[Entrée]))*100/Données[[#This Row],[Coef.]],0),"")</f>
        <v>0</v>
      </c>
      <c r="H83" s="30">
        <f>IFERROR(ROUND((SUMIF(Formulaire6[Désignation],Données[[#This Row],[Désignation]],Formulaire6[Sortie]))*100/Données[[#This Row],[Coef.]],0),"")</f>
        <v>0</v>
      </c>
      <c r="I83" s="33">
        <f>IF(Données[[#This Row],[Stock final]]&lt;=Données[[#This Row],[Stock mini]],0,IF(Données[[#This Row],[Stock final]]&lt;=Données[[#This Row],[Stock mini]]+(Données[[#This Row],[Stock mini]]*25/100),1,2))</f>
        <v>2</v>
      </c>
      <c r="J83" s="30">
        <f>Données[[#This Row],[Stock initial]]+Données[[#This Row],[Entrée]]-Données[[#This Row],[Sortie]]</f>
        <v>1000</v>
      </c>
      <c r="K83" s="35"/>
      <c r="L83" s="34">
        <f>IF(Données[[#This Row],[Stock initial]]="","",Données[[#This Row],[Stock final]]*Données[[#This Row],[P.U.]])</f>
        <v>0</v>
      </c>
    </row>
    <row r="84" spans="1:35" ht="20.100000000000001" customHeight="1">
      <c r="A84" s="25" t="s">
        <v>10</v>
      </c>
      <c r="B84" s="32" t="s">
        <v>23</v>
      </c>
      <c r="C84" s="32" t="s">
        <v>163</v>
      </c>
      <c r="D84" s="24">
        <v>100</v>
      </c>
      <c r="E84" s="30">
        <v>10</v>
      </c>
      <c r="F84" s="30">
        <v>1000</v>
      </c>
      <c r="G84" s="30">
        <f>IFERROR(ROUND((SUMIF(Formulaire6[Désignation],Données[[#This Row],[Désignation]],Formulaire6[Entrée]))*100/Données[[#This Row],[Coef.]],0),"")</f>
        <v>0</v>
      </c>
      <c r="H84" s="30">
        <f>IFERROR(ROUND((SUMIF(Formulaire6[Désignation],Données[[#This Row],[Désignation]],Formulaire6[Sortie]))*100/Données[[#This Row],[Coef.]],0),"")</f>
        <v>0</v>
      </c>
      <c r="I84" s="33">
        <f>IF(Données[[#This Row],[Stock final]]&lt;=Données[[#This Row],[Stock mini]],0,IF(Données[[#This Row],[Stock final]]&lt;=Données[[#This Row],[Stock mini]]+(Données[[#This Row],[Stock mini]]*25/100),1,2))</f>
        <v>2</v>
      </c>
      <c r="J84" s="30">
        <f>Données[[#This Row],[Stock initial]]+Données[[#This Row],[Entrée]]-Données[[#This Row],[Sortie]]</f>
        <v>1000</v>
      </c>
      <c r="K84" s="35"/>
      <c r="L84" s="34">
        <f>IF(Données[[#This Row],[Stock initial]]="","",Données[[#This Row],[Stock final]]*Données[[#This Row],[P.U.]])</f>
        <v>0</v>
      </c>
    </row>
    <row r="85" spans="1:35" ht="20.100000000000001" customHeight="1">
      <c r="A85" s="25" t="s">
        <v>10</v>
      </c>
      <c r="B85" s="32" t="s">
        <v>23</v>
      </c>
      <c r="C85" s="32" t="s">
        <v>164</v>
      </c>
      <c r="D85" s="24">
        <v>100</v>
      </c>
      <c r="E85" s="30">
        <v>10</v>
      </c>
      <c r="F85" s="30">
        <v>1000</v>
      </c>
      <c r="G85" s="30">
        <f>IFERROR(ROUND((SUMIF(Formulaire6[Désignation],Données[[#This Row],[Désignation]],Formulaire6[Entrée]))*100/Données[[#This Row],[Coef.]],0),"")</f>
        <v>0</v>
      </c>
      <c r="H85" s="30">
        <f>IFERROR(ROUND((SUMIF(Formulaire6[Désignation],Données[[#This Row],[Désignation]],Formulaire6[Sortie]))*100/Données[[#This Row],[Coef.]],0),"")</f>
        <v>0</v>
      </c>
      <c r="I85" s="33">
        <f>IF(Données[[#This Row],[Stock final]]&lt;=Données[[#This Row],[Stock mini]],0,IF(Données[[#This Row],[Stock final]]&lt;=Données[[#This Row],[Stock mini]]+(Données[[#This Row],[Stock mini]]*25/100),1,2))</f>
        <v>2</v>
      </c>
      <c r="J85" s="30">
        <f>Données[[#This Row],[Stock initial]]+Données[[#This Row],[Entrée]]-Données[[#This Row],[Sortie]]</f>
        <v>1000</v>
      </c>
      <c r="K85" s="35"/>
      <c r="L85" s="34">
        <f>IF(Données[[#This Row],[Stock initial]]="","",Données[[#This Row],[Stock final]]*Données[[#This Row],[P.U.]])</f>
        <v>0</v>
      </c>
    </row>
    <row r="86" spans="1:35" ht="20.100000000000001" customHeight="1">
      <c r="A86" s="25" t="s">
        <v>10</v>
      </c>
      <c r="B86" s="32" t="s">
        <v>23</v>
      </c>
      <c r="C86" s="32" t="s">
        <v>165</v>
      </c>
      <c r="D86" s="24">
        <v>100</v>
      </c>
      <c r="E86" s="30">
        <v>10</v>
      </c>
      <c r="F86" s="30">
        <v>1000</v>
      </c>
      <c r="G86" s="30">
        <f>IFERROR(ROUND((SUMIF(Formulaire6[Désignation],Données[[#This Row],[Désignation]],Formulaire6[Entrée]))*100/Données[[#This Row],[Coef.]],0),"")</f>
        <v>0</v>
      </c>
      <c r="H86" s="30">
        <f>IFERROR(ROUND((SUMIF(Formulaire6[Désignation],Données[[#This Row],[Désignation]],Formulaire6[Sortie]))*100/Données[[#This Row],[Coef.]],0),"")</f>
        <v>0</v>
      </c>
      <c r="I86" s="33">
        <f>IF(Données[[#This Row],[Stock final]]&lt;=Données[[#This Row],[Stock mini]],0,IF(Données[[#This Row],[Stock final]]&lt;=Données[[#This Row],[Stock mini]]+(Données[[#This Row],[Stock mini]]*25/100),1,2))</f>
        <v>2</v>
      </c>
      <c r="J86" s="30">
        <f>Données[[#This Row],[Stock initial]]+Données[[#This Row],[Entrée]]-Données[[#This Row],[Sortie]]</f>
        <v>1000</v>
      </c>
      <c r="K86" s="35"/>
      <c r="L86" s="34">
        <f>IF(Données[[#This Row],[Stock initial]]="","",Données[[#This Row],[Stock final]]*Données[[#This Row],[P.U.]])</f>
        <v>0</v>
      </c>
    </row>
    <row r="87" spans="1:35" ht="20.100000000000001" customHeight="1">
      <c r="A87" s="25" t="s">
        <v>10</v>
      </c>
      <c r="B87" s="32" t="s">
        <v>23</v>
      </c>
      <c r="C87" s="32" t="s">
        <v>166</v>
      </c>
      <c r="D87" s="24">
        <v>100</v>
      </c>
      <c r="E87" s="30">
        <v>10</v>
      </c>
      <c r="F87" s="30">
        <v>1000</v>
      </c>
      <c r="G87" s="30">
        <f>IFERROR(ROUND((SUMIF(Formulaire6[Désignation],Données[[#This Row],[Désignation]],Formulaire6[Entrée]))*100/Données[[#This Row],[Coef.]],0),"")</f>
        <v>0</v>
      </c>
      <c r="H87" s="30">
        <f>IFERROR(ROUND((SUMIF(Formulaire6[Désignation],Données[[#This Row],[Désignation]],Formulaire6[Sortie]))*100/Données[[#This Row],[Coef.]],0),"")</f>
        <v>0</v>
      </c>
      <c r="I87" s="33">
        <f>IF(Données[[#This Row],[Stock final]]&lt;=Données[[#This Row],[Stock mini]],0,IF(Données[[#This Row],[Stock final]]&lt;=Données[[#This Row],[Stock mini]]+(Données[[#This Row],[Stock mini]]*25/100),1,2))</f>
        <v>2</v>
      </c>
      <c r="J87" s="30">
        <f>Données[[#This Row],[Stock initial]]+Données[[#This Row],[Entrée]]-Données[[#This Row],[Sortie]]</f>
        <v>1000</v>
      </c>
      <c r="K87" s="35"/>
      <c r="L87" s="34">
        <f>IF(Données[[#This Row],[Stock initial]]="","",Données[[#This Row],[Stock final]]*Données[[#This Row],[P.U.]])</f>
        <v>0</v>
      </c>
    </row>
    <row r="88" spans="1:35" ht="20.100000000000001" customHeight="1">
      <c r="A88" s="25" t="s">
        <v>10</v>
      </c>
      <c r="B88" s="32" t="s">
        <v>23</v>
      </c>
      <c r="C88" s="32" t="s">
        <v>24</v>
      </c>
      <c r="D88" s="24">
        <v>436</v>
      </c>
      <c r="E88" s="30">
        <v>10</v>
      </c>
      <c r="F88" s="30">
        <v>1000</v>
      </c>
      <c r="G88" s="30">
        <f>IFERROR(ROUND((SUMIF(Formulaire6[Désignation],Données[[#This Row],[Désignation]],Formulaire6[Entrée]))*100/Données[[#This Row],[Coef.]],0),"")</f>
        <v>0</v>
      </c>
      <c r="H88" s="30">
        <f>IFERROR(ROUND((SUMIF(Formulaire6[Désignation],Données[[#This Row],[Désignation]],Formulaire6[Sortie]))*100/Données[[#This Row],[Coef.]],0),"")</f>
        <v>0</v>
      </c>
      <c r="I88" s="33">
        <f>IF(Données[[#This Row],[Stock final]]&lt;=Données[[#This Row],[Stock mini]],0,IF(Données[[#This Row],[Stock final]]&lt;=Données[[#This Row],[Stock mini]]+(Données[[#This Row],[Stock mini]]*25/100),1,2))</f>
        <v>2</v>
      </c>
      <c r="J88" s="30">
        <f>Données[[#This Row],[Stock initial]]+Données[[#This Row],[Entrée]]-Données[[#This Row],[Sortie]]</f>
        <v>1000</v>
      </c>
      <c r="K88" s="35"/>
      <c r="L88" s="34">
        <f>IF(Données[[#This Row],[Stock initial]]="","",Données[[#This Row],[Stock final]]*Données[[#This Row],[P.U.]])</f>
        <v>0</v>
      </c>
    </row>
    <row r="89" spans="1:35" ht="20.100000000000001" customHeight="1">
      <c r="A89" s="25"/>
      <c r="B89" s="32" t="s">
        <v>23</v>
      </c>
      <c r="C89" s="32" t="s">
        <v>198</v>
      </c>
      <c r="D89" s="32">
        <v>485</v>
      </c>
      <c r="E89" s="30">
        <v>10</v>
      </c>
      <c r="F89" s="30">
        <v>1000</v>
      </c>
      <c r="G89" s="30">
        <f>IFERROR(ROUND((SUMIF(Formulaire6[Désignation],Données[[#This Row],[Désignation]],Formulaire6[Entrée]))*100/Données[[#This Row],[Coef.]],0),"")</f>
        <v>0</v>
      </c>
      <c r="H89" s="30">
        <f>IFERROR(ROUND((SUMIF(Formulaire6[Désignation],Données[[#This Row],[Désignation]],Formulaire6[Sortie]))*100/Données[[#This Row],[Coef.]],0),"")</f>
        <v>0</v>
      </c>
      <c r="I89" s="33">
        <f>IF(Données[[#This Row],[Stock final]]&lt;=Données[[#This Row],[Stock mini]],0,IF(Données[[#This Row],[Stock final]]&lt;=Données[[#This Row],[Stock mini]]+(Données[[#This Row],[Stock mini]]*25/100),1,2))</f>
        <v>2</v>
      </c>
      <c r="J89" s="30">
        <f>Données[[#This Row],[Stock initial]]+Données[[#This Row],[Entrée]]-Données[[#This Row],[Sortie]]</f>
        <v>1000</v>
      </c>
      <c r="K89" s="35"/>
      <c r="L89" s="34">
        <f>IF(Données[[#This Row],[Stock initial]]="","",Données[[#This Row],[Stock final]]*Données[[#This Row],[P.U.]])</f>
        <v>0</v>
      </c>
    </row>
    <row r="90" spans="1:35" ht="20.100000000000001" customHeight="1">
      <c r="A90" s="25" t="s">
        <v>10</v>
      </c>
      <c r="B90" s="32" t="s">
        <v>23</v>
      </c>
      <c r="C90" s="32" t="s">
        <v>25</v>
      </c>
      <c r="D90" s="24">
        <v>100</v>
      </c>
      <c r="E90" s="30">
        <v>10</v>
      </c>
      <c r="F90" s="30">
        <v>1000</v>
      </c>
      <c r="G90" s="30">
        <f>IFERROR(ROUND((SUMIF(Formulaire6[Désignation],Données[[#This Row],[Désignation]],Formulaire6[Entrée]))*100/Données[[#This Row],[Coef.]],0),"")</f>
        <v>0</v>
      </c>
      <c r="H90" s="30">
        <f>IFERROR(ROUND((SUMIF(Formulaire6[Désignation],Données[[#This Row],[Désignation]],Formulaire6[Sortie]))*100/Données[[#This Row],[Coef.]],0),"")</f>
        <v>0</v>
      </c>
      <c r="I90" s="33">
        <f>IF(Données[[#This Row],[Stock final]]&lt;=Données[[#This Row],[Stock mini]],0,IF(Données[[#This Row],[Stock final]]&lt;=Données[[#This Row],[Stock mini]]+(Données[[#This Row],[Stock mini]]*25/100),1,2))</f>
        <v>2</v>
      </c>
      <c r="J90" s="30">
        <f>Données[[#This Row],[Stock initial]]+Données[[#This Row],[Entrée]]-Données[[#This Row],[Sortie]]</f>
        <v>1000</v>
      </c>
      <c r="K90" s="35"/>
      <c r="L90" s="34">
        <f>IF(Données[[#This Row],[Stock initial]]="","",Données[[#This Row],[Stock final]]*Données[[#This Row],[P.U.]])</f>
        <v>0</v>
      </c>
    </row>
    <row r="91" spans="1:35" ht="20.100000000000001" customHeight="1">
      <c r="A91" s="25" t="s">
        <v>10</v>
      </c>
      <c r="B91" s="32" t="s">
        <v>23</v>
      </c>
      <c r="C91" s="32" t="s">
        <v>26</v>
      </c>
      <c r="D91" s="24">
        <v>62</v>
      </c>
      <c r="E91" s="30">
        <v>10</v>
      </c>
      <c r="F91" s="30">
        <v>1000</v>
      </c>
      <c r="G91" s="30">
        <f>IFERROR(ROUND((SUMIF(Formulaire6[Désignation],Données[[#This Row],[Désignation]],Formulaire6[Entrée]))*100/Données[[#This Row],[Coef.]],0),"")</f>
        <v>0</v>
      </c>
      <c r="H91" s="30">
        <f>IFERROR(ROUND((SUMIF(Formulaire6[Désignation],Données[[#This Row],[Désignation]],Formulaire6[Sortie]))*100/Données[[#This Row],[Coef.]],0),"")</f>
        <v>0</v>
      </c>
      <c r="I91" s="33">
        <f>IF(Données[[#This Row],[Stock final]]&lt;=Données[[#This Row],[Stock mini]],0,IF(Données[[#This Row],[Stock final]]&lt;=Données[[#This Row],[Stock mini]]+(Données[[#This Row],[Stock mini]]*25/100),1,2))</f>
        <v>2</v>
      </c>
      <c r="J91" s="30">
        <f>Données[[#This Row],[Stock initial]]+Données[[#This Row],[Entrée]]-Données[[#This Row],[Sortie]]</f>
        <v>1000</v>
      </c>
      <c r="K91" s="35"/>
      <c r="L91" s="34">
        <f>IF(Données[[#This Row],[Stock initial]]="","",Données[[#This Row],[Stock final]]*Données[[#This Row],[P.U.]])</f>
        <v>0</v>
      </c>
      <c r="AI91" s="2" t="s">
        <v>108</v>
      </c>
    </row>
    <row r="92" spans="1:35" ht="20.100000000000001" customHeight="1">
      <c r="A92" s="25" t="s">
        <v>10</v>
      </c>
      <c r="B92" s="32" t="s">
        <v>23</v>
      </c>
      <c r="C92" s="32" t="s">
        <v>27</v>
      </c>
      <c r="D92" s="24">
        <v>100</v>
      </c>
      <c r="E92" s="30">
        <v>10</v>
      </c>
      <c r="F92" s="30">
        <v>1000</v>
      </c>
      <c r="G92" s="30">
        <f>IFERROR(ROUND((SUMIF(Formulaire6[Désignation],Données[[#This Row],[Désignation]],Formulaire6[Entrée]))*100/Données[[#This Row],[Coef.]],0),"")</f>
        <v>0</v>
      </c>
      <c r="H92" s="30">
        <f>IFERROR(ROUND((SUMIF(Formulaire6[Désignation],Données[[#This Row],[Désignation]],Formulaire6[Sortie]))*100/Données[[#This Row],[Coef.]],0),"")</f>
        <v>0</v>
      </c>
      <c r="I92" s="33">
        <f>IF(Données[[#This Row],[Stock final]]&lt;=Données[[#This Row],[Stock mini]],0,IF(Données[[#This Row],[Stock final]]&lt;=Données[[#This Row],[Stock mini]]+(Données[[#This Row],[Stock mini]]*25/100),1,2))</f>
        <v>2</v>
      </c>
      <c r="J92" s="30">
        <f>Données[[#This Row],[Stock initial]]+Données[[#This Row],[Entrée]]-Données[[#This Row],[Sortie]]</f>
        <v>1000</v>
      </c>
      <c r="K92" s="35"/>
      <c r="L92" s="34">
        <f>IF(Données[[#This Row],[Stock initial]]="","",Données[[#This Row],[Stock final]]*Données[[#This Row],[P.U.]])</f>
        <v>0</v>
      </c>
    </row>
    <row r="93" spans="1:35" ht="20.100000000000001" customHeight="1">
      <c r="A93" s="25" t="s">
        <v>28</v>
      </c>
      <c r="B93" s="32" t="s">
        <v>29</v>
      </c>
      <c r="C93" s="32" t="s">
        <v>30</v>
      </c>
      <c r="D93" s="24">
        <v>100</v>
      </c>
      <c r="E93" s="30">
        <v>10</v>
      </c>
      <c r="F93" s="30">
        <v>1000</v>
      </c>
      <c r="G93" s="30">
        <f>IFERROR(ROUND((SUMIF(Formulaire6[Désignation],Données[[#This Row],[Désignation]],Formulaire6[Entrée]))*100/Données[[#This Row],[Coef.]],0),"")</f>
        <v>0</v>
      </c>
      <c r="H93" s="30">
        <f>IFERROR(ROUND((SUMIF(Formulaire6[Désignation],Données[[#This Row],[Désignation]],Formulaire6[Sortie]))*100/Données[[#This Row],[Coef.]],0),"")</f>
        <v>0</v>
      </c>
      <c r="I93" s="33">
        <f>IF(Données[[#This Row],[Stock final]]&lt;=Données[[#This Row],[Stock mini]],0,IF(Données[[#This Row],[Stock final]]&lt;=Données[[#This Row],[Stock mini]]+(Données[[#This Row],[Stock mini]]*25/100),1,2))</f>
        <v>2</v>
      </c>
      <c r="J93" s="30">
        <f>Données[[#This Row],[Stock initial]]+Données[[#This Row],[Entrée]]-Données[[#This Row],[Sortie]]</f>
        <v>1000</v>
      </c>
      <c r="K93" s="35"/>
      <c r="L93" s="34">
        <f>IF(Données[[#This Row],[Stock initial]]="","",Données[[#This Row],[Stock final]]*Données[[#This Row],[P.U.]])</f>
        <v>0</v>
      </c>
    </row>
    <row r="94" spans="1:35" ht="20.100000000000001" customHeight="1">
      <c r="A94" s="25" t="s">
        <v>28</v>
      </c>
      <c r="B94" s="32" t="s">
        <v>29</v>
      </c>
      <c r="C94" s="32" t="s">
        <v>31</v>
      </c>
      <c r="D94" s="24">
        <v>100</v>
      </c>
      <c r="E94" s="30">
        <v>10</v>
      </c>
      <c r="F94" s="30">
        <v>1000</v>
      </c>
      <c r="G94" s="30">
        <f>IFERROR(ROUND((SUMIF(Formulaire6[Désignation],Données[[#This Row],[Désignation]],Formulaire6[Entrée]))*100/Données[[#This Row],[Coef.]],0),"")</f>
        <v>0</v>
      </c>
      <c r="H94" s="30">
        <f>IFERROR(ROUND((SUMIF(Formulaire6[Désignation],Données[[#This Row],[Désignation]],Formulaire6[Sortie]))*100/Données[[#This Row],[Coef.]],0),"")</f>
        <v>0</v>
      </c>
      <c r="I94" s="33">
        <f>IF(Données[[#This Row],[Stock final]]&lt;=Données[[#This Row],[Stock mini]],0,IF(Données[[#This Row],[Stock final]]&lt;=Données[[#This Row],[Stock mini]]+(Données[[#This Row],[Stock mini]]*25/100),1,2))</f>
        <v>2</v>
      </c>
      <c r="J94" s="30">
        <f>Données[[#This Row],[Stock initial]]+Données[[#This Row],[Entrée]]-Données[[#This Row],[Sortie]]</f>
        <v>1000</v>
      </c>
      <c r="K94" s="35"/>
      <c r="L94" s="34">
        <f>IF(Données[[#This Row],[Stock initial]]="","",Données[[#This Row],[Stock final]]*Données[[#This Row],[P.U.]])</f>
        <v>0</v>
      </c>
    </row>
    <row r="95" spans="1:35" ht="20.100000000000001" customHeight="1">
      <c r="A95" s="25" t="s">
        <v>28</v>
      </c>
      <c r="B95" s="32" t="s">
        <v>32</v>
      </c>
      <c r="C95" s="32" t="s">
        <v>33</v>
      </c>
      <c r="D95" s="24">
        <v>100</v>
      </c>
      <c r="E95" s="30">
        <v>10</v>
      </c>
      <c r="F95" s="30">
        <v>1000</v>
      </c>
      <c r="G95" s="30">
        <f>IFERROR(ROUND((SUMIF(Formulaire6[Désignation],Données[[#This Row],[Désignation]],Formulaire6[Entrée]))*100/Données[[#This Row],[Coef.]],0),"")</f>
        <v>0</v>
      </c>
      <c r="H95" s="30">
        <f>IFERROR(ROUND((SUMIF(Formulaire6[Désignation],Données[[#This Row],[Désignation]],Formulaire6[Sortie]))*100/Données[[#This Row],[Coef.]],0),"")</f>
        <v>0</v>
      </c>
      <c r="I95" s="33">
        <f>IF(Données[[#This Row],[Stock final]]&lt;=Données[[#This Row],[Stock mini]],0,IF(Données[[#This Row],[Stock final]]&lt;=Données[[#This Row],[Stock mini]]+(Données[[#This Row],[Stock mini]]*25/100),1,2))</f>
        <v>2</v>
      </c>
      <c r="J95" s="30">
        <f>Données[[#This Row],[Stock initial]]+Données[[#This Row],[Entrée]]-Données[[#This Row],[Sortie]]</f>
        <v>1000</v>
      </c>
      <c r="K95" s="35"/>
      <c r="L95" s="34">
        <f>IF(Données[[#This Row],[Stock initial]]="","",Données[[#This Row],[Stock final]]*Données[[#This Row],[P.U.]])</f>
        <v>0</v>
      </c>
    </row>
    <row r="96" spans="1:35" ht="20.100000000000001" customHeight="1">
      <c r="A96" s="25" t="s">
        <v>28</v>
      </c>
      <c r="B96" s="32" t="s">
        <v>32</v>
      </c>
      <c r="C96" s="32" t="s">
        <v>34</v>
      </c>
      <c r="D96" s="24">
        <v>100</v>
      </c>
      <c r="E96" s="30">
        <v>10</v>
      </c>
      <c r="F96" s="30">
        <v>1000</v>
      </c>
      <c r="G96" s="30">
        <f>IFERROR(ROUND((SUMIF(Formulaire6[Désignation],Données[[#This Row],[Désignation]],Formulaire6[Entrée]))*100/Données[[#This Row],[Coef.]],0),"")</f>
        <v>0</v>
      </c>
      <c r="H96" s="30">
        <f>IFERROR(ROUND((SUMIF(Formulaire6[Désignation],Données[[#This Row],[Désignation]],Formulaire6[Sortie]))*100/Données[[#This Row],[Coef.]],0),"")</f>
        <v>0</v>
      </c>
      <c r="I96" s="33">
        <f>IF(Données[[#This Row],[Stock final]]&lt;=Données[[#This Row],[Stock mini]],0,IF(Données[[#This Row],[Stock final]]&lt;=Données[[#This Row],[Stock mini]]+(Données[[#This Row],[Stock mini]]*25/100),1,2))</f>
        <v>2</v>
      </c>
      <c r="J96" s="30">
        <f>Données[[#This Row],[Stock initial]]+Données[[#This Row],[Entrée]]-Données[[#This Row],[Sortie]]</f>
        <v>1000</v>
      </c>
      <c r="K96" s="35"/>
      <c r="L96" s="34">
        <f>IF(Données[[#This Row],[Stock initial]]="","",Données[[#This Row],[Stock final]]*Données[[#This Row],[P.U.]])</f>
        <v>0</v>
      </c>
    </row>
    <row r="97" spans="1:12" ht="20.100000000000001" customHeight="1">
      <c r="A97" s="25" t="s">
        <v>28</v>
      </c>
      <c r="B97" s="32" t="s">
        <v>35</v>
      </c>
      <c r="C97" s="32" t="s">
        <v>36</v>
      </c>
      <c r="D97" s="24">
        <v>100</v>
      </c>
      <c r="E97" s="30">
        <v>10</v>
      </c>
      <c r="F97" s="30">
        <v>1000</v>
      </c>
      <c r="G97" s="30">
        <f>IFERROR(ROUND((SUMIF(Formulaire6[Désignation],Données[[#This Row],[Désignation]],Formulaire6[Entrée]))*100/Données[[#This Row],[Coef.]],0),"")</f>
        <v>0</v>
      </c>
      <c r="H97" s="30">
        <f>IFERROR(ROUND((SUMIF(Formulaire6[Désignation],Données[[#This Row],[Désignation]],Formulaire6[Sortie]))*100/Données[[#This Row],[Coef.]],0),"")</f>
        <v>0</v>
      </c>
      <c r="I97" s="33">
        <f>IF(Données[[#This Row],[Stock final]]&lt;=Données[[#This Row],[Stock mini]],0,IF(Données[[#This Row],[Stock final]]&lt;=Données[[#This Row],[Stock mini]]+(Données[[#This Row],[Stock mini]]*25/100),1,2))</f>
        <v>2</v>
      </c>
      <c r="J97" s="30">
        <f>Données[[#This Row],[Stock initial]]+Données[[#This Row],[Entrée]]-Données[[#This Row],[Sortie]]</f>
        <v>1000</v>
      </c>
      <c r="K97" s="35"/>
      <c r="L97" s="34">
        <f>IF(Données[[#This Row],[Stock initial]]="","",Données[[#This Row],[Stock final]]*Données[[#This Row],[P.U.]])</f>
        <v>0</v>
      </c>
    </row>
    <row r="98" spans="1:12" ht="20.100000000000001" customHeight="1">
      <c r="A98" s="25" t="s">
        <v>28</v>
      </c>
      <c r="B98" s="32" t="s">
        <v>35</v>
      </c>
      <c r="C98" s="32" t="s">
        <v>37</v>
      </c>
      <c r="D98" s="24">
        <v>100</v>
      </c>
      <c r="E98" s="30">
        <v>10</v>
      </c>
      <c r="F98" s="30">
        <v>1000</v>
      </c>
      <c r="G98" s="30">
        <f>IFERROR(ROUND((SUMIF(Formulaire6[Désignation],Données[[#This Row],[Désignation]],Formulaire6[Entrée]))*100/Données[[#This Row],[Coef.]],0),"")</f>
        <v>0</v>
      </c>
      <c r="H98" s="30">
        <f>IFERROR(ROUND((SUMIF(Formulaire6[Désignation],Données[[#This Row],[Désignation]],Formulaire6[Sortie]))*100/Données[[#This Row],[Coef.]],0),"")</f>
        <v>0</v>
      </c>
      <c r="I98" s="33">
        <f>IF(Données[[#This Row],[Stock final]]&lt;=Données[[#This Row],[Stock mini]],0,IF(Données[[#This Row],[Stock final]]&lt;=Données[[#This Row],[Stock mini]]+(Données[[#This Row],[Stock mini]]*25/100),1,2))</f>
        <v>2</v>
      </c>
      <c r="J98" s="30">
        <f>Données[[#This Row],[Stock initial]]+Données[[#This Row],[Entrée]]-Données[[#This Row],[Sortie]]</f>
        <v>1000</v>
      </c>
      <c r="K98" s="35"/>
      <c r="L98" s="34">
        <f>IF(Données[[#This Row],[Stock initial]]="","",Données[[#This Row],[Stock final]]*Données[[#This Row],[P.U.]])</f>
        <v>0</v>
      </c>
    </row>
    <row r="99" spans="1:12" ht="20.100000000000001" customHeight="1">
      <c r="A99" s="25" t="s">
        <v>28</v>
      </c>
      <c r="B99" s="32" t="s">
        <v>35</v>
      </c>
      <c r="C99" s="32" t="s">
        <v>38</v>
      </c>
      <c r="D99" s="24">
        <v>100</v>
      </c>
      <c r="E99" s="30">
        <v>10</v>
      </c>
      <c r="F99" s="30">
        <v>1000</v>
      </c>
      <c r="G99" s="30">
        <f>IFERROR(ROUND((SUMIF(Formulaire6[Désignation],Données[[#This Row],[Désignation]],Formulaire6[Entrée]))*100/Données[[#This Row],[Coef.]],0),"")</f>
        <v>0</v>
      </c>
      <c r="H99" s="30">
        <f>IFERROR(ROUND((SUMIF(Formulaire6[Désignation],Données[[#This Row],[Désignation]],Formulaire6[Sortie]))*100/Données[[#This Row],[Coef.]],0),"")</f>
        <v>0</v>
      </c>
      <c r="I99" s="33">
        <f>IF(Données[[#This Row],[Stock final]]&lt;=Données[[#This Row],[Stock mini]],0,IF(Données[[#This Row],[Stock final]]&lt;=Données[[#This Row],[Stock mini]]+(Données[[#This Row],[Stock mini]]*25/100),1,2))</f>
        <v>2</v>
      </c>
      <c r="J99" s="30">
        <f>Données[[#This Row],[Stock initial]]+Données[[#This Row],[Entrée]]-Données[[#This Row],[Sortie]]</f>
        <v>1000</v>
      </c>
      <c r="K99" s="35"/>
      <c r="L99" s="34">
        <f>IF(Données[[#This Row],[Stock initial]]="","",Données[[#This Row],[Stock final]]*Données[[#This Row],[P.U.]])</f>
        <v>0</v>
      </c>
    </row>
    <row r="100" spans="1:12" ht="20.100000000000001" customHeight="1">
      <c r="A100" s="25" t="s">
        <v>39</v>
      </c>
      <c r="B100" s="32" t="s">
        <v>40</v>
      </c>
      <c r="C100" s="32" t="s">
        <v>41</v>
      </c>
      <c r="D100" s="24">
        <v>23</v>
      </c>
      <c r="E100" s="30">
        <v>10</v>
      </c>
      <c r="F100" s="30">
        <v>1000</v>
      </c>
      <c r="G100" s="30">
        <f>IFERROR(ROUND((SUMIF(Formulaire6[Désignation],Données[[#This Row],[Désignation]],Formulaire6[Entrée]))*100/Données[[#This Row],[Coef.]],0),"")</f>
        <v>0</v>
      </c>
      <c r="H100" s="30">
        <f>IFERROR(ROUND((SUMIF(Formulaire6[Désignation],Données[[#This Row],[Désignation]],Formulaire6[Sortie]))*100/Données[[#This Row],[Coef.]],0),"")</f>
        <v>0</v>
      </c>
      <c r="I100" s="33">
        <f>IF(Données[[#This Row],[Stock final]]&lt;=Données[[#This Row],[Stock mini]],0,IF(Données[[#This Row],[Stock final]]&lt;=Données[[#This Row],[Stock mini]]+(Données[[#This Row],[Stock mini]]*25/100),1,2))</f>
        <v>2</v>
      </c>
      <c r="J100" s="30">
        <f>Données[[#This Row],[Stock initial]]+Données[[#This Row],[Entrée]]-Données[[#This Row],[Sortie]]</f>
        <v>1000</v>
      </c>
      <c r="K100" s="35"/>
      <c r="L100" s="34">
        <f>IF(Données[[#This Row],[Stock initial]]="","",Données[[#This Row],[Stock final]]*Données[[#This Row],[P.U.]])</f>
        <v>0</v>
      </c>
    </row>
    <row r="101" spans="1:12" ht="20.100000000000001" customHeight="1">
      <c r="A101" s="25" t="s">
        <v>39</v>
      </c>
      <c r="B101" s="32" t="s">
        <v>40</v>
      </c>
      <c r="C101" s="32" t="s">
        <v>42</v>
      </c>
      <c r="D101" s="24">
        <v>28</v>
      </c>
      <c r="E101" s="30">
        <v>10</v>
      </c>
      <c r="F101" s="30">
        <v>1000</v>
      </c>
      <c r="G101" s="30">
        <f>IFERROR(ROUND((SUMIF(Formulaire6[Désignation],Données[[#This Row],[Désignation]],Formulaire6[Entrée]))*100/Données[[#This Row],[Coef.]],0),"")</f>
        <v>0</v>
      </c>
      <c r="H101" s="30">
        <f>IFERROR(ROUND((SUMIF(Formulaire6[Désignation],Données[[#This Row],[Désignation]],Formulaire6[Sortie]))*100/Données[[#This Row],[Coef.]],0),"")</f>
        <v>0</v>
      </c>
      <c r="I101" s="33">
        <f>IF(Données[[#This Row],[Stock final]]&lt;=Données[[#This Row],[Stock mini]],0,IF(Données[[#This Row],[Stock final]]&lt;=Données[[#This Row],[Stock mini]]+(Données[[#This Row],[Stock mini]]*25/100),1,2))</f>
        <v>2</v>
      </c>
      <c r="J101" s="30">
        <f>Données[[#This Row],[Stock initial]]+Données[[#This Row],[Entrée]]-Données[[#This Row],[Sortie]]</f>
        <v>1000</v>
      </c>
      <c r="K101" s="35"/>
      <c r="L101" s="34">
        <f>IF(Données[[#This Row],[Stock initial]]="","",Données[[#This Row],[Stock final]]*Données[[#This Row],[P.U.]])</f>
        <v>0</v>
      </c>
    </row>
    <row r="102" spans="1:12" ht="20.100000000000001" customHeight="1">
      <c r="A102" s="25" t="s">
        <v>39</v>
      </c>
      <c r="B102" s="32" t="s">
        <v>40</v>
      </c>
      <c r="C102" s="32" t="s">
        <v>167</v>
      </c>
      <c r="D102" s="24">
        <v>60</v>
      </c>
      <c r="E102" s="30">
        <v>10</v>
      </c>
      <c r="F102" s="30">
        <v>1000</v>
      </c>
      <c r="G102" s="30">
        <f>IFERROR(ROUND((SUMIF(Formulaire6[Désignation],Données[[#This Row],[Désignation]],Formulaire6[Entrée]))*100/Données[[#This Row],[Coef.]],0),"")</f>
        <v>0</v>
      </c>
      <c r="H102" s="30">
        <f>IFERROR(ROUND((SUMIF(Formulaire6[Désignation],Données[[#This Row],[Désignation]],Formulaire6[Sortie]))*100/Données[[#This Row],[Coef.]],0),"")</f>
        <v>0</v>
      </c>
      <c r="I102" s="33">
        <f>IF(Données[[#This Row],[Stock final]]&lt;=Données[[#This Row],[Stock mini]],0,IF(Données[[#This Row],[Stock final]]&lt;=Données[[#This Row],[Stock mini]]+(Données[[#This Row],[Stock mini]]*25/100),1,2))</f>
        <v>2</v>
      </c>
      <c r="J102" s="30">
        <f>Données[[#This Row],[Stock initial]]+Données[[#This Row],[Entrée]]-Données[[#This Row],[Sortie]]</f>
        <v>1000</v>
      </c>
      <c r="K102" s="35"/>
      <c r="L102" s="34">
        <f>IF(Données[[#This Row],[Stock initial]]="","",Données[[#This Row],[Stock final]]*Données[[#This Row],[P.U.]])</f>
        <v>0</v>
      </c>
    </row>
    <row r="103" spans="1:12" ht="20.100000000000001" customHeight="1">
      <c r="A103" s="25" t="s">
        <v>39</v>
      </c>
      <c r="B103" s="32" t="s">
        <v>43</v>
      </c>
      <c r="C103" s="32" t="s">
        <v>168</v>
      </c>
      <c r="D103" s="24">
        <v>100</v>
      </c>
      <c r="E103" s="30">
        <v>10</v>
      </c>
      <c r="F103" s="30">
        <v>1000</v>
      </c>
      <c r="G103" s="30">
        <f>IFERROR(ROUND((SUMIF(Formulaire6[Désignation],Données[[#This Row],[Désignation]],Formulaire6[Entrée]))*100/Données[[#This Row],[Coef.]],0),"")</f>
        <v>0</v>
      </c>
      <c r="H103" s="30">
        <f>IFERROR(ROUND((SUMIF(Formulaire6[Désignation],Données[[#This Row],[Désignation]],Formulaire6[Sortie]))*100/Données[[#This Row],[Coef.]],0),"")</f>
        <v>0</v>
      </c>
      <c r="I103" s="33">
        <f>IF(Données[[#This Row],[Stock final]]&lt;=Données[[#This Row],[Stock mini]],0,IF(Données[[#This Row],[Stock final]]&lt;=Données[[#This Row],[Stock mini]]+(Données[[#This Row],[Stock mini]]*25/100),1,2))</f>
        <v>2</v>
      </c>
      <c r="J103" s="30">
        <f>Données[[#This Row],[Stock initial]]+Données[[#This Row],[Entrée]]-Données[[#This Row],[Sortie]]</f>
        <v>1000</v>
      </c>
      <c r="K103" s="35"/>
      <c r="L103" s="34">
        <f>IF(Données[[#This Row],[Stock initial]]="","",Données[[#This Row],[Stock final]]*Données[[#This Row],[P.U.]])</f>
        <v>0</v>
      </c>
    </row>
    <row r="104" spans="1:12" ht="20.100000000000001" customHeight="1">
      <c r="A104" s="25" t="s">
        <v>39</v>
      </c>
      <c r="B104" s="32" t="s">
        <v>43</v>
      </c>
      <c r="C104" s="32" t="s">
        <v>44</v>
      </c>
      <c r="D104" s="24">
        <v>100</v>
      </c>
      <c r="E104" s="30">
        <v>10</v>
      </c>
      <c r="F104" s="30">
        <v>1000</v>
      </c>
      <c r="G104" s="30">
        <f>IFERROR(ROUND((SUMIF(Formulaire6[Désignation],Données[[#This Row],[Désignation]],Formulaire6[Entrée]))*100/Données[[#This Row],[Coef.]],0),"")</f>
        <v>0</v>
      </c>
      <c r="H104" s="30">
        <f>IFERROR(ROUND((SUMIF(Formulaire6[Désignation],Données[[#This Row],[Désignation]],Formulaire6[Sortie]))*100/Données[[#This Row],[Coef.]],0),"")</f>
        <v>0</v>
      </c>
      <c r="I104" s="33">
        <f>IF(Données[[#This Row],[Stock final]]&lt;=Données[[#This Row],[Stock mini]],0,IF(Données[[#This Row],[Stock final]]&lt;=Données[[#This Row],[Stock mini]]+(Données[[#This Row],[Stock mini]]*25/100),1,2))</f>
        <v>2</v>
      </c>
      <c r="J104" s="30">
        <f>Données[[#This Row],[Stock initial]]+Données[[#This Row],[Entrée]]-Données[[#This Row],[Sortie]]</f>
        <v>1000</v>
      </c>
      <c r="K104" s="35"/>
      <c r="L104" s="34">
        <f>IF(Données[[#This Row],[Stock initial]]="","",Données[[#This Row],[Stock final]]*Données[[#This Row],[P.U.]])</f>
        <v>0</v>
      </c>
    </row>
    <row r="105" spans="1:12" ht="20.100000000000001" customHeight="1">
      <c r="A105" s="25" t="s">
        <v>39</v>
      </c>
      <c r="B105" s="32" t="s">
        <v>43</v>
      </c>
      <c r="C105" s="32" t="s">
        <v>45</v>
      </c>
      <c r="D105" s="24">
        <v>100</v>
      </c>
      <c r="E105" s="30">
        <v>10</v>
      </c>
      <c r="F105" s="30">
        <v>1000</v>
      </c>
      <c r="G105" s="30">
        <f>IFERROR(ROUND((SUMIF(Formulaire6[Désignation],Données[[#This Row],[Désignation]],Formulaire6[Entrée]))*100/Données[[#This Row],[Coef.]],0),"")</f>
        <v>0</v>
      </c>
      <c r="H105" s="30">
        <f>IFERROR(ROUND((SUMIF(Formulaire6[Désignation],Données[[#This Row],[Désignation]],Formulaire6[Sortie]))*100/Données[[#This Row],[Coef.]],0),"")</f>
        <v>0</v>
      </c>
      <c r="I105" s="33">
        <f>IF(Données[[#This Row],[Stock final]]&lt;=Données[[#This Row],[Stock mini]],0,IF(Données[[#This Row],[Stock final]]&lt;=Données[[#This Row],[Stock mini]]+(Données[[#This Row],[Stock mini]]*25/100),1,2))</f>
        <v>2</v>
      </c>
      <c r="J105" s="30">
        <f>Données[[#This Row],[Stock initial]]+Données[[#This Row],[Entrée]]-Données[[#This Row],[Sortie]]</f>
        <v>1000</v>
      </c>
      <c r="K105" s="35"/>
      <c r="L105" s="34">
        <f>IF(Données[[#This Row],[Stock initial]]="","",Données[[#This Row],[Stock final]]*Données[[#This Row],[P.U.]])</f>
        <v>0</v>
      </c>
    </row>
    <row r="106" spans="1:12" ht="20.100000000000001" customHeight="1">
      <c r="A106" s="25" t="s">
        <v>66</v>
      </c>
      <c r="B106" s="32" t="s">
        <v>67</v>
      </c>
      <c r="C106" s="32" t="s">
        <v>68</v>
      </c>
      <c r="D106" s="24">
        <v>100</v>
      </c>
      <c r="E106" s="30">
        <v>10</v>
      </c>
      <c r="F106" s="30">
        <v>1000</v>
      </c>
      <c r="G106" s="30">
        <f>IFERROR(ROUND((SUMIF(Formulaire6[Désignation],Données[[#This Row],[Désignation]],Formulaire6[Entrée]))*100/Données[[#This Row],[Coef.]],0),"")</f>
        <v>0</v>
      </c>
      <c r="H106" s="30">
        <f>IFERROR(ROUND((SUMIF(Formulaire6[Désignation],Données[[#This Row],[Désignation]],Formulaire6[Sortie]))*100/Données[[#This Row],[Coef.]],0),"")</f>
        <v>0</v>
      </c>
      <c r="I106" s="33">
        <f>IF(Données[[#This Row],[Stock final]]&lt;=Données[[#This Row],[Stock mini]],0,IF(Données[[#This Row],[Stock final]]&lt;=Données[[#This Row],[Stock mini]]+(Données[[#This Row],[Stock mini]]*25/100),1,2))</f>
        <v>2</v>
      </c>
      <c r="J106" s="30">
        <f>Données[[#This Row],[Stock initial]]+Données[[#This Row],[Entrée]]-Données[[#This Row],[Sortie]]</f>
        <v>1000</v>
      </c>
      <c r="K106" s="35"/>
      <c r="L106" s="34">
        <f>IF(Données[[#This Row],[Stock initial]]="","",Données[[#This Row],[Stock final]]*Données[[#This Row],[P.U.]])</f>
        <v>0</v>
      </c>
    </row>
    <row r="107" spans="1:12" ht="20.100000000000001" customHeight="1">
      <c r="A107" s="25" t="s">
        <v>66</v>
      </c>
      <c r="B107" s="32" t="s">
        <v>67</v>
      </c>
      <c r="C107" s="32" t="s">
        <v>69</v>
      </c>
      <c r="D107" s="24">
        <v>100</v>
      </c>
      <c r="E107" s="30">
        <v>10</v>
      </c>
      <c r="F107" s="30">
        <v>1000</v>
      </c>
      <c r="G107" s="30">
        <f>IFERROR(ROUND((SUMIF(Formulaire6[Désignation],Données[[#This Row],[Désignation]],Formulaire6[Entrée]))*100/Données[[#This Row],[Coef.]],0),"")</f>
        <v>0</v>
      </c>
      <c r="H107" s="30">
        <f>IFERROR(ROUND((SUMIF(Formulaire6[Désignation],Données[[#This Row],[Désignation]],Formulaire6[Sortie]))*100/Données[[#This Row],[Coef.]],0),"")</f>
        <v>0</v>
      </c>
      <c r="I107" s="33">
        <f>IF(Données[[#This Row],[Stock final]]&lt;=Données[[#This Row],[Stock mini]],0,IF(Données[[#This Row],[Stock final]]&lt;=Données[[#This Row],[Stock mini]]+(Données[[#This Row],[Stock mini]]*25/100),1,2))</f>
        <v>2</v>
      </c>
      <c r="J107" s="30">
        <f>Données[[#This Row],[Stock initial]]+Données[[#This Row],[Entrée]]-Données[[#This Row],[Sortie]]</f>
        <v>1000</v>
      </c>
      <c r="K107" s="35"/>
      <c r="L107" s="34">
        <f>IF(Données[[#This Row],[Stock initial]]="","",Données[[#This Row],[Stock final]]*Données[[#This Row],[P.U.]])</f>
        <v>0</v>
      </c>
    </row>
    <row r="108" spans="1:12" ht="20.100000000000001" customHeight="1">
      <c r="A108" s="25" t="s">
        <v>66</v>
      </c>
      <c r="B108" s="32" t="s">
        <v>67</v>
      </c>
      <c r="C108" s="32" t="s">
        <v>169</v>
      </c>
      <c r="D108" s="24">
        <v>100</v>
      </c>
      <c r="E108" s="30">
        <v>10</v>
      </c>
      <c r="F108" s="30">
        <v>1000</v>
      </c>
      <c r="G108" s="30">
        <f>IFERROR(ROUND((SUMIF(Formulaire6[Désignation],Données[[#This Row],[Désignation]],Formulaire6[Entrée]))*100/Données[[#This Row],[Coef.]],0),"")</f>
        <v>0</v>
      </c>
      <c r="H108" s="30">
        <f>IFERROR(ROUND((SUMIF(Formulaire6[Désignation],Données[[#This Row],[Désignation]],Formulaire6[Sortie]))*100/Données[[#This Row],[Coef.]],0),"")</f>
        <v>0</v>
      </c>
      <c r="I108" s="33">
        <f>IF(Données[[#This Row],[Stock final]]&lt;=Données[[#This Row],[Stock mini]],0,IF(Données[[#This Row],[Stock final]]&lt;=Données[[#This Row],[Stock mini]]+(Données[[#This Row],[Stock mini]]*25/100),1,2))</f>
        <v>2</v>
      </c>
      <c r="J108" s="30">
        <f>Données[[#This Row],[Stock initial]]+Données[[#This Row],[Entrée]]-Données[[#This Row],[Sortie]]</f>
        <v>1000</v>
      </c>
      <c r="K108" s="35"/>
      <c r="L108" s="34">
        <f>IF(Données[[#This Row],[Stock initial]]="","",Données[[#This Row],[Stock final]]*Données[[#This Row],[P.U.]])</f>
        <v>0</v>
      </c>
    </row>
    <row r="109" spans="1:12" ht="20.100000000000001" customHeight="1">
      <c r="A109" s="25" t="s">
        <v>66</v>
      </c>
      <c r="B109" s="32" t="s">
        <v>67</v>
      </c>
      <c r="C109" s="32" t="s">
        <v>170</v>
      </c>
      <c r="D109" s="24">
        <v>100</v>
      </c>
      <c r="E109" s="30">
        <v>10</v>
      </c>
      <c r="F109" s="30">
        <v>1000</v>
      </c>
      <c r="G109" s="30">
        <f>IFERROR(ROUND((SUMIF(Formulaire6[Désignation],Données[[#This Row],[Désignation]],Formulaire6[Entrée]))*100/Données[[#This Row],[Coef.]],0),"")</f>
        <v>0</v>
      </c>
      <c r="H109" s="30">
        <f>IFERROR(ROUND((SUMIF(Formulaire6[Désignation],Données[[#This Row],[Désignation]],Formulaire6[Sortie]))*100/Données[[#This Row],[Coef.]],0),"")</f>
        <v>0</v>
      </c>
      <c r="I109" s="33">
        <f>IF(Données[[#This Row],[Stock final]]&lt;=Données[[#This Row],[Stock mini]],0,IF(Données[[#This Row],[Stock final]]&lt;=Données[[#This Row],[Stock mini]]+(Données[[#This Row],[Stock mini]]*25/100),1,2))</f>
        <v>2</v>
      </c>
      <c r="J109" s="30">
        <f>Données[[#This Row],[Stock initial]]+Données[[#This Row],[Entrée]]-Données[[#This Row],[Sortie]]</f>
        <v>1000</v>
      </c>
      <c r="K109" s="35"/>
      <c r="L109" s="34">
        <f>IF(Données[[#This Row],[Stock initial]]="","",Données[[#This Row],[Stock final]]*Données[[#This Row],[P.U.]])</f>
        <v>0</v>
      </c>
    </row>
    <row r="110" spans="1:12" ht="20.100000000000001" customHeight="1">
      <c r="A110" s="25" t="s">
        <v>66</v>
      </c>
      <c r="B110" s="32" t="s">
        <v>70</v>
      </c>
      <c r="C110" s="32"/>
      <c r="D110" s="24">
        <v>100</v>
      </c>
      <c r="E110" s="30">
        <v>10</v>
      </c>
      <c r="F110" s="30">
        <v>1000</v>
      </c>
      <c r="G110" s="30">
        <f>IFERROR(ROUND((SUMIF(Formulaire6[Désignation],Données[[#This Row],[Désignation]],Formulaire6[Entrée]))*100/Données[[#This Row],[Coef.]],0),"")</f>
        <v>0</v>
      </c>
      <c r="H110" s="30">
        <f>IFERROR(ROUND((SUMIF(Formulaire6[Désignation],Données[[#This Row],[Désignation]],Formulaire6[Sortie]))*100/Données[[#This Row],[Coef.]],0),"")</f>
        <v>0</v>
      </c>
      <c r="I110" s="33">
        <f>IF(Données[[#This Row],[Stock final]]&lt;=Données[[#This Row],[Stock mini]],0,IF(Données[[#This Row],[Stock final]]&lt;=Données[[#This Row],[Stock mini]]+(Données[[#This Row],[Stock mini]]*25/100),1,2))</f>
        <v>2</v>
      </c>
      <c r="J110" s="30">
        <f>Données[[#This Row],[Stock initial]]+Données[[#This Row],[Entrée]]-Données[[#This Row],[Sortie]]</f>
        <v>1000</v>
      </c>
      <c r="K110" s="35"/>
      <c r="L110" s="34">
        <f>IF(Données[[#This Row],[Stock initial]]="","",Données[[#This Row],[Stock final]]*Données[[#This Row],[P.U.]])</f>
        <v>0</v>
      </c>
    </row>
    <row r="111" spans="1:12" ht="20.100000000000001" customHeight="1">
      <c r="A111" s="25" t="s">
        <v>66</v>
      </c>
      <c r="B111" s="32" t="s">
        <v>171</v>
      </c>
      <c r="C111" s="32"/>
      <c r="D111" s="24">
        <v>100</v>
      </c>
      <c r="E111" s="30">
        <v>10</v>
      </c>
      <c r="F111" s="30">
        <v>1000</v>
      </c>
      <c r="G111" s="30">
        <f>IFERROR(ROUND((SUMIF(Formulaire6[Désignation],Données[[#This Row],[Désignation]],Formulaire6[Entrée]))*100/Données[[#This Row],[Coef.]],0),"")</f>
        <v>0</v>
      </c>
      <c r="H111" s="30">
        <f>IFERROR(ROUND((SUMIF(Formulaire6[Désignation],Données[[#This Row],[Désignation]],Formulaire6[Sortie]))*100/Données[[#This Row],[Coef.]],0),"")</f>
        <v>0</v>
      </c>
      <c r="I111" s="33">
        <f>IF(Données[[#This Row],[Stock final]]&lt;=Données[[#This Row],[Stock mini]],0,IF(Données[[#This Row],[Stock final]]&lt;=Données[[#This Row],[Stock mini]]+(Données[[#This Row],[Stock mini]]*25/100),1,2))</f>
        <v>2</v>
      </c>
      <c r="J111" s="30">
        <f>Données[[#This Row],[Stock initial]]+Données[[#This Row],[Entrée]]-Données[[#This Row],[Sortie]]</f>
        <v>1000</v>
      </c>
      <c r="K111" s="35"/>
      <c r="L111" s="34">
        <f>IF(Données[[#This Row],[Stock initial]]="","",Données[[#This Row],[Stock final]]*Données[[#This Row],[P.U.]])</f>
        <v>0</v>
      </c>
    </row>
    <row r="112" spans="1:12" ht="20.100000000000001" customHeight="1">
      <c r="A112" s="25" t="s">
        <v>72</v>
      </c>
      <c r="B112" s="32" t="s">
        <v>172</v>
      </c>
      <c r="C112" s="32"/>
      <c r="D112" s="24">
        <v>100</v>
      </c>
      <c r="E112" s="30">
        <v>10</v>
      </c>
      <c r="F112" s="30">
        <v>1000</v>
      </c>
      <c r="G112" s="30">
        <f>IFERROR(ROUND((SUMIF(Formulaire6[Désignation],Données[[#This Row],[Désignation]],Formulaire6[Entrée]))*100/Données[[#This Row],[Coef.]],0),"")</f>
        <v>0</v>
      </c>
      <c r="H112" s="30">
        <f>IFERROR(ROUND((SUMIF(Formulaire6[Désignation],Données[[#This Row],[Désignation]],Formulaire6[Sortie]))*100/Données[[#This Row],[Coef.]],0),"")</f>
        <v>0</v>
      </c>
      <c r="I112" s="33">
        <f>IF(Données[[#This Row],[Stock final]]&lt;=Données[[#This Row],[Stock mini]],0,IF(Données[[#This Row],[Stock final]]&lt;=Données[[#This Row],[Stock mini]]+(Données[[#This Row],[Stock mini]]*25/100),1,2))</f>
        <v>2</v>
      </c>
      <c r="J112" s="30">
        <f>Données[[#This Row],[Stock initial]]+Données[[#This Row],[Entrée]]-Données[[#This Row],[Sortie]]</f>
        <v>1000</v>
      </c>
      <c r="K112" s="35"/>
      <c r="L112" s="34">
        <f>IF(Données[[#This Row],[Stock initial]]="","",Données[[#This Row],[Stock final]]*Données[[#This Row],[P.U.]])</f>
        <v>0</v>
      </c>
    </row>
    <row r="113" spans="1:12" ht="20.100000000000001" customHeight="1">
      <c r="A113" s="25" t="s">
        <v>72</v>
      </c>
      <c r="B113" s="32" t="s">
        <v>73</v>
      </c>
      <c r="C113" s="32"/>
      <c r="D113" s="24">
        <v>100</v>
      </c>
      <c r="E113" s="30">
        <v>10</v>
      </c>
      <c r="F113" s="30">
        <v>1000</v>
      </c>
      <c r="G113" s="30">
        <f>IFERROR(ROUND((SUMIF(Formulaire6[Désignation],Données[[#This Row],[Désignation]],Formulaire6[Entrée]))*100/Données[[#This Row],[Coef.]],0),"")</f>
        <v>0</v>
      </c>
      <c r="H113" s="30">
        <f>IFERROR(ROUND((SUMIF(Formulaire6[Désignation],Données[[#This Row],[Désignation]],Formulaire6[Sortie]))*100/Données[[#This Row],[Coef.]],0),"")</f>
        <v>0</v>
      </c>
      <c r="I113" s="33">
        <f>IF(Données[[#This Row],[Stock final]]&lt;=Données[[#This Row],[Stock mini]],0,IF(Données[[#This Row],[Stock final]]&lt;=Données[[#This Row],[Stock mini]]+(Données[[#This Row],[Stock mini]]*25/100),1,2))</f>
        <v>2</v>
      </c>
      <c r="J113" s="30">
        <f>Données[[#This Row],[Stock initial]]+Données[[#This Row],[Entrée]]-Données[[#This Row],[Sortie]]</f>
        <v>1000</v>
      </c>
      <c r="K113" s="35"/>
      <c r="L113" s="34">
        <f>IF(Données[[#This Row],[Stock initial]]="","",Données[[#This Row],[Stock final]]*Données[[#This Row],[P.U.]])</f>
        <v>0</v>
      </c>
    </row>
    <row r="114" spans="1:12" ht="20.100000000000001" customHeight="1">
      <c r="A114" s="25" t="s">
        <v>72</v>
      </c>
      <c r="B114" s="32" t="s">
        <v>74</v>
      </c>
      <c r="C114" s="32"/>
      <c r="D114" s="24">
        <v>100</v>
      </c>
      <c r="E114" s="30">
        <v>10</v>
      </c>
      <c r="F114" s="30">
        <v>1000</v>
      </c>
      <c r="G114" s="30">
        <f>IFERROR(ROUND((SUMIF(Formulaire6[Désignation],Données[[#This Row],[Désignation]],Formulaire6[Entrée]))*100/Données[[#This Row],[Coef.]],0),"")</f>
        <v>0</v>
      </c>
      <c r="H114" s="30">
        <f>IFERROR(ROUND((SUMIF(Formulaire6[Désignation],Données[[#This Row],[Désignation]],Formulaire6[Sortie]))*100/Données[[#This Row],[Coef.]],0),"")</f>
        <v>0</v>
      </c>
      <c r="I114" s="33">
        <f>IF(Données[[#This Row],[Stock final]]&lt;=Données[[#This Row],[Stock mini]],0,IF(Données[[#This Row],[Stock final]]&lt;=Données[[#This Row],[Stock mini]]+(Données[[#This Row],[Stock mini]]*25/100),1,2))</f>
        <v>2</v>
      </c>
      <c r="J114" s="30">
        <f>Données[[#This Row],[Stock initial]]+Données[[#This Row],[Entrée]]-Données[[#This Row],[Sortie]]</f>
        <v>1000</v>
      </c>
      <c r="K114" s="35"/>
      <c r="L114" s="34">
        <f>IF(Données[[#This Row],[Stock initial]]="","",Données[[#This Row],[Stock final]]*Données[[#This Row],[P.U.]])</f>
        <v>0</v>
      </c>
    </row>
    <row r="115" spans="1:12" ht="20.100000000000001" customHeight="1">
      <c r="A115" s="25" t="s">
        <v>72</v>
      </c>
      <c r="B115" s="32" t="s">
        <v>75</v>
      </c>
      <c r="C115" s="32"/>
      <c r="D115" s="24">
        <v>100</v>
      </c>
      <c r="E115" s="30">
        <v>10</v>
      </c>
      <c r="F115" s="30">
        <v>1000</v>
      </c>
      <c r="G115" s="30">
        <f>IFERROR(ROUND((SUMIF(Formulaire6[Désignation],Données[[#This Row],[Désignation]],Formulaire6[Entrée]))*100/Données[[#This Row],[Coef.]],0),"")</f>
        <v>0</v>
      </c>
      <c r="H115" s="30">
        <f>IFERROR(ROUND((SUMIF(Formulaire6[Désignation],Données[[#This Row],[Désignation]],Formulaire6[Sortie]))*100/Données[[#This Row],[Coef.]],0),"")</f>
        <v>0</v>
      </c>
      <c r="I115" s="33">
        <f>IF(Données[[#This Row],[Stock final]]&lt;=Données[[#This Row],[Stock mini]],0,IF(Données[[#This Row],[Stock final]]&lt;=Données[[#This Row],[Stock mini]]+(Données[[#This Row],[Stock mini]]*25/100),1,2))</f>
        <v>2</v>
      </c>
      <c r="J115" s="30">
        <f>Données[[#This Row],[Stock initial]]+Données[[#This Row],[Entrée]]-Données[[#This Row],[Sortie]]</f>
        <v>1000</v>
      </c>
      <c r="K115" s="35"/>
      <c r="L115" s="34">
        <f>IF(Données[[#This Row],[Stock initial]]="","",Données[[#This Row],[Stock final]]*Données[[#This Row],[P.U.]])</f>
        <v>0</v>
      </c>
    </row>
    <row r="116" spans="1:12" ht="20.100000000000001" customHeight="1">
      <c r="A116" s="25" t="s">
        <v>76</v>
      </c>
      <c r="B116" s="32" t="s">
        <v>76</v>
      </c>
      <c r="C116" s="32" t="s">
        <v>77</v>
      </c>
      <c r="D116" s="24">
        <v>100</v>
      </c>
      <c r="E116" s="30">
        <v>10</v>
      </c>
      <c r="F116" s="30">
        <v>1000</v>
      </c>
      <c r="G116" s="30">
        <f>IFERROR(ROUND((SUMIF(Formulaire6[Désignation],Données[[#This Row],[Désignation]],Formulaire6[Entrée]))*100/Données[[#This Row],[Coef.]],0),"")</f>
        <v>0</v>
      </c>
      <c r="H116" s="30">
        <f>IFERROR(ROUND((SUMIF(Formulaire6[Désignation],Données[[#This Row],[Désignation]],Formulaire6[Sortie]))*100/Données[[#This Row],[Coef.]],0),"")</f>
        <v>0</v>
      </c>
      <c r="I116" s="33">
        <f>IF(Données[[#This Row],[Stock final]]&lt;=Données[[#This Row],[Stock mini]],0,IF(Données[[#This Row],[Stock final]]&lt;=Données[[#This Row],[Stock mini]]+(Données[[#This Row],[Stock mini]]*25/100),1,2))</f>
        <v>2</v>
      </c>
      <c r="J116" s="30">
        <f>Données[[#This Row],[Stock initial]]+Données[[#This Row],[Entrée]]-Données[[#This Row],[Sortie]]</f>
        <v>1000</v>
      </c>
      <c r="K116" s="35"/>
      <c r="L116" s="34">
        <f>IF(Données[[#This Row],[Stock initial]]="","",Données[[#This Row],[Stock final]]*Données[[#This Row],[P.U.]])</f>
        <v>0</v>
      </c>
    </row>
    <row r="117" spans="1:12" ht="20.100000000000001" customHeight="1">
      <c r="A117" s="25" t="s">
        <v>76</v>
      </c>
      <c r="B117" s="32" t="s">
        <v>76</v>
      </c>
      <c r="C117" s="32" t="s">
        <v>78</v>
      </c>
      <c r="D117" s="24">
        <v>100</v>
      </c>
      <c r="E117" s="30">
        <v>10</v>
      </c>
      <c r="F117" s="30">
        <v>1000</v>
      </c>
      <c r="G117" s="30">
        <f>IFERROR(ROUND((SUMIF(Formulaire6[Désignation],Données[[#This Row],[Désignation]],Formulaire6[Entrée]))*100/Données[[#This Row],[Coef.]],0),"")</f>
        <v>0</v>
      </c>
      <c r="H117" s="30">
        <f>IFERROR(ROUND((SUMIF(Formulaire6[Désignation],Données[[#This Row],[Désignation]],Formulaire6[Sortie]))*100/Données[[#This Row],[Coef.]],0),"")</f>
        <v>0</v>
      </c>
      <c r="I117" s="33">
        <f>IF(Données[[#This Row],[Stock final]]&lt;=Données[[#This Row],[Stock mini]],0,IF(Données[[#This Row],[Stock final]]&lt;=Données[[#This Row],[Stock mini]]+(Données[[#This Row],[Stock mini]]*25/100),1,2))</f>
        <v>2</v>
      </c>
      <c r="J117" s="30">
        <f>Données[[#This Row],[Stock initial]]+Données[[#This Row],[Entrée]]-Données[[#This Row],[Sortie]]</f>
        <v>1000</v>
      </c>
      <c r="K117" s="35"/>
      <c r="L117" s="34">
        <f>IF(Données[[#This Row],[Stock initial]]="","",Données[[#This Row],[Stock final]]*Données[[#This Row],[P.U.]])</f>
        <v>0</v>
      </c>
    </row>
    <row r="118" spans="1:12" ht="20.100000000000001" customHeight="1">
      <c r="A118" s="25" t="s">
        <v>76</v>
      </c>
      <c r="B118" s="32" t="s">
        <v>76</v>
      </c>
      <c r="C118" s="32" t="s">
        <v>173</v>
      </c>
      <c r="D118" s="24">
        <v>100</v>
      </c>
      <c r="E118" s="30">
        <v>10</v>
      </c>
      <c r="F118" s="30">
        <v>1000</v>
      </c>
      <c r="G118" s="30">
        <f>IFERROR(ROUND((SUMIF(Formulaire6[Désignation],Données[[#This Row],[Désignation]],Formulaire6[Entrée]))*100/Données[[#This Row],[Coef.]],0),"")</f>
        <v>0</v>
      </c>
      <c r="H118" s="30">
        <f>IFERROR(ROUND((SUMIF(Formulaire6[Désignation],Données[[#This Row],[Désignation]],Formulaire6[Sortie]))*100/Données[[#This Row],[Coef.]],0),"")</f>
        <v>0</v>
      </c>
      <c r="I118" s="33">
        <f>IF(Données[[#This Row],[Stock final]]&lt;=Données[[#This Row],[Stock mini]],0,IF(Données[[#This Row],[Stock final]]&lt;=Données[[#This Row],[Stock mini]]+(Données[[#This Row],[Stock mini]]*25/100),1,2))</f>
        <v>2</v>
      </c>
      <c r="J118" s="30">
        <f>Données[[#This Row],[Stock initial]]+Données[[#This Row],[Entrée]]-Données[[#This Row],[Sortie]]</f>
        <v>1000</v>
      </c>
      <c r="K118" s="35"/>
      <c r="L118" s="34">
        <f>IF(Données[[#This Row],[Stock initial]]="","",Données[[#This Row],[Stock final]]*Données[[#This Row],[P.U.]])</f>
        <v>0</v>
      </c>
    </row>
    <row r="119" spans="1:12" ht="20.100000000000001" customHeight="1">
      <c r="A119" s="25" t="s">
        <v>76</v>
      </c>
      <c r="B119" s="32" t="s">
        <v>76</v>
      </c>
      <c r="C119" s="32" t="s">
        <v>79</v>
      </c>
      <c r="D119" s="24">
        <v>100</v>
      </c>
      <c r="E119" s="30">
        <v>10</v>
      </c>
      <c r="F119" s="30">
        <v>1000</v>
      </c>
      <c r="G119" s="30">
        <f>IFERROR(ROUND((SUMIF(Formulaire6[Désignation],Données[[#This Row],[Désignation]],Formulaire6[Entrée]))*100/Données[[#This Row],[Coef.]],0),"")</f>
        <v>0</v>
      </c>
      <c r="H119" s="30">
        <f>IFERROR(ROUND((SUMIF(Formulaire6[Désignation],Données[[#This Row],[Désignation]],Formulaire6[Sortie]))*100/Données[[#This Row],[Coef.]],0),"")</f>
        <v>0</v>
      </c>
      <c r="I119" s="33">
        <f>IF(Données[[#This Row],[Stock final]]&lt;=Données[[#This Row],[Stock mini]],0,IF(Données[[#This Row],[Stock final]]&lt;=Données[[#This Row],[Stock mini]]+(Données[[#This Row],[Stock mini]]*25/100),1,2))</f>
        <v>2</v>
      </c>
      <c r="J119" s="30">
        <f>Données[[#This Row],[Stock initial]]+Données[[#This Row],[Entrée]]-Données[[#This Row],[Sortie]]</f>
        <v>1000</v>
      </c>
      <c r="K119" s="35"/>
      <c r="L119" s="34">
        <f>IF(Données[[#This Row],[Stock initial]]="","",Données[[#This Row],[Stock final]]*Données[[#This Row],[P.U.]])</f>
        <v>0</v>
      </c>
    </row>
    <row r="120" spans="1:12" ht="20.100000000000001" customHeight="1">
      <c r="A120" s="25" t="s">
        <v>76</v>
      </c>
      <c r="B120" s="32" t="s">
        <v>76</v>
      </c>
      <c r="C120" s="32" t="s">
        <v>80</v>
      </c>
      <c r="D120" s="24">
        <v>100</v>
      </c>
      <c r="E120" s="30">
        <v>10</v>
      </c>
      <c r="F120" s="30">
        <v>1000</v>
      </c>
      <c r="G120" s="30">
        <f>IFERROR(ROUND((SUMIF(Formulaire6[Désignation],Données[[#This Row],[Désignation]],Formulaire6[Entrée]))*100/Données[[#This Row],[Coef.]],0),"")</f>
        <v>0</v>
      </c>
      <c r="H120" s="30">
        <f>IFERROR(ROUND((SUMIF(Formulaire6[Désignation],Données[[#This Row],[Désignation]],Formulaire6[Sortie]))*100/Données[[#This Row],[Coef.]],0),"")</f>
        <v>0</v>
      </c>
      <c r="I120" s="33">
        <f>IF(Données[[#This Row],[Stock final]]&lt;=Données[[#This Row],[Stock mini]],0,IF(Données[[#This Row],[Stock final]]&lt;=Données[[#This Row],[Stock mini]]+(Données[[#This Row],[Stock mini]]*25/100),1,2))</f>
        <v>2</v>
      </c>
      <c r="J120" s="30">
        <f>Données[[#This Row],[Stock initial]]+Données[[#This Row],[Entrée]]-Données[[#This Row],[Sortie]]</f>
        <v>1000</v>
      </c>
      <c r="K120" s="35"/>
      <c r="L120" s="34">
        <f>IF(Données[[#This Row],[Stock initial]]="","",Données[[#This Row],[Stock final]]*Données[[#This Row],[P.U.]])</f>
        <v>0</v>
      </c>
    </row>
    <row r="121" spans="1:12" ht="20.100000000000001" customHeight="1">
      <c r="A121" s="25" t="s">
        <v>76</v>
      </c>
      <c r="B121" s="32" t="s">
        <v>76</v>
      </c>
      <c r="C121" s="32" t="s">
        <v>81</v>
      </c>
      <c r="D121" s="24">
        <v>100</v>
      </c>
      <c r="E121" s="30">
        <v>10</v>
      </c>
      <c r="F121" s="30">
        <v>1000</v>
      </c>
      <c r="G121" s="30">
        <f>IFERROR(ROUND((SUMIF(Formulaire6[Désignation],Données[[#This Row],[Désignation]],Formulaire6[Entrée]))*100/Données[[#This Row],[Coef.]],0),"")</f>
        <v>0</v>
      </c>
      <c r="H121" s="30">
        <f>IFERROR(ROUND((SUMIF(Formulaire6[Désignation],Données[[#This Row],[Désignation]],Formulaire6[Sortie]))*100/Données[[#This Row],[Coef.]],0),"")</f>
        <v>0</v>
      </c>
      <c r="I121" s="33">
        <f>IF(Données[[#This Row],[Stock final]]&lt;=Données[[#This Row],[Stock mini]],0,IF(Données[[#This Row],[Stock final]]&lt;=Données[[#This Row],[Stock mini]]+(Données[[#This Row],[Stock mini]]*25/100),1,2))</f>
        <v>2</v>
      </c>
      <c r="J121" s="30">
        <f>Données[[#This Row],[Stock initial]]+Données[[#This Row],[Entrée]]-Données[[#This Row],[Sortie]]</f>
        <v>1000</v>
      </c>
      <c r="K121" s="35"/>
      <c r="L121" s="34">
        <f>IF(Données[[#This Row],[Stock initial]]="","",Données[[#This Row],[Stock final]]*Données[[#This Row],[P.U.]])</f>
        <v>0</v>
      </c>
    </row>
    <row r="122" spans="1:12" ht="20.100000000000001" customHeight="1">
      <c r="A122" s="25" t="s">
        <v>76</v>
      </c>
      <c r="B122" s="32" t="s">
        <v>76</v>
      </c>
      <c r="C122" s="32" t="s">
        <v>82</v>
      </c>
      <c r="D122" s="24">
        <v>100</v>
      </c>
      <c r="E122" s="30">
        <v>10</v>
      </c>
      <c r="F122" s="30">
        <v>1000</v>
      </c>
      <c r="G122" s="30">
        <f>IFERROR(ROUND((SUMIF(Formulaire6[Désignation],Données[[#This Row],[Désignation]],Formulaire6[Entrée]))*100/Données[[#This Row],[Coef.]],0),"")</f>
        <v>0</v>
      </c>
      <c r="H122" s="30">
        <f>IFERROR(ROUND((SUMIF(Formulaire6[Désignation],Données[[#This Row],[Désignation]],Formulaire6[Sortie]))*100/Données[[#This Row],[Coef.]],0),"")</f>
        <v>0</v>
      </c>
      <c r="I122" s="33">
        <f>IF(Données[[#This Row],[Stock final]]&lt;=Données[[#This Row],[Stock mini]],0,IF(Données[[#This Row],[Stock final]]&lt;=Données[[#This Row],[Stock mini]]+(Données[[#This Row],[Stock mini]]*25/100),1,2))</f>
        <v>2</v>
      </c>
      <c r="J122" s="30">
        <f>Données[[#This Row],[Stock initial]]+Données[[#This Row],[Entrée]]-Données[[#This Row],[Sortie]]</f>
        <v>1000</v>
      </c>
      <c r="K122" s="35"/>
      <c r="L122" s="34">
        <f>IF(Données[[#This Row],[Stock initial]]="","",Données[[#This Row],[Stock final]]*Données[[#This Row],[P.U.]])</f>
        <v>0</v>
      </c>
    </row>
    <row r="123" spans="1:12" ht="20.100000000000001" customHeight="1">
      <c r="A123" s="25" t="s">
        <v>76</v>
      </c>
      <c r="B123" s="32" t="s">
        <v>76</v>
      </c>
      <c r="C123" s="32" t="s">
        <v>83</v>
      </c>
      <c r="D123" s="24">
        <v>100</v>
      </c>
      <c r="E123" s="30">
        <v>10</v>
      </c>
      <c r="F123" s="30">
        <v>1000</v>
      </c>
      <c r="G123" s="30">
        <f>IFERROR(ROUND((SUMIF(Formulaire6[Désignation],Données[[#This Row],[Désignation]],Formulaire6[Entrée]))*100/Données[[#This Row],[Coef.]],0),"")</f>
        <v>0</v>
      </c>
      <c r="H123" s="30">
        <f>IFERROR(ROUND((SUMIF(Formulaire6[Désignation],Données[[#This Row],[Désignation]],Formulaire6[Sortie]))*100/Données[[#This Row],[Coef.]],0),"")</f>
        <v>0</v>
      </c>
      <c r="I123" s="33">
        <f>IF(Données[[#This Row],[Stock final]]&lt;=Données[[#This Row],[Stock mini]],0,IF(Données[[#This Row],[Stock final]]&lt;=Données[[#This Row],[Stock mini]]+(Données[[#This Row],[Stock mini]]*25/100),1,2))</f>
        <v>2</v>
      </c>
      <c r="J123" s="30">
        <f>Données[[#This Row],[Stock initial]]+Données[[#This Row],[Entrée]]-Données[[#This Row],[Sortie]]</f>
        <v>1000</v>
      </c>
      <c r="K123" s="35"/>
      <c r="L123" s="34">
        <f>IF(Données[[#This Row],[Stock initial]]="","",Données[[#This Row],[Stock final]]*Données[[#This Row],[P.U.]])</f>
        <v>0</v>
      </c>
    </row>
    <row r="124" spans="1:12" ht="20.100000000000001" customHeight="1">
      <c r="A124" s="25" t="s">
        <v>76</v>
      </c>
      <c r="B124" s="32" t="s">
        <v>76</v>
      </c>
      <c r="C124" s="32" t="s">
        <v>84</v>
      </c>
      <c r="D124" s="24">
        <v>100</v>
      </c>
      <c r="E124" s="30">
        <v>10</v>
      </c>
      <c r="F124" s="30">
        <v>1000</v>
      </c>
      <c r="G124" s="30">
        <f>IFERROR(ROUND((SUMIF(Formulaire6[Désignation],Données[[#This Row],[Désignation]],Formulaire6[Entrée]))*100/Données[[#This Row],[Coef.]],0),"")</f>
        <v>0</v>
      </c>
      <c r="H124" s="30">
        <f>IFERROR(ROUND((SUMIF(Formulaire6[Désignation],Données[[#This Row],[Désignation]],Formulaire6[Sortie]))*100/Données[[#This Row],[Coef.]],0),"")</f>
        <v>0</v>
      </c>
      <c r="I124" s="33">
        <f>IF(Données[[#This Row],[Stock final]]&lt;=Données[[#This Row],[Stock mini]],0,IF(Données[[#This Row],[Stock final]]&lt;=Données[[#This Row],[Stock mini]]+(Données[[#This Row],[Stock mini]]*25/100),1,2))</f>
        <v>2</v>
      </c>
      <c r="J124" s="30">
        <f>Données[[#This Row],[Stock initial]]+Données[[#This Row],[Entrée]]-Données[[#This Row],[Sortie]]</f>
        <v>1000</v>
      </c>
      <c r="K124" s="35"/>
      <c r="L124" s="34">
        <f>IF(Données[[#This Row],[Stock initial]]="","",Données[[#This Row],[Stock final]]*Données[[#This Row],[P.U.]])</f>
        <v>0</v>
      </c>
    </row>
    <row r="125" spans="1:12" ht="20.100000000000001" customHeight="1">
      <c r="A125" s="25" t="s">
        <v>76</v>
      </c>
      <c r="B125" s="32" t="s">
        <v>76</v>
      </c>
      <c r="C125" s="32" t="s">
        <v>85</v>
      </c>
      <c r="D125" s="24">
        <v>100</v>
      </c>
      <c r="E125" s="30">
        <v>10</v>
      </c>
      <c r="F125" s="30">
        <v>1000</v>
      </c>
      <c r="G125" s="30">
        <f>IFERROR(ROUND((SUMIF(Formulaire6[Désignation],Données[[#This Row],[Désignation]],Formulaire6[Entrée]))*100/Données[[#This Row],[Coef.]],0),"")</f>
        <v>0</v>
      </c>
      <c r="H125" s="30">
        <f>IFERROR(ROUND((SUMIF(Formulaire6[Désignation],Données[[#This Row],[Désignation]],Formulaire6[Sortie]))*100/Données[[#This Row],[Coef.]],0),"")</f>
        <v>0</v>
      </c>
      <c r="I125" s="33">
        <f>IF(Données[[#This Row],[Stock final]]&lt;=Données[[#This Row],[Stock mini]],0,IF(Données[[#This Row],[Stock final]]&lt;=Données[[#This Row],[Stock mini]]+(Données[[#This Row],[Stock mini]]*25/100),1,2))</f>
        <v>2</v>
      </c>
      <c r="J125" s="30">
        <f>Données[[#This Row],[Stock initial]]+Données[[#This Row],[Entrée]]-Données[[#This Row],[Sortie]]</f>
        <v>1000</v>
      </c>
      <c r="K125" s="35"/>
      <c r="L125" s="34">
        <f>IF(Données[[#This Row],[Stock initial]]="","",Données[[#This Row],[Stock final]]*Données[[#This Row],[P.U.]])</f>
        <v>0</v>
      </c>
    </row>
    <row r="126" spans="1:12" ht="20.100000000000001" customHeight="1">
      <c r="A126" s="25" t="s">
        <v>76</v>
      </c>
      <c r="B126" s="32" t="s">
        <v>76</v>
      </c>
      <c r="C126" s="32" t="s">
        <v>86</v>
      </c>
      <c r="D126" s="24">
        <v>100</v>
      </c>
      <c r="E126" s="30">
        <v>10</v>
      </c>
      <c r="F126" s="30">
        <v>1000</v>
      </c>
      <c r="G126" s="30">
        <f>IFERROR(ROUND((SUMIF(Formulaire6[Désignation],Données[[#This Row],[Désignation]],Formulaire6[Entrée]))*100/Données[[#This Row],[Coef.]],0),"")</f>
        <v>0</v>
      </c>
      <c r="H126" s="30">
        <f>IFERROR(ROUND((SUMIF(Formulaire6[Désignation],Données[[#This Row],[Désignation]],Formulaire6[Sortie]))*100/Données[[#This Row],[Coef.]],0),"")</f>
        <v>0</v>
      </c>
      <c r="I126" s="33">
        <f>IF(Données[[#This Row],[Stock final]]&lt;=Données[[#This Row],[Stock mini]],0,IF(Données[[#This Row],[Stock final]]&lt;=Données[[#This Row],[Stock mini]]+(Données[[#This Row],[Stock mini]]*25/100),1,2))</f>
        <v>2</v>
      </c>
      <c r="J126" s="30">
        <f>Données[[#This Row],[Stock initial]]+Données[[#This Row],[Entrée]]-Données[[#This Row],[Sortie]]</f>
        <v>1000</v>
      </c>
      <c r="K126" s="35"/>
      <c r="L126" s="34">
        <f>IF(Données[[#This Row],[Stock initial]]="","",Données[[#This Row],[Stock final]]*Données[[#This Row],[P.U.]])</f>
        <v>0</v>
      </c>
    </row>
    <row r="127" spans="1:12" ht="20.100000000000001" customHeight="1">
      <c r="A127" s="25" t="s">
        <v>87</v>
      </c>
      <c r="B127" s="32" t="s">
        <v>87</v>
      </c>
      <c r="C127" s="32"/>
      <c r="D127" s="24">
        <v>100</v>
      </c>
      <c r="E127" s="30">
        <v>10</v>
      </c>
      <c r="F127" s="30">
        <v>1000</v>
      </c>
      <c r="G127" s="30">
        <f>IFERROR(ROUND((SUMIF(Formulaire6[Désignation],Données[[#This Row],[Désignation]],Formulaire6[Entrée]))*100/Données[[#This Row],[Coef.]],0),"")</f>
        <v>0</v>
      </c>
      <c r="H127" s="30">
        <f>IFERROR(ROUND((SUMIF(Formulaire6[Désignation],Données[[#This Row],[Désignation]],Formulaire6[Sortie]))*100/Données[[#This Row],[Coef.]],0),"")</f>
        <v>0</v>
      </c>
      <c r="I127" s="33">
        <f>IF(Données[[#This Row],[Stock final]]&lt;=Données[[#This Row],[Stock mini]],0,IF(Données[[#This Row],[Stock final]]&lt;=Données[[#This Row],[Stock mini]]+(Données[[#This Row],[Stock mini]]*25/100),1,2))</f>
        <v>2</v>
      </c>
      <c r="J127" s="30">
        <f>Données[[#This Row],[Stock initial]]+Données[[#This Row],[Entrée]]-Données[[#This Row],[Sortie]]</f>
        <v>1000</v>
      </c>
      <c r="K127" s="35"/>
      <c r="L127" s="34">
        <f>IF(Données[[#This Row],[Stock initial]]="","",Données[[#This Row],[Stock final]]*Données[[#This Row],[P.U.]])</f>
        <v>0</v>
      </c>
    </row>
    <row r="128" spans="1:12" ht="20.100000000000001" customHeight="1">
      <c r="A128" s="25" t="s">
        <v>87</v>
      </c>
      <c r="B128" s="32" t="s">
        <v>87</v>
      </c>
      <c r="C128" s="32"/>
      <c r="D128" s="24">
        <v>100</v>
      </c>
      <c r="E128" s="30">
        <v>10</v>
      </c>
      <c r="F128" s="30">
        <v>1000</v>
      </c>
      <c r="G128" s="30">
        <f>IFERROR(ROUND((SUMIF(Formulaire6[Désignation],Données[[#This Row],[Désignation]],Formulaire6[Entrée]))*100/Données[[#This Row],[Coef.]],0),"")</f>
        <v>0</v>
      </c>
      <c r="H128" s="30">
        <f>IFERROR(ROUND((SUMIF(Formulaire6[Désignation],Données[[#This Row],[Désignation]],Formulaire6[Sortie]))*100/Données[[#This Row],[Coef.]],0),"")</f>
        <v>0</v>
      </c>
      <c r="I128" s="33">
        <f>IF(Données[[#This Row],[Stock final]]&lt;=Données[[#This Row],[Stock mini]],0,IF(Données[[#This Row],[Stock final]]&lt;=Données[[#This Row],[Stock mini]]+(Données[[#This Row],[Stock mini]]*25/100),1,2))</f>
        <v>2</v>
      </c>
      <c r="J128" s="30">
        <f>Données[[#This Row],[Stock initial]]+Données[[#This Row],[Entrée]]-Données[[#This Row],[Sortie]]</f>
        <v>1000</v>
      </c>
      <c r="K128" s="35"/>
      <c r="L128" s="34">
        <f>IF(Données[[#This Row],[Stock initial]]="","",Données[[#This Row],[Stock final]]*Données[[#This Row],[P.U.]])</f>
        <v>0</v>
      </c>
    </row>
    <row r="129" spans="1:12" ht="20.100000000000001" customHeight="1">
      <c r="A129" s="25" t="s">
        <v>87</v>
      </c>
      <c r="B129" s="32" t="s">
        <v>87</v>
      </c>
      <c r="C129" s="32"/>
      <c r="D129" s="24">
        <v>100</v>
      </c>
      <c r="E129" s="30">
        <v>10</v>
      </c>
      <c r="F129" s="30">
        <v>1000</v>
      </c>
      <c r="G129" s="30">
        <f>IFERROR(ROUND((SUMIF(Formulaire6[Désignation],Données[[#This Row],[Désignation]],Formulaire6[Entrée]))*100/Données[[#This Row],[Coef.]],0),"")</f>
        <v>0</v>
      </c>
      <c r="H129" s="30">
        <f>IFERROR(ROUND((SUMIF(Formulaire6[Désignation],Données[[#This Row],[Désignation]],Formulaire6[Sortie]))*100/Données[[#This Row],[Coef.]],0),"")</f>
        <v>0</v>
      </c>
      <c r="I129" s="33">
        <f>IF(Données[[#This Row],[Stock final]]&lt;=Données[[#This Row],[Stock mini]],0,IF(Données[[#This Row],[Stock final]]&lt;=Données[[#This Row],[Stock mini]]+(Données[[#This Row],[Stock mini]]*25/100),1,2))</f>
        <v>2</v>
      </c>
      <c r="J129" s="30">
        <f>Données[[#This Row],[Stock initial]]+Données[[#This Row],[Entrée]]-Données[[#This Row],[Sortie]]</f>
        <v>1000</v>
      </c>
      <c r="K129" s="35"/>
      <c r="L129" s="34">
        <f>IF(Données[[#This Row],[Stock initial]]="","",Données[[#This Row],[Stock final]]*Données[[#This Row],[P.U.]])</f>
        <v>0</v>
      </c>
    </row>
    <row r="130" spans="1:12" ht="20.100000000000001" customHeight="1">
      <c r="A130" s="25" t="s">
        <v>88</v>
      </c>
      <c r="B130" s="32" t="s">
        <v>88</v>
      </c>
      <c r="C130" s="32" t="s">
        <v>89</v>
      </c>
      <c r="D130" s="24">
        <v>100</v>
      </c>
      <c r="E130" s="30">
        <v>10</v>
      </c>
      <c r="F130" s="30">
        <v>1000</v>
      </c>
      <c r="G130" s="30">
        <f>IFERROR(ROUND((SUMIF(Formulaire6[Désignation],Données[[#This Row],[Désignation]],Formulaire6[Entrée]))*100/Données[[#This Row],[Coef.]],0),"")</f>
        <v>0</v>
      </c>
      <c r="H130" s="30">
        <f>IFERROR(ROUND((SUMIF(Formulaire6[Désignation],Données[[#This Row],[Désignation]],Formulaire6[Sortie]))*100/Données[[#This Row],[Coef.]],0),"")</f>
        <v>0</v>
      </c>
      <c r="I130" s="33">
        <f>IF(Données[[#This Row],[Stock final]]&lt;=Données[[#This Row],[Stock mini]],0,IF(Données[[#This Row],[Stock final]]&lt;=Données[[#This Row],[Stock mini]]+(Données[[#This Row],[Stock mini]]*25/100),1,2))</f>
        <v>2</v>
      </c>
      <c r="J130" s="30">
        <f>Données[[#This Row],[Stock initial]]+Données[[#This Row],[Entrée]]-Données[[#This Row],[Sortie]]</f>
        <v>1000</v>
      </c>
      <c r="K130" s="35"/>
      <c r="L130" s="34">
        <f>IF(Données[[#This Row],[Stock initial]]="","",Données[[#This Row],[Stock final]]*Données[[#This Row],[P.U.]])</f>
        <v>0</v>
      </c>
    </row>
    <row r="131" spans="1:12" ht="20.100000000000001" customHeight="1">
      <c r="A131" s="25" t="s">
        <v>88</v>
      </c>
      <c r="B131" s="32" t="s">
        <v>88</v>
      </c>
      <c r="C131" s="32" t="s">
        <v>90</v>
      </c>
      <c r="D131" s="24">
        <v>100</v>
      </c>
      <c r="E131" s="30">
        <v>10</v>
      </c>
      <c r="F131" s="30">
        <v>1000</v>
      </c>
      <c r="G131" s="30">
        <f>IFERROR(ROUND((SUMIF(Formulaire6[Désignation],Données[[#This Row],[Désignation]],Formulaire6[Entrée]))*100/Données[[#This Row],[Coef.]],0),"")</f>
        <v>0</v>
      </c>
      <c r="H131" s="30">
        <f>IFERROR(ROUND((SUMIF(Formulaire6[Désignation],Données[[#This Row],[Désignation]],Formulaire6[Sortie]))*100/Données[[#This Row],[Coef.]],0),"")</f>
        <v>0</v>
      </c>
      <c r="I131" s="33">
        <f>IF(Données[[#This Row],[Stock final]]&lt;=Données[[#This Row],[Stock mini]],0,IF(Données[[#This Row],[Stock final]]&lt;=Données[[#This Row],[Stock mini]]+(Données[[#This Row],[Stock mini]]*25/100),1,2))</f>
        <v>2</v>
      </c>
      <c r="J131" s="30">
        <f>Données[[#This Row],[Stock initial]]+Données[[#This Row],[Entrée]]-Données[[#This Row],[Sortie]]</f>
        <v>1000</v>
      </c>
      <c r="K131" s="35"/>
      <c r="L131" s="34">
        <f>IF(Données[[#This Row],[Stock initial]]="","",Données[[#This Row],[Stock final]]*Données[[#This Row],[P.U.]])</f>
        <v>0</v>
      </c>
    </row>
    <row r="132" spans="1:12" ht="20.100000000000001" customHeight="1">
      <c r="A132" s="25" t="s">
        <v>88</v>
      </c>
      <c r="B132" s="32" t="s">
        <v>88</v>
      </c>
      <c r="C132" s="32" t="s">
        <v>91</v>
      </c>
      <c r="D132" s="24">
        <v>100</v>
      </c>
      <c r="E132" s="30">
        <v>10</v>
      </c>
      <c r="F132" s="30">
        <v>1000</v>
      </c>
      <c r="G132" s="30">
        <f>IFERROR(ROUND((SUMIF(Formulaire6[Désignation],Données[[#This Row],[Désignation]],Formulaire6[Entrée]))*100/Données[[#This Row],[Coef.]],0),"")</f>
        <v>0</v>
      </c>
      <c r="H132" s="30">
        <f>IFERROR(ROUND((SUMIF(Formulaire6[Désignation],Données[[#This Row],[Désignation]],Formulaire6[Sortie]))*100/Données[[#This Row],[Coef.]],0),"")</f>
        <v>0</v>
      </c>
      <c r="I132" s="33">
        <f>IF(Données[[#This Row],[Stock final]]&lt;=Données[[#This Row],[Stock mini]],0,IF(Données[[#This Row],[Stock final]]&lt;=Données[[#This Row],[Stock mini]]+(Données[[#This Row],[Stock mini]]*25/100),1,2))</f>
        <v>2</v>
      </c>
      <c r="J132" s="30">
        <f>Données[[#This Row],[Stock initial]]+Données[[#This Row],[Entrée]]-Données[[#This Row],[Sortie]]</f>
        <v>1000</v>
      </c>
      <c r="K132" s="35"/>
      <c r="L132" s="34">
        <f>IF(Données[[#This Row],[Stock initial]]="","",Données[[#This Row],[Stock final]]*Données[[#This Row],[P.U.]])</f>
        <v>0</v>
      </c>
    </row>
    <row r="133" spans="1:12" ht="20.100000000000001" customHeight="1">
      <c r="A133" s="25" t="s">
        <v>88</v>
      </c>
      <c r="B133" s="32" t="s">
        <v>88</v>
      </c>
      <c r="C133" s="32" t="s">
        <v>174</v>
      </c>
      <c r="D133" s="24">
        <v>100</v>
      </c>
      <c r="E133" s="30">
        <v>10</v>
      </c>
      <c r="F133" s="30">
        <v>1000</v>
      </c>
      <c r="G133" s="30">
        <f>IFERROR(ROUND((SUMIF(Formulaire6[Désignation],Données[[#This Row],[Désignation]],Formulaire6[Entrée]))*100/Données[[#This Row],[Coef.]],0),"")</f>
        <v>0</v>
      </c>
      <c r="H133" s="30">
        <f>IFERROR(ROUND((SUMIF(Formulaire6[Désignation],Données[[#This Row],[Désignation]],Formulaire6[Sortie]))*100/Données[[#This Row],[Coef.]],0),"")</f>
        <v>0</v>
      </c>
      <c r="I133" s="33">
        <f>IF(Données[[#This Row],[Stock final]]&lt;=Données[[#This Row],[Stock mini]],0,IF(Données[[#This Row],[Stock final]]&lt;=Données[[#This Row],[Stock mini]]+(Données[[#This Row],[Stock mini]]*25/100),1,2))</f>
        <v>2</v>
      </c>
      <c r="J133" s="30">
        <f>Données[[#This Row],[Stock initial]]+Données[[#This Row],[Entrée]]-Données[[#This Row],[Sortie]]</f>
        <v>1000</v>
      </c>
      <c r="K133" s="35"/>
      <c r="L133" s="34">
        <f>IF(Données[[#This Row],[Stock initial]]="","",Données[[#This Row],[Stock final]]*Données[[#This Row],[P.U.]])</f>
        <v>0</v>
      </c>
    </row>
    <row r="134" spans="1:12" ht="20.100000000000001" customHeight="1">
      <c r="A134" s="25" t="s">
        <v>88</v>
      </c>
      <c r="B134" s="32" t="s">
        <v>88</v>
      </c>
      <c r="C134" s="32" t="s">
        <v>175</v>
      </c>
      <c r="D134" s="24">
        <v>100</v>
      </c>
      <c r="E134" s="30">
        <v>10</v>
      </c>
      <c r="F134" s="30">
        <v>1000</v>
      </c>
      <c r="G134" s="30">
        <f>IFERROR(ROUND((SUMIF(Formulaire6[Désignation],Données[[#This Row],[Désignation]],Formulaire6[Entrée]))*100/Données[[#This Row],[Coef.]],0),"")</f>
        <v>0</v>
      </c>
      <c r="H134" s="30">
        <f>IFERROR(ROUND((SUMIF(Formulaire6[Désignation],Données[[#This Row],[Désignation]],Formulaire6[Sortie]))*100/Données[[#This Row],[Coef.]],0),"")</f>
        <v>0</v>
      </c>
      <c r="I134" s="33">
        <f>IF(Données[[#This Row],[Stock final]]&lt;=Données[[#This Row],[Stock mini]],0,IF(Données[[#This Row],[Stock final]]&lt;=Données[[#This Row],[Stock mini]]+(Données[[#This Row],[Stock mini]]*25/100),1,2))</f>
        <v>2</v>
      </c>
      <c r="J134" s="30">
        <f>Données[[#This Row],[Stock initial]]+Données[[#This Row],[Entrée]]-Données[[#This Row],[Sortie]]</f>
        <v>1000</v>
      </c>
      <c r="K134" s="35"/>
      <c r="L134" s="34">
        <f>IF(Données[[#This Row],[Stock initial]]="","",Données[[#This Row],[Stock final]]*Données[[#This Row],[P.U.]])</f>
        <v>0</v>
      </c>
    </row>
    <row r="135" spans="1:12" ht="20.100000000000001" customHeight="1">
      <c r="A135" s="25" t="s">
        <v>88</v>
      </c>
      <c r="B135" s="32" t="s">
        <v>88</v>
      </c>
      <c r="C135" s="32" t="s">
        <v>176</v>
      </c>
      <c r="D135" s="24">
        <v>100</v>
      </c>
      <c r="E135" s="30">
        <v>10</v>
      </c>
      <c r="F135" s="30">
        <v>1000</v>
      </c>
      <c r="G135" s="30">
        <f>IFERROR(ROUND((SUMIF(Formulaire6[Désignation],Données[[#This Row],[Désignation]],Formulaire6[Entrée]))*100/Données[[#This Row],[Coef.]],0),"")</f>
        <v>0</v>
      </c>
      <c r="H135" s="30">
        <f>IFERROR(ROUND((SUMIF(Formulaire6[Désignation],Données[[#This Row],[Désignation]],Formulaire6[Sortie]))*100/Données[[#This Row],[Coef.]],0),"")</f>
        <v>0</v>
      </c>
      <c r="I135" s="33">
        <f>IF(Données[[#This Row],[Stock final]]&lt;=Données[[#This Row],[Stock mini]],0,IF(Données[[#This Row],[Stock final]]&lt;=Données[[#This Row],[Stock mini]]+(Données[[#This Row],[Stock mini]]*25/100),1,2))</f>
        <v>2</v>
      </c>
      <c r="J135" s="30">
        <f>Données[[#This Row],[Stock initial]]+Données[[#This Row],[Entrée]]-Données[[#This Row],[Sortie]]</f>
        <v>1000</v>
      </c>
      <c r="K135" s="35"/>
      <c r="L135" s="34">
        <f>IF(Données[[#This Row],[Stock initial]]="","",Données[[#This Row],[Stock final]]*Données[[#This Row],[P.U.]])</f>
        <v>0</v>
      </c>
    </row>
    <row r="136" spans="1:12" ht="20.100000000000001" customHeight="1">
      <c r="A136" s="25" t="s">
        <v>88</v>
      </c>
      <c r="B136" s="32" t="s">
        <v>88</v>
      </c>
      <c r="C136" s="32" t="s">
        <v>177</v>
      </c>
      <c r="D136" s="24">
        <v>100</v>
      </c>
      <c r="E136" s="30">
        <v>10</v>
      </c>
      <c r="F136" s="30">
        <v>1000</v>
      </c>
      <c r="G136" s="30">
        <f>IFERROR(ROUND((SUMIF(Formulaire6[Désignation],Données[[#This Row],[Désignation]],Formulaire6[Entrée]))*100/Données[[#This Row],[Coef.]],0),"")</f>
        <v>0</v>
      </c>
      <c r="H136" s="30">
        <f>IFERROR(ROUND((SUMIF(Formulaire6[Désignation],Données[[#This Row],[Désignation]],Formulaire6[Sortie]))*100/Données[[#This Row],[Coef.]],0),"")</f>
        <v>0</v>
      </c>
      <c r="I136" s="33">
        <f>IF(Données[[#This Row],[Stock final]]&lt;=Données[[#This Row],[Stock mini]],0,IF(Données[[#This Row],[Stock final]]&lt;=Données[[#This Row],[Stock mini]]+(Données[[#This Row],[Stock mini]]*25/100),1,2))</f>
        <v>2</v>
      </c>
      <c r="J136" s="30">
        <f>Données[[#This Row],[Stock initial]]+Données[[#This Row],[Entrée]]-Données[[#This Row],[Sortie]]</f>
        <v>1000</v>
      </c>
      <c r="K136" s="35"/>
      <c r="L136" s="34">
        <f>IF(Données[[#This Row],[Stock initial]]="","",Données[[#This Row],[Stock final]]*Données[[#This Row],[P.U.]])</f>
        <v>0</v>
      </c>
    </row>
    <row r="137" spans="1:12" ht="20.100000000000001" customHeight="1">
      <c r="A137" s="25" t="s">
        <v>88</v>
      </c>
      <c r="B137" s="32" t="s">
        <v>88</v>
      </c>
      <c r="C137" s="32"/>
      <c r="D137" s="24">
        <v>100</v>
      </c>
      <c r="E137" s="30">
        <v>10</v>
      </c>
      <c r="F137" s="30">
        <v>1000</v>
      </c>
      <c r="G137" s="30">
        <f>IFERROR(ROUND((SUMIF(Formulaire6[Désignation],Données[[#This Row],[Désignation]],Formulaire6[Entrée]))*100/Données[[#This Row],[Coef.]],0),"")</f>
        <v>0</v>
      </c>
      <c r="H137" s="30">
        <f>IFERROR(ROUND((SUMIF(Formulaire6[Désignation],Données[[#This Row],[Désignation]],Formulaire6[Sortie]))*100/Données[[#This Row],[Coef.]],0),"")</f>
        <v>0</v>
      </c>
      <c r="I137" s="33">
        <f>IF(Données[[#This Row],[Stock final]]&lt;=Données[[#This Row],[Stock mini]],0,IF(Données[[#This Row],[Stock final]]&lt;=Données[[#This Row],[Stock mini]]+(Données[[#This Row],[Stock mini]]*25/100),1,2))</f>
        <v>2</v>
      </c>
      <c r="J137" s="30">
        <f>Données[[#This Row],[Stock initial]]+Données[[#This Row],[Entrée]]-Données[[#This Row],[Sortie]]</f>
        <v>1000</v>
      </c>
      <c r="K137" s="35"/>
      <c r="L137" s="34">
        <f>IF(Données[[#This Row],[Stock initial]]="","",Données[[#This Row],[Stock final]]*Données[[#This Row],[P.U.]])</f>
        <v>0</v>
      </c>
    </row>
    <row r="138" spans="1:12" ht="20.100000000000001" customHeight="1">
      <c r="A138" s="25" t="s">
        <v>92</v>
      </c>
      <c r="B138" s="32" t="s">
        <v>92</v>
      </c>
      <c r="C138" s="32" t="s">
        <v>178</v>
      </c>
      <c r="D138" s="24">
        <v>100</v>
      </c>
      <c r="E138" s="30">
        <v>10</v>
      </c>
      <c r="F138" s="30">
        <v>1000</v>
      </c>
      <c r="G138" s="30">
        <f>IFERROR(ROUND((SUMIF(Formulaire6[Désignation],Données[[#This Row],[Désignation]],Formulaire6[Entrée]))*100/Données[[#This Row],[Coef.]],0),"")</f>
        <v>0</v>
      </c>
      <c r="H138" s="30">
        <f>IFERROR(ROUND((SUMIF(Formulaire6[Désignation],Données[[#This Row],[Désignation]],Formulaire6[Sortie]))*100/Données[[#This Row],[Coef.]],0),"")</f>
        <v>0</v>
      </c>
      <c r="I138" s="33">
        <f>IF(Données[[#This Row],[Stock final]]&lt;=Données[[#This Row],[Stock mini]],0,IF(Données[[#This Row],[Stock final]]&lt;=Données[[#This Row],[Stock mini]]+(Données[[#This Row],[Stock mini]]*25/100),1,2))</f>
        <v>2</v>
      </c>
      <c r="J138" s="30">
        <f>Données[[#This Row],[Stock initial]]+Données[[#This Row],[Entrée]]-Données[[#This Row],[Sortie]]</f>
        <v>1000</v>
      </c>
      <c r="K138" s="35"/>
      <c r="L138" s="34">
        <f>IF(Données[[#This Row],[Stock initial]]="","",Données[[#This Row],[Stock final]]*Données[[#This Row],[P.U.]])</f>
        <v>0</v>
      </c>
    </row>
    <row r="139" spans="1:12" ht="20.100000000000001" customHeight="1">
      <c r="A139" s="25" t="s">
        <v>92</v>
      </c>
      <c r="B139" s="32" t="s">
        <v>92</v>
      </c>
      <c r="C139" s="32" t="s">
        <v>179</v>
      </c>
      <c r="D139" s="24">
        <v>100</v>
      </c>
      <c r="E139" s="30">
        <v>10</v>
      </c>
      <c r="F139" s="30">
        <v>1000</v>
      </c>
      <c r="G139" s="30">
        <f>IFERROR(ROUND((SUMIF(Formulaire6[Désignation],Données[[#This Row],[Désignation]],Formulaire6[Entrée]))*100/Données[[#This Row],[Coef.]],0),"")</f>
        <v>0</v>
      </c>
      <c r="H139" s="30">
        <f>IFERROR(ROUND((SUMIF(Formulaire6[Désignation],Données[[#This Row],[Désignation]],Formulaire6[Sortie]))*100/Données[[#This Row],[Coef.]],0),"")</f>
        <v>0</v>
      </c>
      <c r="I139" s="33">
        <f>IF(Données[[#This Row],[Stock final]]&lt;=Données[[#This Row],[Stock mini]],0,IF(Données[[#This Row],[Stock final]]&lt;=Données[[#This Row],[Stock mini]]+(Données[[#This Row],[Stock mini]]*25/100),1,2))</f>
        <v>2</v>
      </c>
      <c r="J139" s="30">
        <f>Données[[#This Row],[Stock initial]]+Données[[#This Row],[Entrée]]-Données[[#This Row],[Sortie]]</f>
        <v>1000</v>
      </c>
      <c r="K139" s="35"/>
      <c r="L139" s="34">
        <f>IF(Données[[#This Row],[Stock initial]]="","",Données[[#This Row],[Stock final]]*Données[[#This Row],[P.U.]])</f>
        <v>0</v>
      </c>
    </row>
    <row r="140" spans="1:12" ht="20.100000000000001" customHeight="1">
      <c r="A140" s="25" t="s">
        <v>92</v>
      </c>
      <c r="B140" s="32" t="s">
        <v>92</v>
      </c>
      <c r="C140" s="32" t="s">
        <v>180</v>
      </c>
      <c r="D140" s="24">
        <v>100</v>
      </c>
      <c r="E140" s="30">
        <v>10</v>
      </c>
      <c r="F140" s="30">
        <v>1000</v>
      </c>
      <c r="G140" s="30">
        <f>IFERROR(ROUND((SUMIF(Formulaire6[Désignation],Données[[#This Row],[Désignation]],Formulaire6[Entrée]))*100/Données[[#This Row],[Coef.]],0),"")</f>
        <v>0</v>
      </c>
      <c r="H140" s="30">
        <f>IFERROR(ROUND((SUMIF(Formulaire6[Désignation],Données[[#This Row],[Désignation]],Formulaire6[Sortie]))*100/Données[[#This Row],[Coef.]],0),"")</f>
        <v>0</v>
      </c>
      <c r="I140" s="33">
        <f>IF(Données[[#This Row],[Stock final]]&lt;=Données[[#This Row],[Stock mini]],0,IF(Données[[#This Row],[Stock final]]&lt;=Données[[#This Row],[Stock mini]]+(Données[[#This Row],[Stock mini]]*25/100),1,2))</f>
        <v>2</v>
      </c>
      <c r="J140" s="30">
        <f>Données[[#This Row],[Stock initial]]+Données[[#This Row],[Entrée]]-Données[[#This Row],[Sortie]]</f>
        <v>1000</v>
      </c>
      <c r="K140" s="35"/>
      <c r="L140" s="34">
        <f>IF(Données[[#This Row],[Stock initial]]="","",Données[[#This Row],[Stock final]]*Données[[#This Row],[P.U.]])</f>
        <v>0</v>
      </c>
    </row>
    <row r="141" spans="1:12" ht="20.100000000000001" customHeight="1">
      <c r="A141" s="25" t="s">
        <v>92</v>
      </c>
      <c r="B141" s="32" t="s">
        <v>92</v>
      </c>
      <c r="C141" s="32" t="s">
        <v>181</v>
      </c>
      <c r="D141" s="24">
        <v>100</v>
      </c>
      <c r="E141" s="30">
        <v>10</v>
      </c>
      <c r="F141" s="30">
        <v>1000</v>
      </c>
      <c r="G141" s="30">
        <f>IFERROR(ROUND((SUMIF(Formulaire6[Désignation],Données[[#This Row],[Désignation]],Formulaire6[Entrée]))*100/Données[[#This Row],[Coef.]],0),"")</f>
        <v>0</v>
      </c>
      <c r="H141" s="30">
        <f>IFERROR(ROUND((SUMIF(Formulaire6[Désignation],Données[[#This Row],[Désignation]],Formulaire6[Sortie]))*100/Données[[#This Row],[Coef.]],0),"")</f>
        <v>0</v>
      </c>
      <c r="I141" s="33">
        <f>IF(Données[[#This Row],[Stock final]]&lt;=Données[[#This Row],[Stock mini]],0,IF(Données[[#This Row],[Stock final]]&lt;=Données[[#This Row],[Stock mini]]+(Données[[#This Row],[Stock mini]]*25/100),1,2))</f>
        <v>2</v>
      </c>
      <c r="J141" s="30">
        <f>Données[[#This Row],[Stock initial]]+Données[[#This Row],[Entrée]]-Données[[#This Row],[Sortie]]</f>
        <v>1000</v>
      </c>
      <c r="K141" s="35"/>
      <c r="L141" s="34">
        <f>IF(Données[[#This Row],[Stock initial]]="","",Données[[#This Row],[Stock final]]*Données[[#This Row],[P.U.]])</f>
        <v>0</v>
      </c>
    </row>
    <row r="142" spans="1:12" ht="20.100000000000001" customHeight="1">
      <c r="A142" s="25" t="s">
        <v>92</v>
      </c>
      <c r="B142" s="32" t="s">
        <v>92</v>
      </c>
      <c r="C142" s="32" t="s">
        <v>182</v>
      </c>
      <c r="D142" s="24">
        <v>100</v>
      </c>
      <c r="E142" s="30">
        <v>10</v>
      </c>
      <c r="F142" s="30">
        <v>1000</v>
      </c>
      <c r="G142" s="30">
        <f>IFERROR(ROUND((SUMIF(Formulaire6[Désignation],Données[[#This Row],[Désignation]],Formulaire6[Entrée]))*100/Données[[#This Row],[Coef.]],0),"")</f>
        <v>0</v>
      </c>
      <c r="H142" s="30">
        <f>IFERROR(ROUND((SUMIF(Formulaire6[Désignation],Données[[#This Row],[Désignation]],Formulaire6[Sortie]))*100/Données[[#This Row],[Coef.]],0),"")</f>
        <v>0</v>
      </c>
      <c r="I142" s="33">
        <f>IF(Données[[#This Row],[Stock final]]&lt;=Données[[#This Row],[Stock mini]],0,IF(Données[[#This Row],[Stock final]]&lt;=Données[[#This Row],[Stock mini]]+(Données[[#This Row],[Stock mini]]*25/100),1,2))</f>
        <v>2</v>
      </c>
      <c r="J142" s="30">
        <f>Données[[#This Row],[Stock initial]]+Données[[#This Row],[Entrée]]-Données[[#This Row],[Sortie]]</f>
        <v>1000</v>
      </c>
      <c r="K142" s="35"/>
      <c r="L142" s="34">
        <f>IF(Données[[#This Row],[Stock initial]]="","",Données[[#This Row],[Stock final]]*Données[[#This Row],[P.U.]])</f>
        <v>0</v>
      </c>
    </row>
    <row r="143" spans="1:12" ht="20.100000000000001" customHeight="1">
      <c r="A143" s="25" t="s">
        <v>92</v>
      </c>
      <c r="B143" s="32" t="s">
        <v>92</v>
      </c>
      <c r="C143" s="32" t="s">
        <v>183</v>
      </c>
      <c r="D143" s="24">
        <v>100</v>
      </c>
      <c r="E143" s="30">
        <v>10</v>
      </c>
      <c r="F143" s="30">
        <v>1000</v>
      </c>
      <c r="G143" s="30">
        <f>IFERROR(ROUND((SUMIF(Formulaire6[Désignation],Données[[#This Row],[Désignation]],Formulaire6[Entrée]))*100/Données[[#This Row],[Coef.]],0),"")</f>
        <v>0</v>
      </c>
      <c r="H143" s="30">
        <f>IFERROR(ROUND((SUMIF(Formulaire6[Désignation],Données[[#This Row],[Désignation]],Formulaire6[Sortie]))*100/Données[[#This Row],[Coef.]],0),"")</f>
        <v>0</v>
      </c>
      <c r="I143" s="33">
        <f>IF(Données[[#This Row],[Stock final]]&lt;=Données[[#This Row],[Stock mini]],0,IF(Données[[#This Row],[Stock final]]&lt;=Données[[#This Row],[Stock mini]]+(Données[[#This Row],[Stock mini]]*25/100),1,2))</f>
        <v>2</v>
      </c>
      <c r="J143" s="30">
        <f>Données[[#This Row],[Stock initial]]+Données[[#This Row],[Entrée]]-Données[[#This Row],[Sortie]]</f>
        <v>1000</v>
      </c>
      <c r="K143" s="35"/>
      <c r="L143" s="34">
        <f>IF(Données[[#This Row],[Stock initial]]="","",Données[[#This Row],[Stock final]]*Données[[#This Row],[P.U.]])</f>
        <v>0</v>
      </c>
    </row>
    <row r="144" spans="1:12" ht="20.100000000000001" customHeight="1">
      <c r="A144" s="25" t="s">
        <v>92</v>
      </c>
      <c r="B144" s="32" t="s">
        <v>92</v>
      </c>
      <c r="C144" s="32" t="s">
        <v>184</v>
      </c>
      <c r="D144" s="24">
        <v>100</v>
      </c>
      <c r="E144" s="30">
        <v>10</v>
      </c>
      <c r="F144" s="30">
        <v>1000</v>
      </c>
      <c r="G144" s="30">
        <f>IFERROR(ROUND((SUMIF(Formulaire6[Désignation],Données[[#This Row],[Désignation]],Formulaire6[Entrée]))*100/Données[[#This Row],[Coef.]],0),"")</f>
        <v>0</v>
      </c>
      <c r="H144" s="30">
        <f>IFERROR(ROUND((SUMIF(Formulaire6[Désignation],Données[[#This Row],[Désignation]],Formulaire6[Sortie]))*100/Données[[#This Row],[Coef.]],0),"")</f>
        <v>0</v>
      </c>
      <c r="I144" s="33">
        <f>IF(Données[[#This Row],[Stock final]]&lt;=Données[[#This Row],[Stock mini]],0,IF(Données[[#This Row],[Stock final]]&lt;=Données[[#This Row],[Stock mini]]+(Données[[#This Row],[Stock mini]]*25/100),1,2))</f>
        <v>2</v>
      </c>
      <c r="J144" s="30">
        <f>Données[[#This Row],[Stock initial]]+Données[[#This Row],[Entrée]]-Données[[#This Row],[Sortie]]</f>
        <v>1000</v>
      </c>
      <c r="K144" s="35"/>
      <c r="L144" s="34">
        <f>IF(Données[[#This Row],[Stock initial]]="","",Données[[#This Row],[Stock final]]*Données[[#This Row],[P.U.]])</f>
        <v>0</v>
      </c>
    </row>
    <row r="145" spans="1:12" ht="20.100000000000001" customHeight="1">
      <c r="A145" s="25" t="s">
        <v>92</v>
      </c>
      <c r="B145" s="32" t="s">
        <v>92</v>
      </c>
      <c r="C145" s="32" t="s">
        <v>93</v>
      </c>
      <c r="D145" s="24">
        <v>100</v>
      </c>
      <c r="E145" s="30">
        <v>10</v>
      </c>
      <c r="F145" s="30">
        <v>1000</v>
      </c>
      <c r="G145" s="30">
        <f>IFERROR(ROUND((SUMIF(Formulaire6[Désignation],Données[[#This Row],[Désignation]],Formulaire6[Entrée]))*100/Données[[#This Row],[Coef.]],0),"")</f>
        <v>0</v>
      </c>
      <c r="H145" s="30">
        <f>IFERROR(ROUND((SUMIF(Formulaire6[Désignation],Données[[#This Row],[Désignation]],Formulaire6[Sortie]))*100/Données[[#This Row],[Coef.]],0),"")</f>
        <v>0</v>
      </c>
      <c r="I145" s="33">
        <f>IF(Données[[#This Row],[Stock final]]&lt;=Données[[#This Row],[Stock mini]],0,IF(Données[[#This Row],[Stock final]]&lt;=Données[[#This Row],[Stock mini]]+(Données[[#This Row],[Stock mini]]*25/100),1,2))</f>
        <v>2</v>
      </c>
      <c r="J145" s="30">
        <f>Données[[#This Row],[Stock initial]]+Données[[#This Row],[Entrée]]-Données[[#This Row],[Sortie]]</f>
        <v>1000</v>
      </c>
      <c r="K145" s="35"/>
      <c r="L145" s="34">
        <f>IF(Données[[#This Row],[Stock initial]]="","",Données[[#This Row],[Stock final]]*Données[[#This Row],[P.U.]])</f>
        <v>0</v>
      </c>
    </row>
    <row r="146" spans="1:12" ht="20.100000000000001" customHeight="1">
      <c r="A146" s="25" t="s">
        <v>92</v>
      </c>
      <c r="B146" s="32" t="s">
        <v>92</v>
      </c>
      <c r="C146" s="32" t="s">
        <v>94</v>
      </c>
      <c r="D146" s="24">
        <v>100</v>
      </c>
      <c r="E146" s="30">
        <v>10</v>
      </c>
      <c r="F146" s="30">
        <v>1000</v>
      </c>
      <c r="G146" s="30">
        <f>IFERROR(ROUND((SUMIF(Formulaire6[Désignation],Données[[#This Row],[Désignation]],Formulaire6[Entrée]))*100/Données[[#This Row],[Coef.]],0),"")</f>
        <v>0</v>
      </c>
      <c r="H146" s="30">
        <f>IFERROR(ROUND((SUMIF(Formulaire6[Désignation],Données[[#This Row],[Désignation]],Formulaire6[Sortie]))*100/Données[[#This Row],[Coef.]],0),"")</f>
        <v>0</v>
      </c>
      <c r="I146" s="33">
        <f>IF(Données[[#This Row],[Stock final]]&lt;=Données[[#This Row],[Stock mini]],0,IF(Données[[#This Row],[Stock final]]&lt;=Données[[#This Row],[Stock mini]]+(Données[[#This Row],[Stock mini]]*25/100),1,2))</f>
        <v>2</v>
      </c>
      <c r="J146" s="30">
        <f>Données[[#This Row],[Stock initial]]+Données[[#This Row],[Entrée]]-Données[[#This Row],[Sortie]]</f>
        <v>1000</v>
      </c>
      <c r="K146" s="35"/>
      <c r="L146" s="34">
        <f>IF(Données[[#This Row],[Stock initial]]="","",Données[[#This Row],[Stock final]]*Données[[#This Row],[P.U.]])</f>
        <v>0</v>
      </c>
    </row>
    <row r="147" spans="1:12" ht="20.100000000000001" customHeight="1">
      <c r="A147" s="25"/>
      <c r="B147" s="32"/>
      <c r="C147" s="32"/>
      <c r="D147" s="24">
        <v>100</v>
      </c>
      <c r="E147" s="30">
        <v>10</v>
      </c>
      <c r="F147" s="30">
        <v>1000</v>
      </c>
      <c r="G147" s="30">
        <f>IFERROR(ROUND((SUMIF(Formulaire6[Désignation],Données[[#This Row],[Désignation]],Formulaire6[Entrée]))*100/Données[[#This Row],[Coef.]],0),"")</f>
        <v>0</v>
      </c>
      <c r="H147" s="30">
        <f>IFERROR(ROUND((SUMIF(Formulaire6[Désignation],Données[[#This Row],[Désignation]],Formulaire6[Sortie]))*100/Données[[#This Row],[Coef.]],0),"")</f>
        <v>0</v>
      </c>
      <c r="I147" s="33">
        <f>IF(Données[[#This Row],[Stock final]]&lt;=Données[[#This Row],[Stock mini]],0,IF(Données[[#This Row],[Stock final]]&lt;=Données[[#This Row],[Stock mini]]+(Données[[#This Row],[Stock mini]]*25/100),1,2))</f>
        <v>2</v>
      </c>
      <c r="J147" s="30">
        <f>Données[[#This Row],[Stock initial]]+Données[[#This Row],[Entrée]]-Données[[#This Row],[Sortie]]</f>
        <v>1000</v>
      </c>
      <c r="K147" s="35"/>
      <c r="L147" s="34">
        <f>IF(Données[[#This Row],[Stock initial]]="","",Données[[#This Row],[Stock final]]*Données[[#This Row],[P.U.]])</f>
        <v>0</v>
      </c>
    </row>
    <row r="148" spans="1:12" ht="20.100000000000001" customHeight="1">
      <c r="A148" s="25"/>
      <c r="B148" s="32"/>
      <c r="C148" s="32"/>
      <c r="D148" s="24">
        <v>100</v>
      </c>
      <c r="E148" s="30">
        <v>10</v>
      </c>
      <c r="F148" s="30">
        <v>1000</v>
      </c>
      <c r="G148" s="30">
        <f>IFERROR(ROUND((SUMIF(Formulaire6[Désignation],Données[[#This Row],[Désignation]],Formulaire6[Entrée]))*100/Données[[#This Row],[Coef.]],0),"")</f>
        <v>0</v>
      </c>
      <c r="H148" s="30">
        <f>IFERROR(ROUND((SUMIF(Formulaire6[Désignation],Données[[#This Row],[Désignation]],Formulaire6[Sortie]))*100/Données[[#This Row],[Coef.]],0),"")</f>
        <v>0</v>
      </c>
      <c r="I148" s="33">
        <f>IF(Données[[#This Row],[Stock final]]&lt;=Données[[#This Row],[Stock mini]],0,IF(Données[[#This Row],[Stock final]]&lt;=Données[[#This Row],[Stock mini]]+(Données[[#This Row],[Stock mini]]*25/100),1,2))</f>
        <v>2</v>
      </c>
      <c r="J148" s="30">
        <f>Données[[#This Row],[Stock initial]]+Données[[#This Row],[Entrée]]-Données[[#This Row],[Sortie]]</f>
        <v>1000</v>
      </c>
      <c r="K148" s="35"/>
      <c r="L148" s="34">
        <f>IF(Données[[#This Row],[Stock initial]]="","",Données[[#This Row],[Stock final]]*Données[[#This Row],[P.U.]])</f>
        <v>0</v>
      </c>
    </row>
    <row r="149" spans="1:12" ht="20.100000000000001" customHeight="1">
      <c r="A149" s="25"/>
      <c r="B149" s="32"/>
      <c r="C149" s="32"/>
      <c r="D149" s="24">
        <v>100</v>
      </c>
      <c r="E149" s="30">
        <v>10</v>
      </c>
      <c r="F149" s="30">
        <v>1000</v>
      </c>
      <c r="G149" s="30">
        <f>IFERROR(ROUND((SUMIF(Formulaire6[Désignation],Données[[#This Row],[Désignation]],Formulaire6[Entrée]))*100/Données[[#This Row],[Coef.]],0),"")</f>
        <v>0</v>
      </c>
      <c r="H149" s="30">
        <f>IFERROR(ROUND((SUMIF(Formulaire6[Désignation],Données[[#This Row],[Désignation]],Formulaire6[Sortie]))*100/Données[[#This Row],[Coef.]],0),"")</f>
        <v>0</v>
      </c>
      <c r="I149" s="33">
        <f>IF(Données[[#This Row],[Stock final]]&lt;=Données[[#This Row],[Stock mini]],0,IF(Données[[#This Row],[Stock final]]&lt;=Données[[#This Row],[Stock mini]]+(Données[[#This Row],[Stock mini]]*25/100),1,2))</f>
        <v>2</v>
      </c>
      <c r="J149" s="30">
        <f>Données[[#This Row],[Stock initial]]+Données[[#This Row],[Entrée]]-Données[[#This Row],[Sortie]]</f>
        <v>1000</v>
      </c>
      <c r="K149" s="35"/>
      <c r="L149" s="34">
        <f>IF(Données[[#This Row],[Stock initial]]="","",Données[[#This Row],[Stock final]]*Données[[#This Row],[P.U.]])</f>
        <v>0</v>
      </c>
    </row>
    <row r="150" spans="1:12" ht="20.100000000000001" customHeight="1">
      <c r="A150" s="25"/>
      <c r="B150" s="32"/>
      <c r="C150" s="32"/>
      <c r="D150" s="24">
        <v>100</v>
      </c>
      <c r="E150" s="30">
        <v>10</v>
      </c>
      <c r="F150" s="30">
        <v>1000</v>
      </c>
      <c r="G150" s="30">
        <f>IFERROR(ROUND((SUMIF(Formulaire6[Désignation],Données[[#This Row],[Désignation]],Formulaire6[Entrée]))*100/Données[[#This Row],[Coef.]],0),"")</f>
        <v>0</v>
      </c>
      <c r="H150" s="30">
        <f>IFERROR(ROUND((SUMIF(Formulaire6[Désignation],Données[[#This Row],[Désignation]],Formulaire6[Sortie]))*100/Données[[#This Row],[Coef.]],0),"")</f>
        <v>0</v>
      </c>
      <c r="I150" s="33">
        <f>IF(Données[[#This Row],[Stock final]]&lt;=Données[[#This Row],[Stock mini]],0,IF(Données[[#This Row],[Stock final]]&lt;=Données[[#This Row],[Stock mini]]+(Données[[#This Row],[Stock mini]]*25/100),1,2))</f>
        <v>2</v>
      </c>
      <c r="J150" s="30">
        <f>Données[[#This Row],[Stock initial]]+Données[[#This Row],[Entrée]]-Données[[#This Row],[Sortie]]</f>
        <v>1000</v>
      </c>
      <c r="K150" s="35"/>
      <c r="L150" s="34">
        <f>IF(Données[[#This Row],[Stock initial]]="","",Données[[#This Row],[Stock final]]*Données[[#This Row],[P.U.]])</f>
        <v>0</v>
      </c>
    </row>
    <row r="151" spans="1:12" ht="20.100000000000001" customHeight="1">
      <c r="A151" s="25"/>
      <c r="B151" s="32"/>
      <c r="C151" s="32"/>
      <c r="D151" s="32">
        <v>100</v>
      </c>
      <c r="E151" s="30">
        <v>10</v>
      </c>
      <c r="F151" s="30">
        <v>1000</v>
      </c>
      <c r="G151" s="30">
        <f>IFERROR(ROUND((SUMIF(Formulaire6[Désignation],Données[[#This Row],[Désignation]],Formulaire6[Entrée]))*100/Données[[#This Row],[Coef.]],0),"")</f>
        <v>0</v>
      </c>
      <c r="H151" s="30">
        <f>IFERROR(ROUND((SUMIF(Formulaire6[Désignation],Données[[#This Row],[Désignation]],Formulaire6[Sortie]))*100/Données[[#This Row],[Coef.]],0),"")</f>
        <v>0</v>
      </c>
      <c r="I151" s="33">
        <f>IF(Données[[#This Row],[Stock final]]&lt;=Données[[#This Row],[Stock mini]],0,IF(Données[[#This Row],[Stock final]]&lt;=Données[[#This Row],[Stock mini]]+(Données[[#This Row],[Stock mini]]*25/100),1,2))</f>
        <v>2</v>
      </c>
      <c r="J151" s="30">
        <f>Données[[#This Row],[Stock initial]]+Données[[#This Row],[Entrée]]-Données[[#This Row],[Sortie]]</f>
        <v>1000</v>
      </c>
      <c r="K151" s="35"/>
      <c r="L151" s="34">
        <f>IF(Données[[#This Row],[Stock initial]]="","",Données[[#This Row],[Stock final]]*Données[[#This Row],[P.U.]])</f>
        <v>0</v>
      </c>
    </row>
    <row r="152" spans="1:12" ht="20.100000000000001" customHeight="1">
      <c r="D152" s="5" t="s">
        <v>109</v>
      </c>
    </row>
    <row r="324" spans="33:34" ht="20.100000000000001" customHeight="1">
      <c r="AG324" s="6"/>
      <c r="AH324" s="6" t="s">
        <v>104</v>
      </c>
    </row>
  </sheetData>
  <mergeCells count="2">
    <mergeCell ref="R1:T1"/>
    <mergeCell ref="A1:L1"/>
  </mergeCells>
  <phoneticPr fontId="1" type="noConversion"/>
  <conditionalFormatting sqref="I3:I151">
    <cfRule type="iconSet" priority="69">
      <iconSet iconSet="3Flags" showValue="0">
        <cfvo type="percent" val="0"/>
        <cfvo type="percent" val="25"/>
        <cfvo type="percent" val="75"/>
      </iconSet>
    </cfRule>
  </conditionalFormatting>
  <dataValidations disablePrompts="1" count="8">
    <dataValidation type="list" allowBlank="1" showInputMessage="1" showErrorMessage="1" sqref="X16:X24" xr:uid="{00000000-0002-0000-0100-000000000000}">
      <formula1>_xlfn.ANCHORARRAY($Y$9)</formula1>
    </dataValidation>
    <dataValidation type="list" allowBlank="1" showInputMessage="1" showErrorMessage="1" sqref="Y16:Y24" xr:uid="{00000000-0002-0000-0100-000001000000}">
      <formula1>_xlfn.ANCHORARRAY($Z$9)</formula1>
    </dataValidation>
    <dataValidation type="list" allowBlank="1" showInputMessage="1" showErrorMessage="1" sqref="W16:W24" xr:uid="{00000000-0002-0000-0100-000002000000}">
      <formula1>_xlfn.ANCHORARRAY(#REF!)</formula1>
    </dataValidation>
    <dataValidation type="list" allowBlank="1" showInputMessage="1" showErrorMessage="1" sqref="R3:R7" xr:uid="{00000000-0002-0000-0100-000003000000}">
      <formula1>listecritère</formula1>
    </dataValidation>
    <dataValidation type="list" allowBlank="1" showInputMessage="1" showErrorMessage="1" sqref="S3:S7" xr:uid="{00000000-0002-0000-0100-000004000000}">
      <formula1>OFFSET(dept,MATCH(R3,listecritère,0),1,,8)</formula1>
    </dataValidation>
    <dataValidation type="list" allowBlank="1" showInputMessage="1" showErrorMessage="1" sqref="T3:T7" xr:uid="{00000000-0002-0000-0100-000005000000}">
      <formula1>OFFSET(dept2,MATCH(S3,codearticle,0),,COUNTIF(codearticle,S3))</formula1>
    </dataValidation>
    <dataValidation type="custom" showInputMessage="1" showErrorMessage="1" errorTitle="erreur" error="impossible" sqref="AH324" xr:uid="{00000000-0002-0000-0100-000006000000}">
      <formula1>AG324=""</formula1>
    </dataValidation>
    <dataValidation type="custom" errorStyle="warning" showInputMessage="1" showErrorMessage="1" errorTitle="aaa" error="impossible" sqref="AG324" xr:uid="{00000000-0002-0000-0100-000007000000}">
      <formula1>AH324=""</formula1>
    </dataValidation>
  </dataValidations>
  <pageMargins left="0.7" right="0.7" top="0.75" bottom="0.75" header="0.3" footer="0.3"/>
  <pageSetup paperSize="9" orientation="portrait" horizontalDpi="4294967293" verticalDpi="4294967293" r:id="rId1"/>
  <tableParts count="2">
    <tablePart r:id="rId2"/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A11"/>
  <sheetViews>
    <sheetView workbookViewId="0">
      <selection activeCell="C29" sqref="C29"/>
    </sheetView>
  </sheetViews>
  <sheetFormatPr baseColWidth="10" defaultRowHeight="14.25"/>
  <cols>
    <col min="1" max="1" width="25.125" customWidth="1"/>
  </cols>
  <sheetData>
    <row r="1" spans="1:1">
      <c r="A1" t="s">
        <v>105</v>
      </c>
    </row>
    <row r="2" spans="1:1" ht="15">
      <c r="A2" s="18" t="s">
        <v>5</v>
      </c>
    </row>
    <row r="3" spans="1:1" ht="15">
      <c r="A3" s="18" t="s">
        <v>10</v>
      </c>
    </row>
    <row r="4" spans="1:1" ht="15">
      <c r="A4" s="19" t="s">
        <v>28</v>
      </c>
    </row>
    <row r="5" spans="1:1" ht="15">
      <c r="A5" s="19" t="s">
        <v>39</v>
      </c>
    </row>
    <row r="6" spans="1:1" ht="15">
      <c r="A6" s="19" t="s">
        <v>66</v>
      </c>
    </row>
    <row r="7" spans="1:1" ht="15">
      <c r="A7" s="18" t="s">
        <v>72</v>
      </c>
    </row>
    <row r="8" spans="1:1" ht="15">
      <c r="A8" s="18" t="s">
        <v>76</v>
      </c>
    </row>
    <row r="9" spans="1:1" ht="15">
      <c r="A9" s="19" t="s">
        <v>87</v>
      </c>
    </row>
    <row r="10" spans="1:1" ht="15">
      <c r="A10" s="18" t="s">
        <v>88</v>
      </c>
    </row>
    <row r="11" spans="1:1" ht="15">
      <c r="A11" s="18" t="s">
        <v>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Formulaire</vt:lpstr>
      <vt:lpstr>Données</vt:lpstr>
      <vt:lpstr>Liste</vt:lpstr>
      <vt:lpstr>codearticle</vt:lpstr>
      <vt:lpstr>critere</vt:lpstr>
      <vt:lpstr>dept</vt:lpstr>
      <vt:lpstr>dept2</vt:lpstr>
    </vt:vector>
  </TitlesOfParts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gilles</dc:creator>
  <cp:lastModifiedBy>Christian PIATEK</cp:lastModifiedBy>
  <cp:revision/>
  <dcterms:created xsi:type="dcterms:W3CDTF">2025-01-06T09:33:03Z</dcterms:created>
  <dcterms:modified xsi:type="dcterms:W3CDTF">2025-01-09T20:31:02Z</dcterms:modified>
</cp:coreProperties>
</file>