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https://promeoformation-my.sharepoint.com/personal/c_piatek_promeo-formation_fr/Documents/Christian/Excel/"/>
    </mc:Choice>
  </mc:AlternateContent>
  <xr:revisionPtr revIDLastSave="1" documentId="8_{E0C56A06-CF74-48BC-A5C1-B26B2EF83B60}" xr6:coauthVersionLast="47" xr6:coauthVersionMax="47" xr10:uidLastSave="{CE7FE92F-00E1-401B-AE11-11288587C89D}"/>
  <bookViews>
    <workbookView xWindow="-120" yWindow="-120" windowWidth="29040" windowHeight="16440" tabRatio="244" activeTab="1" xr2:uid="{00000000-000D-0000-FFFF-FFFF00000000}"/>
  </bookViews>
  <sheets>
    <sheet name="Formulaire" sheetId="4" r:id="rId1"/>
    <sheet name="Données" sheetId="2" r:id="rId2"/>
    <sheet name="Feuil1" sheetId="3" r:id="rId3"/>
  </sheets>
  <definedNames>
    <definedName name="codearticle">Données[Code article]</definedName>
    <definedName name="critere">Données[Critère]</definedName>
    <definedName name="dept">Données!$V$1</definedName>
    <definedName name="dept2">Données[[#Headers],[Désignation]]</definedName>
    <definedName name="listecritère">_xlfn.ANCHORARRAY(Données!$V$2)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I3" i="2"/>
  <c r="H3" i="2" s="1"/>
  <c r="I4" i="2"/>
  <c r="H4" i="2" s="1"/>
  <c r="I5" i="2"/>
  <c r="H5" i="2" s="1"/>
  <c r="I6" i="2"/>
  <c r="H6" i="2" s="1"/>
  <c r="I7" i="2"/>
  <c r="H7" i="2" s="1"/>
  <c r="I8" i="2"/>
  <c r="H8" i="2" s="1"/>
  <c r="I9" i="2"/>
  <c r="H9" i="2" s="1"/>
  <c r="I10" i="2"/>
  <c r="H10" i="2" s="1"/>
  <c r="I11" i="2"/>
  <c r="H11" i="2" s="1"/>
  <c r="I12" i="2"/>
  <c r="H12" i="2" s="1"/>
  <c r="I13" i="2"/>
  <c r="H13" i="2" s="1"/>
  <c r="I14" i="2"/>
  <c r="H14" i="2" s="1"/>
  <c r="I15" i="2"/>
  <c r="H15" i="2" s="1"/>
  <c r="I16" i="2"/>
  <c r="H16" i="2" s="1"/>
  <c r="I17" i="2"/>
  <c r="H17" i="2" s="1"/>
  <c r="I18" i="2"/>
  <c r="H18" i="2" s="1"/>
  <c r="I19" i="2"/>
  <c r="H19" i="2" s="1"/>
  <c r="I20" i="2"/>
  <c r="H20" i="2" s="1"/>
  <c r="I21" i="2"/>
  <c r="H21" i="2" s="1"/>
  <c r="I22" i="2"/>
  <c r="H22" i="2" s="1"/>
  <c r="I23" i="2"/>
  <c r="H23" i="2" s="1"/>
  <c r="I24" i="2"/>
  <c r="H24" i="2" s="1"/>
  <c r="I25" i="2"/>
  <c r="H25" i="2" s="1"/>
  <c r="I26" i="2"/>
  <c r="H26" i="2" s="1"/>
  <c r="I28" i="2"/>
  <c r="H28" i="2" s="1"/>
  <c r="I29" i="2"/>
  <c r="H29" i="2" s="1"/>
  <c r="I30" i="2"/>
  <c r="H30" i="2" s="1"/>
  <c r="I31" i="2"/>
  <c r="H31" i="2" s="1"/>
  <c r="I32" i="2"/>
  <c r="H32" i="2" s="1"/>
  <c r="I33" i="2"/>
  <c r="H33" i="2" s="1"/>
  <c r="I34" i="2"/>
  <c r="H34" i="2" s="1"/>
  <c r="I35" i="2"/>
  <c r="H35" i="2" s="1"/>
  <c r="I36" i="2"/>
  <c r="H36" i="2" s="1"/>
  <c r="I37" i="2"/>
  <c r="H37" i="2" s="1"/>
  <c r="I38" i="2"/>
  <c r="H38" i="2" s="1"/>
  <c r="I39" i="2"/>
  <c r="H39" i="2" s="1"/>
  <c r="I40" i="2"/>
  <c r="H40" i="2" s="1"/>
  <c r="I41" i="2"/>
  <c r="H41" i="2" s="1"/>
  <c r="I42" i="2"/>
  <c r="H42" i="2" s="1"/>
  <c r="I43" i="2"/>
  <c r="H43" i="2" s="1"/>
  <c r="I44" i="2"/>
  <c r="H44" i="2" s="1"/>
  <c r="I45" i="2"/>
  <c r="H45" i="2" s="1"/>
  <c r="I46" i="2"/>
  <c r="H46" i="2" s="1"/>
  <c r="I47" i="2"/>
  <c r="H47" i="2" s="1"/>
  <c r="I48" i="2"/>
  <c r="H48" i="2" s="1"/>
  <c r="I49" i="2"/>
  <c r="H49" i="2" s="1"/>
  <c r="I50" i="2"/>
  <c r="H50" i="2" s="1"/>
  <c r="I51" i="2"/>
  <c r="H51" i="2" s="1"/>
  <c r="I52" i="2"/>
  <c r="H52" i="2" s="1"/>
  <c r="I53" i="2"/>
  <c r="H53" i="2" s="1"/>
  <c r="I54" i="2"/>
  <c r="H54" i="2" s="1"/>
  <c r="I55" i="2"/>
  <c r="H55" i="2" s="1"/>
  <c r="I56" i="2"/>
  <c r="H56" i="2" s="1"/>
  <c r="I57" i="2"/>
  <c r="H57" i="2" s="1"/>
  <c r="I58" i="2"/>
  <c r="H58" i="2" s="1"/>
  <c r="I59" i="2"/>
  <c r="H59" i="2" s="1"/>
  <c r="I60" i="2"/>
  <c r="H60" i="2" s="1"/>
  <c r="I61" i="2"/>
  <c r="H61" i="2" s="1"/>
  <c r="I62" i="2"/>
  <c r="H62" i="2" s="1"/>
  <c r="I63" i="2"/>
  <c r="H63" i="2" s="1"/>
  <c r="I64" i="2"/>
  <c r="H64" i="2" s="1"/>
  <c r="I65" i="2"/>
  <c r="H65" i="2" s="1"/>
  <c r="I66" i="2"/>
  <c r="H66" i="2" s="1"/>
  <c r="I67" i="2"/>
  <c r="H67" i="2" s="1"/>
  <c r="I68" i="2"/>
  <c r="H68" i="2" s="1"/>
  <c r="I69" i="2"/>
  <c r="H69" i="2" s="1"/>
  <c r="I70" i="2"/>
  <c r="H70" i="2" s="1"/>
  <c r="I71" i="2"/>
  <c r="H71" i="2" s="1"/>
  <c r="I72" i="2"/>
  <c r="H72" i="2" s="1"/>
  <c r="I73" i="2"/>
  <c r="H73" i="2" s="1"/>
  <c r="I74" i="2"/>
  <c r="H74" i="2" s="1"/>
  <c r="I75" i="2"/>
  <c r="H75" i="2" s="1"/>
  <c r="I76" i="2"/>
  <c r="H76" i="2" s="1"/>
  <c r="I77" i="2"/>
  <c r="H77" i="2" s="1"/>
  <c r="I78" i="2"/>
  <c r="H78" i="2" s="1"/>
  <c r="I79" i="2"/>
  <c r="H79" i="2" s="1"/>
  <c r="I80" i="2"/>
  <c r="H80" i="2" s="1"/>
  <c r="I81" i="2"/>
  <c r="H81" i="2" s="1"/>
  <c r="I82" i="2"/>
  <c r="H82" i="2" s="1"/>
  <c r="I83" i="2"/>
  <c r="H83" i="2" s="1"/>
  <c r="I84" i="2"/>
  <c r="H84" i="2" s="1"/>
  <c r="I85" i="2"/>
  <c r="H85" i="2" s="1"/>
  <c r="I86" i="2"/>
  <c r="H86" i="2" s="1"/>
  <c r="I87" i="2"/>
  <c r="H87" i="2" s="1"/>
  <c r="I88" i="2"/>
  <c r="H88" i="2" s="1"/>
  <c r="I89" i="2"/>
  <c r="H89" i="2" s="1"/>
  <c r="I90" i="2"/>
  <c r="H90" i="2" s="1"/>
  <c r="I91" i="2"/>
  <c r="H91" i="2" s="1"/>
  <c r="I92" i="2"/>
  <c r="H92" i="2" s="1"/>
  <c r="I93" i="2"/>
  <c r="H93" i="2" s="1"/>
  <c r="I94" i="2"/>
  <c r="H94" i="2" s="1"/>
  <c r="I95" i="2"/>
  <c r="H95" i="2" s="1"/>
  <c r="I96" i="2"/>
  <c r="H96" i="2" s="1"/>
  <c r="I97" i="2"/>
  <c r="H97" i="2" s="1"/>
  <c r="I98" i="2"/>
  <c r="H98" i="2" s="1"/>
  <c r="I99" i="2"/>
  <c r="H99" i="2" s="1"/>
  <c r="I100" i="2"/>
  <c r="H100" i="2" s="1"/>
  <c r="I101" i="2"/>
  <c r="H101" i="2" s="1"/>
  <c r="I27" i="2" l="1"/>
  <c r="H27" i="2" s="1"/>
  <c r="V2" i="2" a="1"/>
  <c r="K27" i="2" l="1"/>
  <c r="V2" i="2"/>
  <c r="W2" i="2" s="1" a="1"/>
  <c r="W2" i="2" s="1"/>
  <c r="W9" i="2" a="1"/>
  <c r="W9" i="2" s="1"/>
  <c r="W10" i="2" a="1"/>
  <c r="W10" i="2" s="1"/>
  <c r="W11" i="2" a="1"/>
  <c r="W11" i="2" s="1"/>
  <c r="W12" i="2" a="1"/>
  <c r="W12" i="2" s="1"/>
  <c r="W13" i="2" a="1"/>
  <c r="W13" i="2" s="1"/>
  <c r="W14" i="2" a="1"/>
  <c r="W14" i="2" s="1"/>
  <c r="W8" i="2" a="1"/>
  <c r="W8" i="2" s="1"/>
  <c r="W7" i="2" a="1"/>
  <c r="W7" i="2" s="1"/>
  <c r="W6" i="2" a="1"/>
  <c r="W6" i="2" s="1"/>
  <c r="W4" i="2" a="1"/>
  <c r="W4" i="2" s="1"/>
  <c r="W5" i="2" a="1"/>
  <c r="W5" i="2" s="1"/>
  <c r="W3" i="2" a="1"/>
  <c r="W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<sst xmlns="http://schemas.openxmlformats.org/spreadsheetml/2006/main" count="355" uniqueCount="152">
  <si>
    <t>Données</t>
  </si>
  <si>
    <t>Formulaire</t>
  </si>
  <si>
    <t>Critère</t>
  </si>
  <si>
    <t>Code article</t>
  </si>
  <si>
    <t>Désignation</t>
  </si>
  <si>
    <t xml:space="preserve">Rivet </t>
  </si>
  <si>
    <t>Rivet ASNA 2049</t>
  </si>
  <si>
    <t>Rivet ASNA 2050</t>
  </si>
  <si>
    <t>Rivet ASNA 2050 4.0 x 7</t>
  </si>
  <si>
    <t>Rivet ASNA 2050 4.0 x 8</t>
  </si>
  <si>
    <t>Rivet ASNA 2050 4.0 x 9</t>
  </si>
  <si>
    <t>Rivet ASNA 2050 4.0 x 10</t>
  </si>
  <si>
    <t>Rivet ASNA 2051</t>
  </si>
  <si>
    <t>Fixation</t>
  </si>
  <si>
    <t>Fixation HI LITE ASNA 2026</t>
  </si>
  <si>
    <t>HI LITE ASNA 2026 V2-2 (EN 6114)</t>
  </si>
  <si>
    <t>HI LITE ASNA 2026 V2-3 (EN 6114)</t>
  </si>
  <si>
    <t>HI LITE ASNA 2026 V2-4 (EN 6114)</t>
  </si>
  <si>
    <t>HI LITE ASNA 2026 V2-5 (EN 6114)</t>
  </si>
  <si>
    <t>HI LITE ASNA 2026 V2-6 (EN 6114)</t>
  </si>
  <si>
    <t>HI LITE ASNA 2026 V2-7 (EN 6114)</t>
  </si>
  <si>
    <t>HI LITE ASNA 2026 V3-2 (EN 6114)</t>
  </si>
  <si>
    <t>Fixation HI LITE ASNA 2027</t>
  </si>
  <si>
    <t>HI LITE ASNA 2027 V2-4 (EN 6114)</t>
  </si>
  <si>
    <t>HI LITE ASNA 2027 V2-6 (EN 6114)</t>
  </si>
  <si>
    <t>HI LITE ASNA 2027 V2-7 (EN 6114)</t>
  </si>
  <si>
    <t>HI LITE ASNA 2027 V3-2 (EN 6114)</t>
  </si>
  <si>
    <t>Fixation LGP ASNA 2391</t>
  </si>
  <si>
    <t>LGP ASNA 2391 V2-2</t>
  </si>
  <si>
    <t>LGP ASNA 2391 V2-3</t>
  </si>
  <si>
    <t>LGP ASNA 2391 V2-4</t>
  </si>
  <si>
    <t>LGP ASNA 2391 V2-5</t>
  </si>
  <si>
    <t>LGP ASNA 2391 V2-6</t>
  </si>
  <si>
    <t>LGP ASNA 2391 V3-7</t>
  </si>
  <si>
    <t>LGP ASNA 2391 V4-2</t>
  </si>
  <si>
    <t>LGP ASNA 2391 V4-3</t>
  </si>
  <si>
    <t>Fixation LGP ASNA 2392</t>
  </si>
  <si>
    <t>LGP ASNA 2392 V4-2</t>
  </si>
  <si>
    <t>LGP ASNA 2392 V4-3</t>
  </si>
  <si>
    <t>LGP ASNA 2392 V4-4</t>
  </si>
  <si>
    <t>LGP ASNA 2392 V4-5</t>
  </si>
  <si>
    <t>LGP ASNA 2392 V4-6</t>
  </si>
  <si>
    <t>LGP ASNA 2392 V4-7</t>
  </si>
  <si>
    <t>Ecrou HI LITE ASNA 2528-2</t>
  </si>
  <si>
    <t>Ecrou HI LITE ASNA 2528-3</t>
  </si>
  <si>
    <t>Ecrou HI LITE ASNA 2528-4</t>
  </si>
  <si>
    <t>Ecrou HI LITE</t>
  </si>
  <si>
    <t>Ecrou HI LITE ASNA 2531</t>
  </si>
  <si>
    <t>Ecrou HI LITE ASNA 2531-2</t>
  </si>
  <si>
    <t>Ecrou HI LITE ASNA 2531-3</t>
  </si>
  <si>
    <t>Ecrou HI LITE ASNA 2531-4</t>
  </si>
  <si>
    <t>Ecrou HI LITE ASNA 2537</t>
  </si>
  <si>
    <t>Ecrou HI LITE ASNA 2537-2</t>
  </si>
  <si>
    <t>Ecrou HI LITE ASNA 2537-3</t>
  </si>
  <si>
    <t>Ecrou HI LITE ASNA 2537-4</t>
  </si>
  <si>
    <t>Ecrou HI LITE ASNA 2538</t>
  </si>
  <si>
    <t>Ecrou HI LITE ASNA 2538-2</t>
  </si>
  <si>
    <t>Ecrou HI LITE ASNA 2538-3</t>
  </si>
  <si>
    <t>Ecrou HI LITE ASNA 2538-4</t>
  </si>
  <si>
    <t>Ecrou HI LITE ASNA 5057</t>
  </si>
  <si>
    <t>Ecrou HI LITE ASNA 5057-2</t>
  </si>
  <si>
    <t>Ecrou HI LITE ASNA 5057-3</t>
  </si>
  <si>
    <t>Ecrou HI LITE ASNA 5057-4</t>
  </si>
  <si>
    <t>Bague LGP</t>
  </si>
  <si>
    <t>Bague LGP ASNA 2025</t>
  </si>
  <si>
    <t>Bague LGP ASNA 2025-2</t>
  </si>
  <si>
    <t>Bague LGP ASNA 2025-3</t>
  </si>
  <si>
    <t>Bague LGP ABS 0270</t>
  </si>
  <si>
    <t>Bague LGP ABS 0270-3</t>
  </si>
  <si>
    <t>Bague LGP ABS 0270-4</t>
  </si>
  <si>
    <t>dept</t>
  </si>
  <si>
    <t>codearticle</t>
  </si>
  <si>
    <t>renomage de colB</t>
  </si>
  <si>
    <t>critere</t>
  </si>
  <si>
    <t>renomagede colA</t>
  </si>
  <si>
    <t xml:space="preserve">dept </t>
  </si>
  <si>
    <t>cellule L1</t>
  </si>
  <si>
    <t>dept2</t>
  </si>
  <si>
    <t>cellule C2</t>
  </si>
  <si>
    <t>listecritère</t>
  </si>
  <si>
    <t>plage automatique L2:L…..</t>
  </si>
  <si>
    <t>champs nommés (voir gestionnaire de noms)</t>
  </si>
  <si>
    <t xml:space="preserve">pour utiliser sur une autre feuille ,tu copie/colle le tablo formulaire </t>
  </si>
  <si>
    <t>Rivet ASNA 2049 3.2 x 11</t>
  </si>
  <si>
    <t>Rivet ASNA 2049 4.8 x 12</t>
  </si>
  <si>
    <t>Rivet ASNA 2049 4.8 x 13</t>
  </si>
  <si>
    <t>Rivet ASNA 2049 4.8 x 14</t>
  </si>
  <si>
    <t>Rivet ASNA 2049 4.8 x 15</t>
  </si>
  <si>
    <t>Rivet ASNA 2050 2.5 x 7</t>
  </si>
  <si>
    <t>Rivet ASNA 2050 2.5 x 8</t>
  </si>
  <si>
    <t>Rivet ASNA 2050 3.2 x 12</t>
  </si>
  <si>
    <t>Rivet ASNA 2050 3.2 x 13</t>
  </si>
  <si>
    <t>Rivet ASNA 2050 3.2 x 14</t>
  </si>
  <si>
    <t>Rivet ASNA 2050 3.2 x 15</t>
  </si>
  <si>
    <t>Rivet ASNA 2050 4.8 x 12</t>
  </si>
  <si>
    <t>Rivet ASNA 2050 4.8 x 13</t>
  </si>
  <si>
    <t>Rivet ASNA 2050 4.8 x 14</t>
  </si>
  <si>
    <t>Rivet ASNA 2050 4.8 x 15</t>
  </si>
  <si>
    <t>Rivet ASNA 2051 2.5 x 7</t>
  </si>
  <si>
    <t>Rivet ASNA 2051 2.5 x 8</t>
  </si>
  <si>
    <t>Rivet ASNA 2051 4.8 x 13</t>
  </si>
  <si>
    <t>Rivet ASNA 2051 4.8 x 14</t>
  </si>
  <si>
    <t>Rivet ASNA 2051 4.8 x 15</t>
  </si>
  <si>
    <t>Fixation aveugle</t>
  </si>
  <si>
    <t>Fixation aveugle POP</t>
  </si>
  <si>
    <t>Ø 3.2 - 4.5 (épaisseur : 0-1.6)</t>
  </si>
  <si>
    <t>Ø 3.2 - 6.0 (épaisseur : 1.6-3.2)</t>
  </si>
  <si>
    <t>Ø 3.2 - 18.5 (épaisseur : 12.7-14.3)</t>
  </si>
  <si>
    <t>Ø 3.2 - 20.0 (épaisseur : 14.3-16.7)</t>
  </si>
  <si>
    <t>Ø 3.2 - 24.0 (épaisseur : 16.7-20.7)</t>
  </si>
  <si>
    <t>Fixation aveugle JO-BOLT NAS 1669</t>
  </si>
  <si>
    <t>Fixation aveugle JO-BOLT NAS 1670</t>
  </si>
  <si>
    <t>Ecrou prisonnier</t>
  </si>
  <si>
    <t>Ecrou prisonnier d'angle réduit</t>
  </si>
  <si>
    <t>Ecrou prisonnier d'angle normal</t>
  </si>
  <si>
    <t>Ecrou prisonnier à 90°</t>
  </si>
  <si>
    <t>Ecrou prisonnier étanche</t>
  </si>
  <si>
    <t>Consommable</t>
  </si>
  <si>
    <t>Alésoir cylindrique Ø 4.05</t>
  </si>
  <si>
    <t>Alésoir cylindrique Ø 4.14</t>
  </si>
  <si>
    <t>Foret Ø 4.1 court</t>
  </si>
  <si>
    <t>Foret Ø 4.6</t>
  </si>
  <si>
    <t>Foret Ø 4.9</t>
  </si>
  <si>
    <t>Foret Ø 5.0</t>
  </si>
  <si>
    <t>Foret Ø 5.6</t>
  </si>
  <si>
    <t>Foret Ø 8.0</t>
  </si>
  <si>
    <t>Foret Ø 10</t>
  </si>
  <si>
    <t>Pilote Ø 2.5</t>
  </si>
  <si>
    <t>Pilote Ø 3.3</t>
  </si>
  <si>
    <t>Pilote Ø 4.1</t>
  </si>
  <si>
    <t>Pilote Ø 4.6</t>
  </si>
  <si>
    <t>Consommable composite</t>
  </si>
  <si>
    <t>Métrologie</t>
  </si>
  <si>
    <t>Calibre à Hi Lite</t>
  </si>
  <si>
    <t>Calibre à LGP</t>
  </si>
  <si>
    <t>Comparateur à cadran (Ø 40 mm)</t>
  </si>
  <si>
    <t>Matériel</t>
  </si>
  <si>
    <t>Pince barre Ø 3.8 mm</t>
  </si>
  <si>
    <t>Pince barre Ø 4.1 mm</t>
  </si>
  <si>
    <t>Pince barre Ø 4.6 mm</t>
  </si>
  <si>
    <t>Pince barre Ø 4.8 mm</t>
  </si>
  <si>
    <t>Renvoi d'angle</t>
  </si>
  <si>
    <t>Date</t>
  </si>
  <si>
    <t>Entrée</t>
  </si>
  <si>
    <t>Sortie</t>
  </si>
  <si>
    <t>Stock mini</t>
  </si>
  <si>
    <t>Stock initial</t>
  </si>
  <si>
    <t>Stock final</t>
  </si>
  <si>
    <t>P.U.</t>
  </si>
  <si>
    <t>Alerte stock</t>
  </si>
  <si>
    <t>Valeur Stock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</si>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</sst>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20"/>
      <color theme="1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E4F5"/>
        <bgColor rgb="FFC0E4F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9" fillId="3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3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4F35AE7-C61C-435E-9AA9-10E171A0D526}" name="Formulaire6" displayName="Formulaire6" ref="B2:G23" totalsRowShown="0" headerRowDxfId="30" dataDxfId="29">
  <autoFilter ref="B2:G23" xr:uid="{34F35AE7-C61C-435E-9AA9-10E171A0D526}"/>
  <tableColumns count="6">
    <tableColumn id="2" xr3:uid="{513B18EB-CDD7-4580-BEF7-328CD12CCD0A}" name="Date" dataDxfId="28"/>
    <tableColumn id="1" xr3:uid="{32DC9268-D061-4A35-9EF6-A40697CD4F82}" name="Critère" dataDxfId="27"/>
    <tableColumn id="3" xr3:uid="{5B67F039-B519-4F1A-AA51-1C3FA8FADF3F}" name="Code article" dataDxfId="26"/>
    <tableColumn id="4" xr3:uid="{692181D1-2891-45C6-A941-680A610A7F5E}" name="Désignation" dataDxfId="25"/>
    <tableColumn id="5" xr3:uid="{DBB4E022-9148-49A1-9C3F-9A0F8D3B8BF7}" name="Entrée" dataDxfId="24"/>
    <tableColumn id="6" xr3:uid="{B5C8DC03-FAA6-4C93-885B-521CCB3C7CEB}" name="Sortie" dataDxfId="23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F6394C-BCCD-4285-9800-FF6F581480DD}" name="Données" displayName="Données" ref="A2:K101" totalsRowShown="0" headerRowDxfId="22" dataDxfId="21">
  <autoFilter ref="A2:K101" xr:uid="{D3F6394C-BCCD-4285-9800-FF6F581480DD}"/>
  <tableColumns count="11">
    <tableColumn id="1" xr3:uid="{1EFD1214-A385-446A-93F3-CBBCC41C01E5}" name="Critère" dataDxfId="20"/>
    <tableColumn id="2" xr3:uid="{71742AEA-D965-4FAB-A7F4-A6F1DD483434}" name="Code article" dataDxfId="19"/>
    <tableColumn id="3" xr3:uid="{183639F0-EB91-43AC-9EBE-60ECC7FC51B2}" name="Désignation" dataDxfId="18"/>
    <tableColumn id="14" xr3:uid="{789B0BFE-8475-4AF6-AF13-4CF79ACEF017}" name="Stock mini" dataDxfId="17"/>
    <tableColumn id="15" xr3:uid="{419FEEF7-E676-408F-859D-12F4A4FD31DE}" name="Stock initial" dataDxfId="16"/>
    <tableColumn id="16" xr3:uid="{7C20DFAF-FADC-45D2-A193-6E916DC26A79}" name="Entrée" dataDxfId="15">
      <calculatedColumnFormula>SUMIF(Formulaire6[Désignation],Données[[#This Row],[Désignation]],Formulaire6[Entrée])</calculatedColumnFormula>
    </tableColumn>
    <tableColumn id="17" xr3:uid="{5246EB79-627E-41BB-B803-C8104BF58087}" name="Sortie" dataDxfId="14">
      <calculatedColumnFormula>SUMIF(Formulaire6[Désignation],Données[[#This Row],[Désignation]],Formulaire6[Sortie])</calculatedColumnFormula>
    </tableColumn>
    <tableColumn id="18" xr3:uid="{0887B674-9406-4438-84E0-6CFEBA460CBE}" name="Alerte stock" dataDxfId="13">
      <calculatedColumnFormula>IF(Données[[#This Row],[Stock final]]&lt;=Données[[#This Row],[Stock mini]],0,IF(Données[[#This Row],[Stock final]]&lt;=Données[[#This Row],[Stock mini]]+(Données[[#This Row],[Stock mini]]*25/100),1,2))</calculatedColumnFormula>
    </tableColumn>
    <tableColumn id="19" xr3:uid="{4C2679DE-CC1D-4419-A518-4B8C2BA4C9FF}" name="Stock final" dataDxfId="12">
      <calculatedColumnFormula>IF(Données[[#This Row],[Stock initial]]="","",Données[[#This Row],[Stock initial]]+Données[[#This Row],[Entrée]]-Données[[#This Row],[Sortie]])</calculatedColumnFormula>
    </tableColumn>
    <tableColumn id="20" xr3:uid="{2590DA42-8D1B-4025-BB4E-4132436B554D}" name="P.U." dataDxfId="11"/>
    <tableColumn id="21" xr3:uid="{555FC5DC-B32C-4745-B14F-0F2430AC39E1}" name="Valeur Stock" dataDxfId="10">
      <calculatedColumnFormula>IF(Données[[#This Row],[Stock initial]]="","",Données[[#This Row],[Stock final]]*Données[[#This Row],[P.U.]])</calculatedColumnFormula>
    </tableColumn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B5591B-8425-4E28-A15F-4B3BE7250D58}" name="Formulaire" displayName="Formulaire" ref="Q2:S7" totalsRowShown="0" headerRowDxfId="9" dataDxfId="8">
  <autoFilter ref="Q2:S7" xr:uid="{7FB5591B-8425-4E28-A15F-4B3BE7250D58}"/>
  <tableColumns count="3">
    <tableColumn id="1" xr3:uid="{0D4FD3A7-8DB5-40A7-9124-C1E41FBA7A24}" name="Critère" dataDxfId="7"/>
    <tableColumn id="3" xr3:uid="{9EE41D51-59F3-4363-B09F-8CB25E5D7AF1}" name="Code article" dataDxfId="6"/>
    <tableColumn id="4" xr3:uid="{CC7E2E84-44D4-411C-A26F-0A4E568A2C61}" name="Désignation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0C6828-188F-40C9-A61F-2C5D2247F00C}" name="Formulaire4" displayName="Formulaire4" ref="C2:E7" totalsRowShown="0" headerRowDxfId="4" dataDxfId="3">
  <autoFilter ref="C2:E7" xr:uid="{010C6828-188F-40C9-A61F-2C5D2247F00C}"/>
  <tableColumns count="3">
    <tableColumn id="1" xr3:uid="{9EC53EF6-FC52-47C6-A757-7A14ADC7FE20}" name="Critère" dataDxfId="2"/>
    <tableColumn id="3" xr3:uid="{7C8C3889-303E-4119-B79F-DF6B7221E882}" name="Code article" dataDxfId="1"/>
    <tableColumn id="4" xr3:uid="{FC494867-2941-45BB-BD90-0C3DAC744F95}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0933A-766E-4856-9C2F-FD6C7A4D3B87}">
  <dimension ref="B1:G516"/>
  <sheetViews>
    <sheetView topLeftCell="B1" workbookViewId="0">
      <selection activeCell="K13" sqref="K13:K14"/>
    </sheetView>
  </sheetViews>
  <sheetFormatPr baseColWidth="10" defaultRowHeight="15"/>
  <cols>
    <col min="1" max="1" width="11" style="4"/>
    <col min="2" max="2" width="16.25" style="7" customWidth="1"/>
    <col min="3" max="3" width="29.5" style="4" customWidth="1"/>
    <col min="4" max="4" width="47.375" style="4" customWidth="1"/>
    <col min="5" max="5" width="45" style="4" customWidth="1"/>
    <col min="6" max="6" width="14.75" style="4" customWidth="1"/>
    <col min="7" max="7" width="18.875" style="4" customWidth="1"/>
    <col min="8" max="16384" width="11" style="4"/>
  </cols>
  <sheetData>
    <row r="1" spans="2:7" ht="45.75" customHeight="1">
      <c r="B1" s="18" t="s">
        <v>1</v>
      </c>
      <c r="C1" s="18"/>
      <c r="D1" s="18"/>
      <c r="E1" s="19"/>
      <c r="F1" s="19"/>
      <c r="G1" s="19"/>
    </row>
    <row r="2" spans="2:7" ht="50.1" customHeight="1">
      <c r="B2" s="17" t="s">
        <v>142</v>
      </c>
      <c r="C2" s="17" t="s">
        <v>2</v>
      </c>
      <c r="D2" s="17" t="s">
        <v>3</v>
      </c>
      <c r="E2" s="17" t="s">
        <v>4</v>
      </c>
      <c r="F2" s="17" t="s">
        <v>143</v>
      </c>
      <c r="G2" s="17" t="s">
        <v>144</v>
      </c>
    </row>
    <row r="3" spans="2:7" ht="20.100000000000001" customHeight="1">
      <c r="B3" s="15">
        <v>45659</v>
      </c>
      <c r="C3" s="16" t="s">
        <v>46</v>
      </c>
      <c r="D3" s="16" t="s">
        <v>51</v>
      </c>
      <c r="E3" s="16" t="s">
        <v>53</v>
      </c>
      <c r="F3" s="14"/>
      <c r="G3" s="14">
        <v>1</v>
      </c>
    </row>
    <row r="4" spans="2:7" ht="20.100000000000001" customHeight="1">
      <c r="B4" s="15">
        <v>45660</v>
      </c>
      <c r="C4" s="16" t="s">
        <v>5</v>
      </c>
      <c r="D4" s="16" t="s">
        <v>7</v>
      </c>
      <c r="E4" s="16" t="s">
        <v>91</v>
      </c>
      <c r="F4" s="14"/>
      <c r="G4" s="14"/>
    </row>
    <row r="5" spans="2:7" ht="20.100000000000001" customHeight="1">
      <c r="B5" s="15">
        <v>45661</v>
      </c>
      <c r="C5" s="16" t="s">
        <v>117</v>
      </c>
      <c r="D5" s="16" t="s">
        <v>117</v>
      </c>
      <c r="E5" s="16" t="s">
        <v>123</v>
      </c>
      <c r="F5" s="14"/>
      <c r="G5" s="14"/>
    </row>
    <row r="6" spans="2:7" ht="20.100000000000001" customHeight="1">
      <c r="B6" s="15">
        <v>45662</v>
      </c>
      <c r="C6" s="16" t="s">
        <v>132</v>
      </c>
      <c r="D6" s="16" t="s">
        <v>132</v>
      </c>
      <c r="E6" s="16" t="s">
        <v>134</v>
      </c>
      <c r="F6" s="14"/>
      <c r="G6" s="14"/>
    </row>
    <row r="7" spans="2:7" ht="20.100000000000001" customHeight="1">
      <c r="B7" s="15"/>
      <c r="C7" s="16"/>
      <c r="D7" s="16"/>
      <c r="E7" s="16"/>
      <c r="F7" s="14"/>
      <c r="G7" s="14">
        <v>10</v>
      </c>
    </row>
    <row r="8" spans="2:7" ht="20.100000000000001" customHeight="1">
      <c r="B8" s="15"/>
      <c r="C8" s="16"/>
      <c r="D8" s="16"/>
      <c r="E8" s="16"/>
      <c r="F8" s="14"/>
      <c r="G8" s="14"/>
    </row>
    <row r="9" spans="2:7" ht="20.100000000000001" customHeight="1">
      <c r="B9" s="15"/>
      <c r="C9" s="16"/>
      <c r="D9" s="16"/>
      <c r="E9" s="16"/>
      <c r="F9" s="14"/>
      <c r="G9" s="14"/>
    </row>
    <row r="10" spans="2:7" ht="20.100000000000001" customHeight="1">
      <c r="B10" s="15"/>
      <c r="C10" s="16"/>
      <c r="D10" s="16"/>
      <c r="E10" s="16"/>
      <c r="F10" s="14"/>
      <c r="G10" s="14"/>
    </row>
    <row r="11" spans="2:7" ht="20.100000000000001" customHeight="1">
      <c r="B11" s="15"/>
      <c r="C11" s="16"/>
      <c r="D11" s="16"/>
      <c r="E11" s="16"/>
      <c r="F11" s="14"/>
      <c r="G11" s="14">
        <v>5</v>
      </c>
    </row>
    <row r="12" spans="2:7" ht="20.100000000000001" customHeight="1">
      <c r="B12" s="15"/>
      <c r="C12" s="16"/>
      <c r="D12" s="16"/>
      <c r="E12" s="16"/>
      <c r="F12" s="14"/>
      <c r="G12" s="14"/>
    </row>
    <row r="13" spans="2:7" ht="20.100000000000001" customHeight="1">
      <c r="B13" s="15"/>
      <c r="C13" s="16"/>
      <c r="D13" s="16"/>
      <c r="E13" s="16"/>
      <c r="F13" s="14"/>
      <c r="G13" s="14"/>
    </row>
    <row r="14" spans="2:7" ht="20.100000000000001" customHeight="1">
      <c r="B14" s="15"/>
      <c r="C14" s="16"/>
      <c r="D14" s="16"/>
      <c r="E14" s="16"/>
      <c r="F14" s="14"/>
      <c r="G14" s="14"/>
    </row>
    <row r="15" spans="2:7" ht="20.100000000000001" customHeight="1">
      <c r="B15" s="15"/>
      <c r="C15" s="16"/>
      <c r="D15" s="16"/>
      <c r="E15" s="16"/>
      <c r="F15" s="14"/>
      <c r="G15" s="14"/>
    </row>
    <row r="16" spans="2:7" ht="20.100000000000001" customHeight="1">
      <c r="B16" s="15"/>
      <c r="C16" s="16"/>
      <c r="D16" s="16"/>
      <c r="E16" s="16"/>
      <c r="F16" s="14"/>
      <c r="G16" s="14"/>
    </row>
    <row r="17" spans="2:7" ht="20.100000000000001" customHeight="1">
      <c r="B17" s="15"/>
      <c r="C17" s="16"/>
      <c r="D17" s="16"/>
      <c r="E17" s="16"/>
      <c r="F17" s="14"/>
      <c r="G17" s="14"/>
    </row>
    <row r="18" spans="2:7" ht="20.100000000000001" customHeight="1">
      <c r="B18" s="15"/>
      <c r="C18" s="16"/>
      <c r="D18" s="16"/>
      <c r="E18" s="16"/>
      <c r="F18" s="14"/>
      <c r="G18" s="14"/>
    </row>
    <row r="19" spans="2:7" ht="20.100000000000001" customHeight="1">
      <c r="B19" s="15"/>
      <c r="C19" s="16"/>
      <c r="D19" s="16"/>
      <c r="E19" s="16"/>
      <c r="F19" s="14"/>
      <c r="G19" s="14">
        <v>6</v>
      </c>
    </row>
    <row r="20" spans="2:7" ht="20.100000000000001" customHeight="1">
      <c r="B20" s="15"/>
      <c r="C20" s="16"/>
      <c r="D20" s="16"/>
      <c r="E20" s="16"/>
      <c r="F20" s="14"/>
      <c r="G20" s="14"/>
    </row>
    <row r="21" spans="2:7" ht="20.100000000000001" customHeight="1">
      <c r="B21" s="15"/>
      <c r="C21" s="16"/>
      <c r="D21" s="16"/>
      <c r="E21" s="16"/>
      <c r="F21" s="14"/>
      <c r="G21" s="14"/>
    </row>
    <row r="22" spans="2:7" ht="20.100000000000001" customHeight="1">
      <c r="B22" s="15"/>
      <c r="C22" s="16"/>
      <c r="D22" s="16"/>
      <c r="E22" s="16"/>
      <c r="F22" s="14"/>
      <c r="G22" s="14"/>
    </row>
    <row r="23" spans="2:7" ht="20.100000000000001" customHeight="1">
      <c r="B23" s="15"/>
      <c r="C23" s="16"/>
      <c r="D23" s="16"/>
      <c r="E23" s="16"/>
      <c r="F23" s="14"/>
      <c r="G23" s="14"/>
    </row>
    <row r="24" spans="2:7" ht="20.100000000000001" customHeight="1"/>
    <row r="25" spans="2:7" ht="20.100000000000001" customHeight="1"/>
    <row r="26" spans="2:7" ht="20.100000000000001" customHeight="1"/>
    <row r="27" spans="2:7" ht="20.100000000000001" customHeight="1"/>
    <row r="28" spans="2:7" ht="20.100000000000001" customHeight="1"/>
    <row r="29" spans="2:7" ht="20.100000000000001" customHeight="1"/>
    <row r="30" spans="2:7" ht="20.100000000000001" customHeight="1"/>
    <row r="31" spans="2:7" ht="20.100000000000001" customHeight="1"/>
    <row r="32" spans="2: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</sheetData>
  <mergeCells count="1">
    <mergeCell ref="B1:G1"/>
  </mergeCells>
  <phoneticPr fontId="2" type="noConversion"/>
  <dataValidations count="5">
    <dataValidation type="list" allowBlank="1" showInputMessage="1" showErrorMessage="1" sqref="E3:E23" xr:uid="{6CA2DEA9-4E48-4BF7-8E04-B9F8E7069D96}">
      <formula1>OFFSET(dept2,MATCH(D3,codearticle,0),,COUNTIF(codearticle,D3))</formula1>
    </dataValidation>
    <dataValidation type="list" allowBlank="1" showInputMessage="1" showErrorMessage="1" sqref="D3:D23" xr:uid="{E798F634-EF12-41EC-B9F4-BF7E8AB82863}">
      <formula1>OFFSET(dept,MATCH(C3,listecritère,0),1,,8)</formula1>
    </dataValidation>
    <dataValidation type="list" allowBlank="1" showInputMessage="1" showErrorMessage="1" sqref="C3:C23" xr:uid="{1FDDE893-844D-4CC1-97CB-A30FAB29D65E}">
      <formula1>listecritère</formula1>
    </dataValidation>
    <dataValidation type="custom" showInputMessage="1" showErrorMessage="1" errorTitle="Stop" error="La cellule &quot;Sortie&quot; n'est pas vide" sqref="F3:F23" xr:uid="{5750DC0E-7A5F-4DEB-B56D-15D45B4F6EC4}">
      <formula1>G3=""</formula1>
    </dataValidation>
    <dataValidation type="custom" showInputMessage="1" showErrorMessage="1" errorTitle="Erreur" error="La cellule &quot;Entrée&quot; n'est pas vide_x000a_" sqref="G3:G23" xr:uid="{8755F4AF-B469-4A03-9FF8-2447208BAE8A}">
      <formula1>F3=""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4D6C6-EC79-4028-ACAA-129E5D21D60F}">
  <dimension ref="A1:AG324"/>
  <sheetViews>
    <sheetView tabSelected="1" workbookViewId="0">
      <pane ySplit="2" topLeftCell="A39" activePane="bottomLeft" state="frozen"/>
      <selection pane="bottomLeft" activeCell="L9" sqref="L9"/>
    </sheetView>
  </sheetViews>
  <sheetFormatPr baseColWidth="10" defaultColWidth="9.125" defaultRowHeight="20.100000000000001" customHeight="1"/>
  <cols>
    <col min="1" max="1" width="30.5" style="4" customWidth="1"/>
    <col min="2" max="2" width="38.875" style="4" customWidth="1"/>
    <col min="3" max="3" width="47.5" style="4" customWidth="1"/>
    <col min="4" max="7" width="10.625" style="4" customWidth="1"/>
    <col min="8" max="8" width="11" style="11" customWidth="1"/>
    <col min="9" max="9" width="10.625" style="4" customWidth="1"/>
    <col min="10" max="10" width="9.125" style="4" customWidth="1"/>
    <col min="11" max="11" width="12.5" style="4" customWidth="1"/>
    <col min="12" max="12" width="9.125" style="4" customWidth="1"/>
    <col min="13" max="16" width="9.125" style="4" hidden="1" customWidth="1"/>
    <col min="17" max="17" width="17.875" style="4" hidden="1" customWidth="1"/>
    <col min="18" max="18" width="29.5" style="4" hidden="1" customWidth="1"/>
    <col min="19" max="19" width="28.375" style="4" hidden="1" customWidth="1"/>
    <col min="20" max="21" width="9.125" style="4" hidden="1" customWidth="1"/>
    <col min="22" max="22" width="29.375" style="4" hidden="1" customWidth="1"/>
    <col min="23" max="23" width="27" style="4" hidden="1" customWidth="1"/>
    <col min="24" max="24" width="33.25" style="4" hidden="1" customWidth="1"/>
    <col min="25" max="25" width="39.25" style="4" hidden="1" customWidth="1"/>
    <col min="26" max="26" width="46.25" style="4" hidden="1" customWidth="1"/>
    <col min="27" max="27" width="50.5" style="4" hidden="1" customWidth="1"/>
    <col min="28" max="28" width="36.5" style="4" hidden="1" customWidth="1"/>
    <col min="29" max="29" width="23.625" style="4" hidden="1" customWidth="1"/>
    <col min="30" max="30" width="29.5" style="4" hidden="1" customWidth="1"/>
    <col min="31" max="31" width="9.125" style="4" hidden="1" customWidth="1"/>
    <col min="32" max="36" width="9.125" style="4" customWidth="1"/>
    <col min="37" max="16384" width="9.125" style="4"/>
  </cols>
  <sheetData>
    <row r="1" spans="1:30" ht="49.5" customHeight="1">
      <c r="A1" s="18" t="s">
        <v>0</v>
      </c>
      <c r="B1" s="18"/>
      <c r="C1" s="18"/>
      <c r="D1" s="19"/>
      <c r="E1" s="19"/>
      <c r="F1" s="19"/>
      <c r="G1" s="19"/>
      <c r="H1" s="19"/>
      <c r="I1" s="19"/>
      <c r="J1" s="19"/>
      <c r="K1" s="19"/>
      <c r="Q1" s="20" t="s">
        <v>1</v>
      </c>
      <c r="R1" s="20"/>
      <c r="S1" s="20"/>
      <c r="V1" s="5" t="s">
        <v>70</v>
      </c>
    </row>
    <row r="2" spans="1:30" ht="50.1" customHeight="1">
      <c r="A2" s="3" t="s">
        <v>2</v>
      </c>
      <c r="B2" s="3" t="s">
        <v>3</v>
      </c>
      <c r="C2" s="3" t="s">
        <v>4</v>
      </c>
      <c r="D2" s="3" t="s">
        <v>145</v>
      </c>
      <c r="E2" s="3" t="s">
        <v>146</v>
      </c>
      <c r="F2" s="3" t="s">
        <v>143</v>
      </c>
      <c r="G2" s="3" t="s">
        <v>144</v>
      </c>
      <c r="H2" s="3" t="s">
        <v>149</v>
      </c>
      <c r="I2" s="3" t="s">
        <v>147</v>
      </c>
      <c r="J2" s="3" t="s">
        <v>148</v>
      </c>
      <c r="K2" s="3" t="s">
        <v>150</v>
      </c>
      <c r="Q2" s="6" t="s">
        <v>2</v>
      </c>
      <c r="R2" s="6" t="s">
        <v>3</v>
      </c>
      <c r="S2" s="6" t="s">
        <v>4</v>
      </c>
      <c r="T2" s="7"/>
      <c r="V2" s="8" t="str" cm="1">
        <f t="array" ref="V2:V11">_xlfn.UNIQUE(critere)</f>
        <v xml:space="preserve">Rivet </v>
      </c>
      <c r="W2" s="8" t="str" cm="1">
        <f t="array" ref="W2:Y2">TRANSPOSE(_xlfn.UNIQUE(_xlfn._xlws.FILTER(Données[Code article],critere=V2)))</f>
        <v>Rivet ASNA 2049</v>
      </c>
      <c r="X2" s="8" t="str">
        <v>Rivet ASNA 2050</v>
      </c>
      <c r="Y2" s="8" t="str">
        <v>Rivet ASNA 2051</v>
      </c>
      <c r="Z2" s="8"/>
      <c r="AA2" s="8"/>
      <c r="AB2" s="9"/>
      <c r="AC2" s="8"/>
      <c r="AD2" s="8"/>
    </row>
    <row r="3" spans="1:30" ht="20.100000000000001" customHeight="1">
      <c r="A3" s="12" t="s">
        <v>5</v>
      </c>
      <c r="B3" s="12" t="s">
        <v>6</v>
      </c>
      <c r="C3" s="12" t="s">
        <v>83</v>
      </c>
      <c r="D3" s="4">
        <v>0</v>
      </c>
      <c r="F3" s="4">
        <f>SUMIF(Formulaire6[Désignation],Données[[#This Row],[Désignation]],Formulaire6[Entrée])</f>
        <v>0</v>
      </c>
      <c r="G3" s="4">
        <f>SUMIF(Formulaire6[Désignation],Données[[#This Row],[Désignation]],Formulaire6[Sortie])</f>
        <v>0</v>
      </c>
      <c r="H3" s="11">
        <f>IF(Données[[#This Row],[Stock final]]&lt;=Données[[#This Row],[Stock mini]],0,IF(Données[[#This Row],[Stock final]]&lt;=Données[[#This Row],[Stock mini]]+(Données[[#This Row],[Stock mini]]*25/100),1,2))</f>
        <v>2</v>
      </c>
      <c r="I3" s="4" t="str">
        <f>IF(Données[[#This Row],[Stock initial]]="","",Données[[#This Row],[Stock initial]]+Données[[#This Row],[Entrée]]-Données[[#This Row],[Sortie]])</f>
        <v/>
      </c>
      <c r="K3" s="4" t="str">
        <f>IF(Données[[#This Row],[Stock initial]]="","",Données[[#This Row],[Stock final]]*Données[[#This Row],[P.U.]])</f>
        <v/>
      </c>
      <c r="Q3" s="7" t="s">
        <v>63</v>
      </c>
      <c r="R3" s="7" t="s">
        <v>67</v>
      </c>
      <c r="S3" s="7" t="s">
        <v>68</v>
      </c>
      <c r="T3" s="7"/>
      <c r="V3" s="8" t="str">
        <v>Fixation</v>
      </c>
      <c r="W3" s="8" t="str" cm="1">
        <f t="array" ref="W3:Z3">TRANSPOSE(_xlfn.UNIQUE(_xlfn._xlws.FILTER(Données[Code article],critere=V3)))</f>
        <v>Fixation HI LITE ASNA 2026</v>
      </c>
      <c r="X3" s="8" t="str">
        <v>Fixation HI LITE ASNA 2027</v>
      </c>
      <c r="Y3" s="8" t="str">
        <v>Fixation LGP ASNA 2391</v>
      </c>
      <c r="Z3" s="8" t="str">
        <v>Fixation LGP ASNA 2392</v>
      </c>
      <c r="AA3" s="8"/>
      <c r="AB3" s="9"/>
      <c r="AC3" s="8"/>
      <c r="AD3" s="8"/>
    </row>
    <row r="4" spans="1:30" ht="20.100000000000001" customHeight="1">
      <c r="A4" s="10" t="s">
        <v>5</v>
      </c>
      <c r="B4" s="10" t="s">
        <v>6</v>
      </c>
      <c r="C4" s="10" t="s">
        <v>84</v>
      </c>
      <c r="D4" s="4">
        <v>0</v>
      </c>
      <c r="F4" s="4">
        <f>SUMIF(Formulaire6[Désignation],Données[[#This Row],[Désignation]],Formulaire6[Entrée])</f>
        <v>0</v>
      </c>
      <c r="G4" s="4">
        <f>SUMIF(Formulaire6[Désignation],Données[[#This Row],[Désignation]],Formulaire6[Sortie])</f>
        <v>0</v>
      </c>
      <c r="H4" s="11">
        <f>IF(Données[[#This Row],[Stock final]]&lt;=Données[[#This Row],[Stock mini]],0,IF(Données[[#This Row],[Stock final]]&lt;=Données[[#This Row],[Stock mini]]+(Données[[#This Row],[Stock mini]]*25/100),1,2))</f>
        <v>2</v>
      </c>
      <c r="I4" s="4" t="str">
        <f>IF(Données[[#This Row],[Stock initial]]="","",Données[[#This Row],[Stock initial]]+Données[[#This Row],[Entrée]]-Données[[#This Row],[Sortie]])</f>
        <v/>
      </c>
      <c r="K4" s="4" t="str">
        <f>IF(Données[[#This Row],[Stock initial]]="","",Données[[#This Row],[Stock final]]*Données[[#This Row],[P.U.]])</f>
        <v/>
      </c>
      <c r="Q4" s="7" t="s">
        <v>13</v>
      </c>
      <c r="R4" s="7" t="s">
        <v>22</v>
      </c>
      <c r="S4" s="7" t="s">
        <v>23</v>
      </c>
      <c r="T4" s="7"/>
      <c r="V4" s="8" t="str">
        <v>Ecrou HI LITE</v>
      </c>
      <c r="W4" s="8" t="str" cm="1">
        <f t="array" ref="W4:Z4">TRANSPOSE(_xlfn.UNIQUE(_xlfn._xlws.FILTER(Données[Code article],critere=V4)))</f>
        <v>Ecrou HI LITE ASNA 2531</v>
      </c>
      <c r="X4" s="8" t="str">
        <v>Ecrou HI LITE ASNA 2537</v>
      </c>
      <c r="Y4" s="8" t="str">
        <v>Ecrou HI LITE ASNA 2538</v>
      </c>
      <c r="Z4" s="8" t="str">
        <v>Ecrou HI LITE ASNA 5057</v>
      </c>
      <c r="AA4" s="8"/>
      <c r="AB4" s="9"/>
      <c r="AC4" s="8"/>
      <c r="AD4" s="8"/>
    </row>
    <row r="5" spans="1:30" ht="20.100000000000001" customHeight="1">
      <c r="A5" s="12" t="s">
        <v>5</v>
      </c>
      <c r="B5" s="12" t="s">
        <v>6</v>
      </c>
      <c r="C5" s="12" t="s">
        <v>85</v>
      </c>
      <c r="D5" s="4">
        <v>0</v>
      </c>
      <c r="F5" s="4">
        <f>SUMIF(Formulaire6[Désignation],Données[[#This Row],[Désignation]],Formulaire6[Entrée])</f>
        <v>0</v>
      </c>
      <c r="G5" s="4">
        <f>SUMIF(Formulaire6[Désignation],Données[[#This Row],[Désignation]],Formulaire6[Sortie])</f>
        <v>0</v>
      </c>
      <c r="H5" s="11">
        <f>IF(Données[[#This Row],[Stock final]]&lt;=Données[[#This Row],[Stock mini]],0,IF(Données[[#This Row],[Stock final]]&lt;=Données[[#This Row],[Stock mini]]+(Données[[#This Row],[Stock mini]]*25/100),1,2))</f>
        <v>2</v>
      </c>
      <c r="I5" s="4" t="str">
        <f>IF(Données[[#This Row],[Stock initial]]="","",Données[[#This Row],[Stock initial]]+Données[[#This Row],[Entrée]]-Données[[#This Row],[Sortie]])</f>
        <v/>
      </c>
      <c r="K5" s="4" t="str">
        <f>IF(Données[[#This Row],[Stock initial]]="","",Données[[#This Row],[Stock final]]*Données[[#This Row],[P.U.]])</f>
        <v/>
      </c>
      <c r="Q5" s="7" t="s">
        <v>103</v>
      </c>
      <c r="R5" s="7" t="s">
        <v>111</v>
      </c>
      <c r="S5" s="7"/>
      <c r="V5" s="8" t="str">
        <v>Bague LGP</v>
      </c>
      <c r="W5" s="8" t="str" cm="1">
        <f t="array" ref="W5:X5">TRANSPOSE(_xlfn.UNIQUE(_xlfn._xlws.FILTER(Données[Code article],critere=V5)))</f>
        <v>Bague LGP ASNA 2025</v>
      </c>
      <c r="X5" s="8" t="str">
        <v>Bague LGP ABS 0270</v>
      </c>
      <c r="Y5" s="8"/>
      <c r="Z5" s="8"/>
      <c r="AA5" s="8"/>
      <c r="AB5" s="9"/>
      <c r="AC5" s="8"/>
      <c r="AD5" s="8"/>
    </row>
    <row r="6" spans="1:30" ht="20.100000000000001" customHeight="1">
      <c r="A6" s="10" t="s">
        <v>5</v>
      </c>
      <c r="B6" s="10" t="s">
        <v>6</v>
      </c>
      <c r="C6" s="10" t="s">
        <v>86</v>
      </c>
      <c r="D6" s="4">
        <v>0</v>
      </c>
      <c r="F6" s="4">
        <f>SUMIF(Formulaire6[Désignation],Données[[#This Row],[Désignation]],Formulaire6[Entrée])</f>
        <v>0</v>
      </c>
      <c r="G6" s="4">
        <f>SUMIF(Formulaire6[Désignation],Données[[#This Row],[Désignation]],Formulaire6[Sortie])</f>
        <v>0</v>
      </c>
      <c r="H6" s="11">
        <f>IF(Données[[#This Row],[Stock final]]&lt;=Données[[#This Row],[Stock mini]],0,IF(Données[[#This Row],[Stock final]]&lt;=Données[[#This Row],[Stock mini]]+(Données[[#This Row],[Stock mini]]*25/100),1,2))</f>
        <v>2</v>
      </c>
      <c r="I6" s="4" t="str">
        <f>IF(Données[[#This Row],[Stock initial]]="","",Données[[#This Row],[Stock initial]]+Données[[#This Row],[Entrée]]-Données[[#This Row],[Sortie]])</f>
        <v/>
      </c>
      <c r="K6" s="4" t="str">
        <f>IF(Données[[#This Row],[Stock initial]]="","",Données[[#This Row],[Stock final]]*Données[[#This Row],[P.U.]])</f>
        <v/>
      </c>
      <c r="Q6" s="7"/>
      <c r="R6" s="7"/>
      <c r="S6" s="7"/>
      <c r="V6" s="8" t="str">
        <v>Fixation aveugle</v>
      </c>
      <c r="W6" s="8" t="str" cm="1">
        <f t="array" ref="W6:Y6">TRANSPOSE(_xlfn.UNIQUE(_xlfn._xlws.FILTER(Données[Code article],critere=V6)))</f>
        <v>Fixation aveugle POP</v>
      </c>
      <c r="X6" s="8" t="str">
        <v>Fixation aveugle JO-BOLT NAS 1669</v>
      </c>
      <c r="Y6" s="8" t="str">
        <v>Fixation aveugle JO-BOLT NAS 1670</v>
      </c>
      <c r="Z6" s="8"/>
      <c r="AA6" s="8"/>
      <c r="AB6" s="9"/>
      <c r="AC6" s="8"/>
      <c r="AD6" s="8"/>
    </row>
    <row r="7" spans="1:30" ht="20.100000000000001" customHeight="1">
      <c r="A7" s="12" t="s">
        <v>5</v>
      </c>
      <c r="B7" s="12" t="s">
        <v>6</v>
      </c>
      <c r="C7" s="12" t="s">
        <v>87</v>
      </c>
      <c r="D7" s="4">
        <v>0</v>
      </c>
      <c r="F7" s="4">
        <f>SUMIF(Formulaire6[Désignation],Données[[#This Row],[Désignation]],Formulaire6[Entrée])</f>
        <v>0</v>
      </c>
      <c r="G7" s="4">
        <f>SUMIF(Formulaire6[Désignation],Données[[#This Row],[Désignation]],Formulaire6[Sortie])</f>
        <v>0</v>
      </c>
      <c r="H7" s="11">
        <f>IF(Données[[#This Row],[Stock final]]&lt;=Données[[#This Row],[Stock mini]],0,IF(Données[[#This Row],[Stock final]]&lt;=Données[[#This Row],[Stock mini]]+(Données[[#This Row],[Stock mini]]*25/100),1,2))</f>
        <v>2</v>
      </c>
      <c r="I7" s="4" t="str">
        <f>IF(Données[[#This Row],[Stock initial]]="","",Données[[#This Row],[Stock initial]]+Données[[#This Row],[Entrée]]-Données[[#This Row],[Sortie]])</f>
        <v/>
      </c>
      <c r="K7" s="4" t="str">
        <f>IF(Données[[#This Row],[Stock initial]]="","",Données[[#This Row],[Stock final]]*Données[[#This Row],[P.U.]])</f>
        <v/>
      </c>
      <c r="Q7" s="7" t="s">
        <v>63</v>
      </c>
      <c r="R7" s="7" t="s">
        <v>64</v>
      </c>
      <c r="S7" s="7" t="s">
        <v>66</v>
      </c>
      <c r="V7" s="8" t="str">
        <v>Ecrou prisonnier</v>
      </c>
      <c r="W7" s="8" t="str" cm="1">
        <f t="array" ref="W7:Z7">TRANSPOSE(_xlfn.UNIQUE(_xlfn._xlws.FILTER(Données[Code article],critere=V7)))</f>
        <v>Ecrou prisonnier d'angle normal</v>
      </c>
      <c r="X7" s="8" t="str">
        <v>Ecrou prisonnier d'angle réduit</v>
      </c>
      <c r="Y7" s="8" t="str">
        <v>Ecrou prisonnier à 90°</v>
      </c>
      <c r="Z7" s="8" t="str">
        <v>Ecrou prisonnier étanche</v>
      </c>
      <c r="AA7" s="8"/>
      <c r="AB7" s="9"/>
      <c r="AC7" s="8"/>
      <c r="AD7" s="8"/>
    </row>
    <row r="8" spans="1:30" ht="20.100000000000001" customHeight="1">
      <c r="A8" s="10" t="s">
        <v>5</v>
      </c>
      <c r="B8" s="10" t="s">
        <v>7</v>
      </c>
      <c r="C8" s="10" t="s">
        <v>88</v>
      </c>
      <c r="D8" s="4">
        <v>0</v>
      </c>
      <c r="F8" s="4">
        <f>SUMIF(Formulaire6[Désignation],Données[[#This Row],[Désignation]],Formulaire6[Entrée])</f>
        <v>0</v>
      </c>
      <c r="G8" s="4">
        <f>SUMIF(Formulaire6[Désignation],Données[[#This Row],[Désignation]],Formulaire6[Sortie])</f>
        <v>0</v>
      </c>
      <c r="H8" s="11">
        <f>IF(Données[[#This Row],[Stock final]]&lt;=Données[[#This Row],[Stock mini]],0,IF(Données[[#This Row],[Stock final]]&lt;=Données[[#This Row],[Stock mini]]+(Données[[#This Row],[Stock mini]]*25/100),1,2))</f>
        <v>2</v>
      </c>
      <c r="I8" s="4" t="str">
        <f>IF(Données[[#This Row],[Stock initial]]="","",Données[[#This Row],[Stock initial]]+Données[[#This Row],[Entrée]]-Données[[#This Row],[Sortie]])</f>
        <v/>
      </c>
      <c r="K8" s="4" t="str">
        <f>IF(Données[[#This Row],[Stock initial]]="","",Données[[#This Row],[Stock final]]*Données[[#This Row],[P.U.]])</f>
        <v/>
      </c>
      <c r="V8" s="8" t="str">
        <v>Consommable</v>
      </c>
      <c r="W8" s="8" t="str" cm="1">
        <f t="array" ref="W8">TRANSPOSE(_xlfn.UNIQUE(_xlfn._xlws.FILTER(Données[Code article],critere=V8)))</f>
        <v>Consommable</v>
      </c>
      <c r="X8" s="13"/>
      <c r="Y8" s="13"/>
      <c r="Z8" s="8"/>
      <c r="AA8" s="8"/>
      <c r="AB8" s="9"/>
      <c r="AC8" s="8"/>
      <c r="AD8" s="8"/>
    </row>
    <row r="9" spans="1:30" ht="20.100000000000001" customHeight="1">
      <c r="A9" s="12" t="s">
        <v>5</v>
      </c>
      <c r="B9" s="12" t="s">
        <v>7</v>
      </c>
      <c r="C9" s="12" t="s">
        <v>89</v>
      </c>
      <c r="D9" s="4">
        <v>0</v>
      </c>
      <c r="F9" s="4">
        <f>SUMIF(Formulaire6[Désignation],Données[[#This Row],[Désignation]],Formulaire6[Entrée])</f>
        <v>0</v>
      </c>
      <c r="G9" s="4">
        <f>SUMIF(Formulaire6[Désignation],Données[[#This Row],[Désignation]],Formulaire6[Sortie])</f>
        <v>0</v>
      </c>
      <c r="H9" s="11">
        <f>IF(Données[[#This Row],[Stock final]]&lt;=Données[[#This Row],[Stock mini]],0,IF(Données[[#This Row],[Stock final]]&lt;=Données[[#This Row],[Stock mini]]+(Données[[#This Row],[Stock mini]]*25/100),1,2))</f>
        <v>2</v>
      </c>
      <c r="I9" s="4" t="str">
        <f>IF(Données[[#This Row],[Stock initial]]="","",Données[[#This Row],[Stock initial]]+Données[[#This Row],[Entrée]]-Données[[#This Row],[Sortie]])</f>
        <v/>
      </c>
      <c r="K9" s="4" t="str">
        <f>IF(Données[[#This Row],[Stock initial]]="","",Données[[#This Row],[Stock final]]*Données[[#This Row],[P.U.]])</f>
        <v/>
      </c>
      <c r="V9" s="8" t="str">
        <v>Consommable composite</v>
      </c>
      <c r="W9" s="8" t="str" cm="1">
        <f t="array" ref="W9">TRANSPOSE(_xlfn.UNIQUE(_xlfn._xlws.FILTER(Données[Code article],critere=V9)))</f>
        <v>Consommable composite</v>
      </c>
      <c r="X9" s="8"/>
      <c r="Y9" s="8"/>
      <c r="Z9" s="8"/>
      <c r="AA9" s="8"/>
    </row>
    <row r="10" spans="1:30" ht="20.100000000000001" customHeight="1">
      <c r="A10" s="10" t="s">
        <v>5</v>
      </c>
      <c r="B10" s="10" t="s">
        <v>7</v>
      </c>
      <c r="C10" s="10" t="s">
        <v>90</v>
      </c>
      <c r="D10" s="4">
        <v>0</v>
      </c>
      <c r="F10" s="4">
        <f>SUMIF(Formulaire6[Désignation],Données[[#This Row],[Désignation]],Formulaire6[Entrée])</f>
        <v>0</v>
      </c>
      <c r="G10" s="4">
        <f>SUMIF(Formulaire6[Désignation],Données[[#This Row],[Désignation]],Formulaire6[Sortie])</f>
        <v>0</v>
      </c>
      <c r="H10" s="11">
        <f>IF(Données[[#This Row],[Stock final]]&lt;=Données[[#This Row],[Stock mini]],0,IF(Données[[#This Row],[Stock final]]&lt;=Données[[#This Row],[Stock mini]]+(Données[[#This Row],[Stock mini]]*25/100),1,2))</f>
        <v>2</v>
      </c>
      <c r="I10" s="4" t="str">
        <f>IF(Données[[#This Row],[Stock initial]]="","",Données[[#This Row],[Stock initial]]+Données[[#This Row],[Entrée]]-Données[[#This Row],[Sortie]])</f>
        <v/>
      </c>
      <c r="K10" s="4" t="str">
        <f>IF(Données[[#This Row],[Stock initial]]="","",Données[[#This Row],[Stock final]]*Données[[#This Row],[P.U.]])</f>
        <v/>
      </c>
      <c r="V10" s="8" t="str">
        <v>Métrologie</v>
      </c>
      <c r="W10" s="8" t="str" cm="1">
        <f t="array" ref="W10">TRANSPOSE(_xlfn.UNIQUE(_xlfn._xlws.FILTER(Données[Code article],critere=V10)))</f>
        <v>Métrologie</v>
      </c>
      <c r="X10" s="8"/>
      <c r="Y10" s="8"/>
      <c r="Z10" s="8"/>
      <c r="AA10" s="8"/>
    </row>
    <row r="11" spans="1:30" ht="20.100000000000001" customHeight="1">
      <c r="A11" s="12" t="s">
        <v>5</v>
      </c>
      <c r="B11" s="12" t="s">
        <v>7</v>
      </c>
      <c r="C11" s="12" t="s">
        <v>91</v>
      </c>
      <c r="D11" s="4">
        <v>0</v>
      </c>
      <c r="F11" s="4">
        <f>SUMIF(Formulaire6[Désignation],Données[[#This Row],[Désignation]],Formulaire6[Entrée])</f>
        <v>0</v>
      </c>
      <c r="G11" s="4">
        <f>SUMIF(Formulaire6[Désignation],Données[[#This Row],[Désignation]],Formulaire6[Sortie])</f>
        <v>0</v>
      </c>
      <c r="H11" s="11">
        <f>IF(Données[[#This Row],[Stock final]]&lt;=Données[[#This Row],[Stock mini]],0,IF(Données[[#This Row],[Stock final]]&lt;=Données[[#This Row],[Stock mini]]+(Données[[#This Row],[Stock mini]]*25/100),1,2))</f>
        <v>2</v>
      </c>
      <c r="I11" s="4" t="str">
        <f>IF(Données[[#This Row],[Stock initial]]="","",Données[[#This Row],[Stock initial]]+Données[[#This Row],[Entrée]]-Données[[#This Row],[Sortie]])</f>
        <v/>
      </c>
      <c r="K11" s="4" t="str">
        <f>IF(Données[[#This Row],[Stock initial]]="","",Données[[#This Row],[Stock final]]*Données[[#This Row],[P.U.]])</f>
        <v/>
      </c>
      <c r="V11" s="8" t="str">
        <v>Matériel</v>
      </c>
      <c r="W11" s="8" t="str" cm="1">
        <f t="array" ref="W11">TRANSPOSE(_xlfn.UNIQUE(_xlfn._xlws.FILTER(Données[Code article],critere=V11)))</f>
        <v>Matériel</v>
      </c>
      <c r="X11" s="8"/>
      <c r="Y11" s="8"/>
      <c r="Z11" s="8"/>
      <c r="AA11" s="8"/>
    </row>
    <row r="12" spans="1:30" ht="20.100000000000001" customHeight="1">
      <c r="A12" s="10" t="s">
        <v>5</v>
      </c>
      <c r="B12" s="10" t="s">
        <v>7</v>
      </c>
      <c r="C12" s="10" t="s">
        <v>92</v>
      </c>
      <c r="D12" s="4">
        <v>0</v>
      </c>
      <c r="F12" s="4">
        <f>SUMIF(Formulaire6[Désignation],Données[[#This Row],[Désignation]],Formulaire6[Entrée])</f>
        <v>0</v>
      </c>
      <c r="G12" s="4">
        <f>SUMIF(Formulaire6[Désignation],Données[[#This Row],[Désignation]],Formulaire6[Sortie])</f>
        <v>0</v>
      </c>
      <c r="H12" s="11">
        <f>IF(Données[[#This Row],[Stock final]]&lt;=Données[[#This Row],[Stock mini]],0,IF(Données[[#This Row],[Stock final]]&lt;=Données[[#This Row],[Stock mini]]+(Données[[#This Row],[Stock mini]]*25/100),1,2))</f>
        <v>2</v>
      </c>
      <c r="I12" s="4" t="str">
        <f>IF(Données[[#This Row],[Stock initial]]="","",Données[[#This Row],[Stock initial]]+Données[[#This Row],[Entrée]]-Données[[#This Row],[Sortie]])</f>
        <v/>
      </c>
      <c r="K12" s="4" t="str">
        <f>IF(Données[[#This Row],[Stock initial]]="","",Données[[#This Row],[Stock final]]*Données[[#This Row],[P.U.]])</f>
        <v/>
      </c>
      <c r="Q12" s="4" t="s">
        <v>81</v>
      </c>
      <c r="V12" s="8"/>
      <c r="W12" s="8" t="e" cm="1" vm="1">
        <f t="array" ref="W12">TRANSPOSE(_xlfn.UNIQUE(_xlfn._xlws.FILTER(Données[Code article],critere=V12)))</f>
        <v>#VALUE!</v>
      </c>
      <c r="X12" s="8"/>
      <c r="Y12" s="8"/>
      <c r="Z12" s="8"/>
      <c r="AA12" s="8"/>
    </row>
    <row r="13" spans="1:30" ht="20.100000000000001" customHeight="1">
      <c r="A13" s="12" t="s">
        <v>5</v>
      </c>
      <c r="B13" s="12" t="s">
        <v>7</v>
      </c>
      <c r="C13" s="12" t="s">
        <v>93</v>
      </c>
      <c r="D13" s="4">
        <v>0</v>
      </c>
      <c r="F13" s="4">
        <f>SUMIF(Formulaire6[Désignation],Données[[#This Row],[Désignation]],Formulaire6[Entrée])</f>
        <v>0</v>
      </c>
      <c r="G13" s="4">
        <f>SUMIF(Formulaire6[Désignation],Données[[#This Row],[Désignation]],Formulaire6[Sortie])</f>
        <v>0</v>
      </c>
      <c r="H13" s="11">
        <f>IF(Données[[#This Row],[Stock final]]&lt;=Données[[#This Row],[Stock mini]],0,IF(Données[[#This Row],[Stock final]]&lt;=Données[[#This Row],[Stock mini]]+(Données[[#This Row],[Stock mini]]*25/100),1,2))</f>
        <v>2</v>
      </c>
      <c r="I13" s="4" t="str">
        <f>IF(Données[[#This Row],[Stock initial]]="","",Données[[#This Row],[Stock initial]]+Données[[#This Row],[Entrée]]-Données[[#This Row],[Sortie]])</f>
        <v/>
      </c>
      <c r="K13" s="4" t="str">
        <f>IF(Données[[#This Row],[Stock initial]]="","",Données[[#This Row],[Stock final]]*Données[[#This Row],[P.U.]])</f>
        <v/>
      </c>
      <c r="Q13" s="4" t="s">
        <v>71</v>
      </c>
      <c r="R13" s="4" t="s">
        <v>72</v>
      </c>
      <c r="V13" s="8"/>
      <c r="W13" s="8" t="e" cm="1" vm="1">
        <f t="array" ref="W13">TRANSPOSE(_xlfn.UNIQUE(_xlfn._xlws.FILTER(Données[Code article],critere=V13)))</f>
        <v>#VALUE!</v>
      </c>
      <c r="X13" s="8"/>
      <c r="Y13" s="8"/>
      <c r="Z13" s="8"/>
      <c r="AA13" s="8"/>
    </row>
    <row r="14" spans="1:30" ht="20.100000000000001" customHeight="1">
      <c r="A14" s="10" t="s">
        <v>5</v>
      </c>
      <c r="B14" s="10" t="s">
        <v>7</v>
      </c>
      <c r="C14" s="10" t="s">
        <v>8</v>
      </c>
      <c r="D14" s="4">
        <v>0</v>
      </c>
      <c r="F14" s="4">
        <f>SUMIF(Formulaire6[Désignation],Données[[#This Row],[Désignation]],Formulaire6[Entrée])</f>
        <v>0</v>
      </c>
      <c r="G14" s="4">
        <f>SUMIF(Formulaire6[Désignation],Données[[#This Row],[Désignation]],Formulaire6[Sortie])</f>
        <v>0</v>
      </c>
      <c r="H14" s="11">
        <f>IF(Données[[#This Row],[Stock final]]&lt;=Données[[#This Row],[Stock mini]],0,IF(Données[[#This Row],[Stock final]]&lt;=Données[[#This Row],[Stock mini]]+(Données[[#This Row],[Stock mini]]*25/100),1,2))</f>
        <v>2</v>
      </c>
      <c r="I14" s="4" t="str">
        <f>IF(Données[[#This Row],[Stock initial]]="","",Données[[#This Row],[Stock initial]]+Données[[#This Row],[Entrée]]-Données[[#This Row],[Sortie]])</f>
        <v/>
      </c>
      <c r="K14" s="4" t="str">
        <f>IF(Données[[#This Row],[Stock initial]]="","",Données[[#This Row],[Stock final]]*Données[[#This Row],[P.U.]])</f>
        <v/>
      </c>
      <c r="Q14" s="4" t="s">
        <v>73</v>
      </c>
      <c r="R14" s="4" t="s">
        <v>74</v>
      </c>
      <c r="V14" s="8"/>
      <c r="W14" s="8" t="e" cm="1" vm="1">
        <f t="array" ref="W14">TRANSPOSE(_xlfn.UNIQUE(_xlfn._xlws.FILTER(Données[Code article],critere=V14)))</f>
        <v>#VALUE!</v>
      </c>
      <c r="X14" s="8"/>
      <c r="Y14" s="8"/>
      <c r="Z14" s="8"/>
      <c r="AA14" s="8"/>
    </row>
    <row r="15" spans="1:30" ht="20.100000000000001" customHeight="1">
      <c r="A15" s="12" t="s">
        <v>5</v>
      </c>
      <c r="B15" s="12" t="s">
        <v>7</v>
      </c>
      <c r="C15" s="12" t="s">
        <v>9</v>
      </c>
      <c r="D15" s="4">
        <v>0</v>
      </c>
      <c r="F15" s="4">
        <f>SUMIF(Formulaire6[Désignation],Données[[#This Row],[Désignation]],Formulaire6[Entrée])</f>
        <v>0</v>
      </c>
      <c r="G15" s="4">
        <f>SUMIF(Formulaire6[Désignation],Données[[#This Row],[Désignation]],Formulaire6[Sortie])</f>
        <v>0</v>
      </c>
      <c r="H15" s="11">
        <f>IF(Données[[#This Row],[Stock final]]&lt;=Données[[#This Row],[Stock mini]],0,IF(Données[[#This Row],[Stock final]]&lt;=Données[[#This Row],[Stock mini]]+(Données[[#This Row],[Stock mini]]*25/100),1,2))</f>
        <v>2</v>
      </c>
      <c r="I15" s="4" t="str">
        <f>IF(Données[[#This Row],[Stock initial]]="","",Données[[#This Row],[Stock initial]]+Données[[#This Row],[Entrée]]-Données[[#This Row],[Sortie]])</f>
        <v/>
      </c>
      <c r="K15" s="4" t="str">
        <f>IF(Données[[#This Row],[Stock initial]]="","",Données[[#This Row],[Stock final]]*Données[[#This Row],[P.U.]])</f>
        <v/>
      </c>
      <c r="Q15" s="4" t="s">
        <v>75</v>
      </c>
      <c r="R15" s="4" t="s">
        <v>76</v>
      </c>
      <c r="V15" s="13"/>
      <c r="W15" s="13"/>
      <c r="X15" s="13"/>
      <c r="Y15" s="8"/>
      <c r="Z15" s="8"/>
      <c r="AA15" s="8"/>
    </row>
    <row r="16" spans="1:30" ht="20.100000000000001" customHeight="1">
      <c r="A16" s="10" t="s">
        <v>5</v>
      </c>
      <c r="B16" s="10" t="s">
        <v>7</v>
      </c>
      <c r="C16" s="10" t="s">
        <v>10</v>
      </c>
      <c r="D16" s="4">
        <v>0</v>
      </c>
      <c r="F16" s="4">
        <f>SUMIF(Formulaire6[Désignation],Données[[#This Row],[Désignation]],Formulaire6[Entrée])</f>
        <v>0</v>
      </c>
      <c r="G16" s="4">
        <f>SUMIF(Formulaire6[Désignation],Données[[#This Row],[Désignation]],Formulaire6[Sortie])</f>
        <v>0</v>
      </c>
      <c r="H16" s="11">
        <f>IF(Données[[#This Row],[Stock final]]&lt;=Données[[#This Row],[Stock mini]],0,IF(Données[[#This Row],[Stock final]]&lt;=Données[[#This Row],[Stock mini]]+(Données[[#This Row],[Stock mini]]*25/100),1,2))</f>
        <v>2</v>
      </c>
      <c r="I16" s="4" t="str">
        <f>IF(Données[[#This Row],[Stock initial]]="","",Données[[#This Row],[Stock initial]]+Données[[#This Row],[Entrée]]-Données[[#This Row],[Sortie]])</f>
        <v/>
      </c>
      <c r="K16" s="4" t="str">
        <f>IF(Données[[#This Row],[Stock initial]]="","",Données[[#This Row],[Stock final]]*Données[[#This Row],[P.U.]])</f>
        <v/>
      </c>
      <c r="Q16" s="4" t="s">
        <v>77</v>
      </c>
      <c r="R16" s="4" t="s">
        <v>78</v>
      </c>
      <c r="V16" s="8"/>
      <c r="W16" s="8"/>
      <c r="X16" s="8"/>
      <c r="Y16" s="8"/>
      <c r="Z16" s="8"/>
      <c r="AA16" s="8"/>
    </row>
    <row r="17" spans="1:27" ht="20.100000000000001" customHeight="1">
      <c r="A17" s="12" t="s">
        <v>5</v>
      </c>
      <c r="B17" s="12" t="s">
        <v>7</v>
      </c>
      <c r="C17" s="12" t="s">
        <v>11</v>
      </c>
      <c r="D17" s="4">
        <v>0</v>
      </c>
      <c r="F17" s="4">
        <f>SUMIF(Formulaire6[Désignation],Données[[#This Row],[Désignation]],Formulaire6[Entrée])</f>
        <v>0</v>
      </c>
      <c r="G17" s="4">
        <f>SUMIF(Formulaire6[Désignation],Données[[#This Row],[Désignation]],Formulaire6[Sortie])</f>
        <v>0</v>
      </c>
      <c r="H17" s="11">
        <f>IF(Données[[#This Row],[Stock final]]&lt;=Données[[#This Row],[Stock mini]],0,IF(Données[[#This Row],[Stock final]]&lt;=Données[[#This Row],[Stock mini]]+(Données[[#This Row],[Stock mini]]*25/100),1,2))</f>
        <v>2</v>
      </c>
      <c r="I17" s="4" t="str">
        <f>IF(Données[[#This Row],[Stock initial]]="","",Données[[#This Row],[Stock initial]]+Données[[#This Row],[Entrée]]-Données[[#This Row],[Sortie]])</f>
        <v/>
      </c>
      <c r="K17" s="4" t="str">
        <f>IF(Données[[#This Row],[Stock initial]]="","",Données[[#This Row],[Stock final]]*Données[[#This Row],[P.U.]])</f>
        <v/>
      </c>
      <c r="Q17" s="4" t="s">
        <v>79</v>
      </c>
      <c r="R17" s="4" t="s">
        <v>80</v>
      </c>
      <c r="V17" s="8"/>
      <c r="W17" s="8"/>
      <c r="X17" s="8"/>
      <c r="Y17" s="8"/>
      <c r="Z17" s="8"/>
      <c r="AA17" s="8"/>
    </row>
    <row r="18" spans="1:27" ht="20.100000000000001" customHeight="1">
      <c r="A18" s="10" t="s">
        <v>5</v>
      </c>
      <c r="B18" s="10" t="s">
        <v>7</v>
      </c>
      <c r="C18" s="10" t="s">
        <v>94</v>
      </c>
      <c r="D18" s="4">
        <v>0</v>
      </c>
      <c r="F18" s="4">
        <f>SUMIF(Formulaire6[Désignation],Données[[#This Row],[Désignation]],Formulaire6[Entrée])</f>
        <v>0</v>
      </c>
      <c r="G18" s="4">
        <f>SUMIF(Formulaire6[Désignation],Données[[#This Row],[Désignation]],Formulaire6[Sortie])</f>
        <v>0</v>
      </c>
      <c r="H18" s="11">
        <f>IF(Données[[#This Row],[Stock final]]&lt;=Données[[#This Row],[Stock mini]],0,IF(Données[[#This Row],[Stock final]]&lt;=Données[[#This Row],[Stock mini]]+(Données[[#This Row],[Stock mini]]*25/100),1,2))</f>
        <v>2</v>
      </c>
      <c r="I18" s="4" t="str">
        <f>IF(Données[[#This Row],[Stock initial]]="","",Données[[#This Row],[Stock initial]]+Données[[#This Row],[Entrée]]-Données[[#This Row],[Sortie]])</f>
        <v/>
      </c>
      <c r="K18" s="4" t="str">
        <f>IF(Données[[#This Row],[Stock initial]]="","",Données[[#This Row],[Stock final]]*Données[[#This Row],[P.U.]])</f>
        <v/>
      </c>
      <c r="V18" s="8"/>
      <c r="W18" s="8"/>
      <c r="X18" s="8"/>
      <c r="Y18" s="8"/>
      <c r="Z18" s="8"/>
      <c r="AA18" s="8"/>
    </row>
    <row r="19" spans="1:27" ht="20.100000000000001" customHeight="1">
      <c r="A19" s="12" t="s">
        <v>5</v>
      </c>
      <c r="B19" s="12" t="s">
        <v>7</v>
      </c>
      <c r="C19" s="12" t="s">
        <v>95</v>
      </c>
      <c r="D19" s="4">
        <v>0</v>
      </c>
      <c r="F19" s="4">
        <f>SUMIF(Formulaire6[Désignation],Données[[#This Row],[Désignation]],Formulaire6[Entrée])</f>
        <v>0</v>
      </c>
      <c r="G19" s="4">
        <f>SUMIF(Formulaire6[Désignation],Données[[#This Row],[Désignation]],Formulaire6[Sortie])</f>
        <v>0</v>
      </c>
      <c r="H19" s="11">
        <f>IF(Données[[#This Row],[Stock final]]&lt;=Données[[#This Row],[Stock mini]],0,IF(Données[[#This Row],[Stock final]]&lt;=Données[[#This Row],[Stock mini]]+(Données[[#This Row],[Stock mini]]*25/100),1,2))</f>
        <v>2</v>
      </c>
      <c r="I19" s="4" t="str">
        <f>IF(Données[[#This Row],[Stock initial]]="","",Données[[#This Row],[Stock initial]]+Données[[#This Row],[Entrée]]-Données[[#This Row],[Sortie]])</f>
        <v/>
      </c>
      <c r="K19" s="4" t="str">
        <f>IF(Données[[#This Row],[Stock initial]]="","",Données[[#This Row],[Stock final]]*Données[[#This Row],[P.U.]])</f>
        <v/>
      </c>
      <c r="Q19" s="4" t="s">
        <v>82</v>
      </c>
      <c r="V19" s="8"/>
      <c r="W19" s="8"/>
      <c r="X19" s="8"/>
      <c r="Y19" s="8"/>
      <c r="Z19" s="8"/>
      <c r="AA19" s="8"/>
    </row>
    <row r="20" spans="1:27" ht="20.100000000000001" customHeight="1">
      <c r="A20" s="10" t="s">
        <v>5</v>
      </c>
      <c r="B20" s="10" t="s">
        <v>7</v>
      </c>
      <c r="C20" s="10" t="s">
        <v>96</v>
      </c>
      <c r="D20" s="4">
        <v>0</v>
      </c>
      <c r="F20" s="4">
        <f>SUMIF(Formulaire6[Désignation],Données[[#This Row],[Désignation]],Formulaire6[Entrée])</f>
        <v>0</v>
      </c>
      <c r="G20" s="4">
        <f>SUMIF(Formulaire6[Désignation],Données[[#This Row],[Désignation]],Formulaire6[Sortie])</f>
        <v>0</v>
      </c>
      <c r="H20" s="11">
        <f>IF(Données[[#This Row],[Stock final]]&lt;=Données[[#This Row],[Stock mini]],0,IF(Données[[#This Row],[Stock final]]&lt;=Données[[#This Row],[Stock mini]]+(Données[[#This Row],[Stock mini]]*25/100),1,2))</f>
        <v>2</v>
      </c>
      <c r="I20" s="4" t="str">
        <f>IF(Données[[#This Row],[Stock initial]]="","",Données[[#This Row],[Stock initial]]+Données[[#This Row],[Entrée]]-Données[[#This Row],[Sortie]])</f>
        <v/>
      </c>
      <c r="K20" s="4" t="str">
        <f>IF(Données[[#This Row],[Stock initial]]="","",Données[[#This Row],[Stock final]]*Données[[#This Row],[P.U.]])</f>
        <v/>
      </c>
      <c r="V20" s="8"/>
      <c r="W20" s="8"/>
      <c r="X20" s="8"/>
      <c r="Y20" s="8"/>
      <c r="Z20" s="8"/>
      <c r="AA20" s="8"/>
    </row>
    <row r="21" spans="1:27" ht="20.100000000000001" customHeight="1">
      <c r="A21" s="12" t="s">
        <v>5</v>
      </c>
      <c r="B21" s="12" t="s">
        <v>7</v>
      </c>
      <c r="C21" s="12" t="s">
        <v>97</v>
      </c>
      <c r="D21" s="4">
        <v>0</v>
      </c>
      <c r="F21" s="4">
        <f>SUMIF(Formulaire6[Désignation],Données[[#This Row],[Désignation]],Formulaire6[Entrée])</f>
        <v>0</v>
      </c>
      <c r="G21" s="4">
        <f>SUMIF(Formulaire6[Désignation],Données[[#This Row],[Désignation]],Formulaire6[Sortie])</f>
        <v>0</v>
      </c>
      <c r="H21" s="11">
        <f>IF(Données[[#This Row],[Stock final]]&lt;=Données[[#This Row],[Stock mini]],0,IF(Données[[#This Row],[Stock final]]&lt;=Données[[#This Row],[Stock mini]]+(Données[[#This Row],[Stock mini]]*25/100),1,2))</f>
        <v>2</v>
      </c>
      <c r="I21" s="4" t="str">
        <f>IF(Données[[#This Row],[Stock initial]]="","",Données[[#This Row],[Stock initial]]+Données[[#This Row],[Entrée]]-Données[[#This Row],[Sortie]])</f>
        <v/>
      </c>
      <c r="K21" s="4" t="str">
        <f>IF(Données[[#This Row],[Stock initial]]="","",Données[[#This Row],[Stock final]]*Données[[#This Row],[P.U.]])</f>
        <v/>
      </c>
      <c r="V21" s="8"/>
      <c r="W21" s="8"/>
      <c r="X21" s="8"/>
      <c r="Y21" s="8"/>
      <c r="Z21" s="8"/>
      <c r="AA21" s="8"/>
    </row>
    <row r="22" spans="1:27" ht="20.100000000000001" customHeight="1">
      <c r="A22" s="10" t="s">
        <v>5</v>
      </c>
      <c r="B22" s="10" t="s">
        <v>12</v>
      </c>
      <c r="C22" s="10" t="s">
        <v>98</v>
      </c>
      <c r="D22" s="4">
        <v>0</v>
      </c>
      <c r="F22" s="4">
        <f>SUMIF(Formulaire6[Désignation],Données[[#This Row],[Désignation]],Formulaire6[Entrée])</f>
        <v>0</v>
      </c>
      <c r="G22" s="4">
        <f>SUMIF(Formulaire6[Désignation],Données[[#This Row],[Désignation]],Formulaire6[Sortie])</f>
        <v>0</v>
      </c>
      <c r="H22" s="11">
        <f>IF(Données[[#This Row],[Stock final]]&lt;=Données[[#This Row],[Stock mini]],0,IF(Données[[#This Row],[Stock final]]&lt;=Données[[#This Row],[Stock mini]]+(Données[[#This Row],[Stock mini]]*25/100),1,2))</f>
        <v>2</v>
      </c>
      <c r="I22" s="4" t="str">
        <f>IF(Données[[#This Row],[Stock initial]]="","",Données[[#This Row],[Stock initial]]+Données[[#This Row],[Entrée]]-Données[[#This Row],[Sortie]])</f>
        <v/>
      </c>
      <c r="K22" s="4" t="str">
        <f>IF(Données[[#This Row],[Stock initial]]="","",Données[[#This Row],[Stock final]]*Données[[#This Row],[P.U.]])</f>
        <v/>
      </c>
      <c r="V22" s="8"/>
      <c r="W22" s="8"/>
      <c r="X22" s="8"/>
      <c r="Y22" s="8"/>
      <c r="Z22" s="8"/>
      <c r="AA22" s="8"/>
    </row>
    <row r="23" spans="1:27" ht="20.100000000000001" customHeight="1">
      <c r="A23" s="12" t="s">
        <v>5</v>
      </c>
      <c r="B23" s="12" t="s">
        <v>12</v>
      </c>
      <c r="C23" s="12" t="s">
        <v>99</v>
      </c>
      <c r="D23" s="4">
        <v>0</v>
      </c>
      <c r="F23" s="4">
        <f>SUMIF(Formulaire6[Désignation],Données[[#This Row],[Désignation]],Formulaire6[Entrée])</f>
        <v>0</v>
      </c>
      <c r="G23" s="4">
        <f>SUMIF(Formulaire6[Désignation],Données[[#This Row],[Désignation]],Formulaire6[Sortie])</f>
        <v>0</v>
      </c>
      <c r="H23" s="11">
        <f>IF(Données[[#This Row],[Stock final]]&lt;=Données[[#This Row],[Stock mini]],0,IF(Données[[#This Row],[Stock final]]&lt;=Données[[#This Row],[Stock mini]]+(Données[[#This Row],[Stock mini]]*25/100),1,2))</f>
        <v>2</v>
      </c>
      <c r="I23" s="4" t="str">
        <f>IF(Données[[#This Row],[Stock initial]]="","",Données[[#This Row],[Stock initial]]+Données[[#This Row],[Entrée]]-Données[[#This Row],[Sortie]])</f>
        <v/>
      </c>
      <c r="K23" s="4" t="str">
        <f>IF(Données[[#This Row],[Stock initial]]="","",Données[[#This Row],[Stock final]]*Données[[#This Row],[P.U.]])</f>
        <v/>
      </c>
      <c r="V23" s="8"/>
      <c r="W23" s="8"/>
      <c r="X23" s="8"/>
      <c r="Y23" s="8"/>
      <c r="Z23" s="8"/>
      <c r="AA23" s="8"/>
    </row>
    <row r="24" spans="1:27" ht="20.100000000000001" customHeight="1">
      <c r="A24" s="12" t="s">
        <v>5</v>
      </c>
      <c r="B24" s="12" t="s">
        <v>12</v>
      </c>
      <c r="C24" s="12" t="s">
        <v>100</v>
      </c>
      <c r="D24" s="4">
        <v>0</v>
      </c>
      <c r="F24" s="4">
        <f>SUMIF(Formulaire6[Désignation],Données[[#This Row],[Désignation]],Formulaire6[Entrée])</f>
        <v>0</v>
      </c>
      <c r="G24" s="4">
        <f>SUMIF(Formulaire6[Désignation],Données[[#This Row],[Désignation]],Formulaire6[Sortie])</f>
        <v>0</v>
      </c>
      <c r="H24" s="11">
        <f>IF(Données[[#This Row],[Stock final]]&lt;=Données[[#This Row],[Stock mini]],0,IF(Données[[#This Row],[Stock final]]&lt;=Données[[#This Row],[Stock mini]]+(Données[[#This Row],[Stock mini]]*25/100),1,2))</f>
        <v>2</v>
      </c>
      <c r="I24" s="4" t="str">
        <f>IF(Données[[#This Row],[Stock initial]]="","",Données[[#This Row],[Stock initial]]+Données[[#This Row],[Entrée]]-Données[[#This Row],[Sortie]])</f>
        <v/>
      </c>
      <c r="K24" s="4" t="str">
        <f>IF(Données[[#This Row],[Stock initial]]="","",Données[[#This Row],[Stock final]]*Données[[#This Row],[P.U.]])</f>
        <v/>
      </c>
      <c r="V24" s="8"/>
      <c r="W24" s="8"/>
      <c r="X24" s="8"/>
      <c r="Y24" s="8"/>
      <c r="Z24" s="8"/>
      <c r="AA24" s="8"/>
    </row>
    <row r="25" spans="1:27" ht="20.100000000000001" customHeight="1">
      <c r="A25" s="10" t="s">
        <v>5</v>
      </c>
      <c r="B25" s="10" t="s">
        <v>12</v>
      </c>
      <c r="C25" s="10" t="s">
        <v>101</v>
      </c>
      <c r="D25" s="4">
        <v>0</v>
      </c>
      <c r="F25" s="4">
        <f>SUMIF(Formulaire6[Désignation],Données[[#This Row],[Désignation]],Formulaire6[Entrée])</f>
        <v>0</v>
      </c>
      <c r="G25" s="4">
        <f>SUMIF(Formulaire6[Désignation],Données[[#This Row],[Désignation]],Formulaire6[Sortie])</f>
        <v>0</v>
      </c>
      <c r="H25" s="11">
        <f>IF(Données[[#This Row],[Stock final]]&lt;=Données[[#This Row],[Stock mini]],0,IF(Données[[#This Row],[Stock final]]&lt;=Données[[#This Row],[Stock mini]]+(Données[[#This Row],[Stock mini]]*25/100),1,2))</f>
        <v>2</v>
      </c>
      <c r="I25" s="4" t="str">
        <f>IF(Données[[#This Row],[Stock initial]]="","",Données[[#This Row],[Stock initial]]+Données[[#This Row],[Entrée]]-Données[[#This Row],[Sortie]])</f>
        <v/>
      </c>
      <c r="K25" s="4" t="str">
        <f>IF(Données[[#This Row],[Stock initial]]="","",Données[[#This Row],[Stock final]]*Données[[#This Row],[P.U.]])</f>
        <v/>
      </c>
    </row>
    <row r="26" spans="1:27" ht="20.100000000000001" customHeight="1">
      <c r="A26" s="12" t="s">
        <v>5</v>
      </c>
      <c r="B26" s="12" t="s">
        <v>12</v>
      </c>
      <c r="C26" s="12" t="s">
        <v>102</v>
      </c>
      <c r="D26" s="4">
        <v>0</v>
      </c>
      <c r="F26" s="4">
        <f>SUMIF(Formulaire6[Désignation],Données[[#This Row],[Désignation]],Formulaire6[Entrée])</f>
        <v>0</v>
      </c>
      <c r="G26" s="4">
        <f>SUMIF(Formulaire6[Désignation],Données[[#This Row],[Désignation]],Formulaire6[Sortie])</f>
        <v>0</v>
      </c>
      <c r="H26" s="11">
        <f>IF(Données[[#This Row],[Stock final]]&lt;=Données[[#This Row],[Stock mini]],0,IF(Données[[#This Row],[Stock final]]&lt;=Données[[#This Row],[Stock mini]]+(Données[[#This Row],[Stock mini]]*25/100),1,2))</f>
        <v>2</v>
      </c>
      <c r="I26" s="4" t="str">
        <f>IF(Données[[#This Row],[Stock initial]]="","",Données[[#This Row],[Stock initial]]+Données[[#This Row],[Entrée]]-Données[[#This Row],[Sortie]])</f>
        <v/>
      </c>
      <c r="K26" s="4" t="str">
        <f>IF(Données[[#This Row],[Stock initial]]="","",Données[[#This Row],[Stock final]]*Données[[#This Row],[P.U.]])</f>
        <v/>
      </c>
    </row>
    <row r="27" spans="1:27" ht="20.100000000000001" customHeight="1">
      <c r="A27" s="10" t="s">
        <v>13</v>
      </c>
      <c r="B27" s="10" t="s">
        <v>14</v>
      </c>
      <c r="C27" s="10" t="s">
        <v>15</v>
      </c>
      <c r="D27" s="4">
        <v>0</v>
      </c>
      <c r="E27" s="4">
        <v>500</v>
      </c>
      <c r="F27" s="4">
        <f>SUMIF(Formulaire6[Désignation],Données[[#This Row],[Désignation]],Formulaire6[Entrée])</f>
        <v>0</v>
      </c>
      <c r="G27" s="4">
        <f>SUMIF(Formulaire6[Désignation],Données[[#This Row],[Désignation]],Formulaire6[Sortie])</f>
        <v>0</v>
      </c>
      <c r="H27" s="11">
        <f>IF(Données[[#This Row],[Stock final]]&lt;=Données[[#This Row],[Stock mini]],0,IF(Données[[#This Row],[Stock final]]&lt;=Données[[#This Row],[Stock mini]]+(Données[[#This Row],[Stock mini]]*25/100),1,2))</f>
        <v>2</v>
      </c>
      <c r="I27" s="4">
        <f>IF(Données[[#This Row],[Stock initial]]="","",Données[[#This Row],[Stock initial]]+Données[[#This Row],[Entrée]]-Données[[#This Row],[Sortie]])</f>
        <v>500</v>
      </c>
      <c r="K27" s="4">
        <f>IF(Données[[#This Row],[Stock initial]]="","",Données[[#This Row],[Stock final]]*Données[[#This Row],[P.U.]])</f>
        <v>0</v>
      </c>
    </row>
    <row r="28" spans="1:27" ht="20.100000000000001" customHeight="1">
      <c r="A28" s="12" t="s">
        <v>13</v>
      </c>
      <c r="B28" s="12" t="s">
        <v>14</v>
      </c>
      <c r="C28" s="12" t="s">
        <v>16</v>
      </c>
      <c r="D28" s="4">
        <v>0</v>
      </c>
      <c r="F28" s="4">
        <f>SUMIF(Formulaire6[Désignation],Données[[#This Row],[Désignation]],Formulaire6[Entrée])</f>
        <v>0</v>
      </c>
      <c r="G28" s="4">
        <f>SUMIF(Formulaire6[Désignation],Données[[#This Row],[Désignation]],Formulaire6[Sortie])</f>
        <v>0</v>
      </c>
      <c r="H28" s="11">
        <f>IF(Données[[#This Row],[Stock final]]&lt;=Données[[#This Row],[Stock mini]],0,IF(Données[[#This Row],[Stock final]]&lt;=Données[[#This Row],[Stock mini]]+(Données[[#This Row],[Stock mini]]*25/100),1,2))</f>
        <v>2</v>
      </c>
      <c r="I28" s="4" t="str">
        <f>IF(Données[[#This Row],[Stock initial]]="","",Données[[#This Row],[Stock initial]]+Données[[#This Row],[Entrée]]-Données[[#This Row],[Sortie]])</f>
        <v/>
      </c>
      <c r="K28" s="4" t="str">
        <f>IF(Données[[#This Row],[Stock initial]]="","",Données[[#This Row],[Stock final]]*Données[[#This Row],[P.U.]])</f>
        <v/>
      </c>
    </row>
    <row r="29" spans="1:27" ht="20.100000000000001" customHeight="1">
      <c r="A29" s="10" t="s">
        <v>13</v>
      </c>
      <c r="B29" s="10" t="s">
        <v>14</v>
      </c>
      <c r="C29" s="10" t="s">
        <v>17</v>
      </c>
      <c r="D29" s="4">
        <v>0</v>
      </c>
      <c r="F29" s="4">
        <f>SUMIF(Formulaire6[Désignation],Données[[#This Row],[Désignation]],Formulaire6[Entrée])</f>
        <v>0</v>
      </c>
      <c r="G29" s="4">
        <f>SUMIF(Formulaire6[Désignation],Données[[#This Row],[Désignation]],Formulaire6[Sortie])</f>
        <v>0</v>
      </c>
      <c r="H29" s="11">
        <f>IF(Données[[#This Row],[Stock final]]&lt;=Données[[#This Row],[Stock mini]],0,IF(Données[[#This Row],[Stock final]]&lt;=Données[[#This Row],[Stock mini]]+(Données[[#This Row],[Stock mini]]*25/100),1,2))</f>
        <v>2</v>
      </c>
      <c r="I29" s="4" t="str">
        <f>IF(Données[[#This Row],[Stock initial]]="","",Données[[#This Row],[Stock initial]]+Données[[#This Row],[Entrée]]-Données[[#This Row],[Sortie]])</f>
        <v/>
      </c>
      <c r="K29" s="4" t="str">
        <f>IF(Données[[#This Row],[Stock initial]]="","",Données[[#This Row],[Stock final]]*Données[[#This Row],[P.U.]])</f>
        <v/>
      </c>
    </row>
    <row r="30" spans="1:27" ht="20.100000000000001" customHeight="1">
      <c r="A30" s="12" t="s">
        <v>13</v>
      </c>
      <c r="B30" s="12" t="s">
        <v>14</v>
      </c>
      <c r="C30" s="12" t="s">
        <v>18</v>
      </c>
      <c r="D30" s="4">
        <v>0</v>
      </c>
      <c r="F30" s="4">
        <f>SUMIF(Formulaire6[Désignation],Données[[#This Row],[Désignation]],Formulaire6[Entrée])</f>
        <v>0</v>
      </c>
      <c r="G30" s="4">
        <f>SUMIF(Formulaire6[Désignation],Données[[#This Row],[Désignation]],Formulaire6[Sortie])</f>
        <v>0</v>
      </c>
      <c r="H30" s="11">
        <f>IF(Données[[#This Row],[Stock final]]&lt;=Données[[#This Row],[Stock mini]],0,IF(Données[[#This Row],[Stock final]]&lt;=Données[[#This Row],[Stock mini]]+(Données[[#This Row],[Stock mini]]*25/100),1,2))</f>
        <v>2</v>
      </c>
      <c r="I30" s="4" t="str">
        <f>IF(Données[[#This Row],[Stock initial]]="","",Données[[#This Row],[Stock initial]]+Données[[#This Row],[Entrée]]-Données[[#This Row],[Sortie]])</f>
        <v/>
      </c>
      <c r="K30" s="4" t="str">
        <f>IF(Données[[#This Row],[Stock initial]]="","",Données[[#This Row],[Stock final]]*Données[[#This Row],[P.U.]])</f>
        <v/>
      </c>
    </row>
    <row r="31" spans="1:27" ht="20.100000000000001" customHeight="1">
      <c r="A31" s="10" t="s">
        <v>13</v>
      </c>
      <c r="B31" s="10" t="s">
        <v>14</v>
      </c>
      <c r="C31" s="10" t="s">
        <v>19</v>
      </c>
      <c r="D31" s="4">
        <v>0</v>
      </c>
      <c r="F31" s="4">
        <f>SUMIF(Formulaire6[Désignation],Données[[#This Row],[Désignation]],Formulaire6[Entrée])</f>
        <v>0</v>
      </c>
      <c r="G31" s="4">
        <f>SUMIF(Formulaire6[Désignation],Données[[#This Row],[Désignation]],Formulaire6[Sortie])</f>
        <v>0</v>
      </c>
      <c r="H31" s="11">
        <f>IF(Données[[#This Row],[Stock final]]&lt;=Données[[#This Row],[Stock mini]],0,IF(Données[[#This Row],[Stock final]]&lt;=Données[[#This Row],[Stock mini]]+(Données[[#This Row],[Stock mini]]*25/100),1,2))</f>
        <v>2</v>
      </c>
      <c r="I31" s="4" t="str">
        <f>IF(Données[[#This Row],[Stock initial]]="","",Données[[#This Row],[Stock initial]]+Données[[#This Row],[Entrée]]-Données[[#This Row],[Sortie]])</f>
        <v/>
      </c>
      <c r="K31" s="4" t="str">
        <f>IF(Données[[#This Row],[Stock initial]]="","",Données[[#This Row],[Stock final]]*Données[[#This Row],[P.U.]])</f>
        <v/>
      </c>
    </row>
    <row r="32" spans="1:27" ht="20.100000000000001" customHeight="1">
      <c r="A32" s="12" t="s">
        <v>13</v>
      </c>
      <c r="B32" s="12" t="s">
        <v>14</v>
      </c>
      <c r="C32" s="12" t="s">
        <v>20</v>
      </c>
      <c r="D32" s="4">
        <v>0</v>
      </c>
      <c r="F32" s="4">
        <f>SUMIF(Formulaire6[Désignation],Données[[#This Row],[Désignation]],Formulaire6[Entrée])</f>
        <v>0</v>
      </c>
      <c r="G32" s="4">
        <f>SUMIF(Formulaire6[Désignation],Données[[#This Row],[Désignation]],Formulaire6[Sortie])</f>
        <v>0</v>
      </c>
      <c r="H32" s="11">
        <f>IF(Données[[#This Row],[Stock final]]&lt;=Données[[#This Row],[Stock mini]],0,IF(Données[[#This Row],[Stock final]]&lt;=Données[[#This Row],[Stock mini]]+(Données[[#This Row],[Stock mini]]*25/100),1,2))</f>
        <v>2</v>
      </c>
      <c r="I32" s="4" t="str">
        <f>IF(Données[[#This Row],[Stock initial]]="","",Données[[#This Row],[Stock initial]]+Données[[#This Row],[Entrée]]-Données[[#This Row],[Sortie]])</f>
        <v/>
      </c>
      <c r="K32" s="4" t="str">
        <f>IF(Données[[#This Row],[Stock initial]]="","",Données[[#This Row],[Stock final]]*Données[[#This Row],[P.U.]])</f>
        <v/>
      </c>
    </row>
    <row r="33" spans="1:11" ht="20.100000000000001" customHeight="1">
      <c r="A33" s="10" t="s">
        <v>13</v>
      </c>
      <c r="B33" s="10" t="s">
        <v>14</v>
      </c>
      <c r="C33" s="10" t="s">
        <v>21</v>
      </c>
      <c r="D33" s="4">
        <v>0</v>
      </c>
      <c r="F33" s="4">
        <f>SUMIF(Formulaire6[Désignation],Données[[#This Row],[Désignation]],Formulaire6[Entrée])</f>
        <v>0</v>
      </c>
      <c r="G33" s="4">
        <f>SUMIF(Formulaire6[Désignation],Données[[#This Row],[Désignation]],Formulaire6[Sortie])</f>
        <v>0</v>
      </c>
      <c r="H33" s="11">
        <f>IF(Données[[#This Row],[Stock final]]&lt;=Données[[#This Row],[Stock mini]],0,IF(Données[[#This Row],[Stock final]]&lt;=Données[[#This Row],[Stock mini]]+(Données[[#This Row],[Stock mini]]*25/100),1,2))</f>
        <v>2</v>
      </c>
      <c r="I33" s="4" t="str">
        <f>IF(Données[[#This Row],[Stock initial]]="","",Données[[#This Row],[Stock initial]]+Données[[#This Row],[Entrée]]-Données[[#This Row],[Sortie]])</f>
        <v/>
      </c>
      <c r="K33" s="4" t="str">
        <f>IF(Données[[#This Row],[Stock initial]]="","",Données[[#This Row],[Stock final]]*Données[[#This Row],[P.U.]])</f>
        <v/>
      </c>
    </row>
    <row r="34" spans="1:11" ht="20.100000000000001" customHeight="1">
      <c r="A34" s="12" t="s">
        <v>13</v>
      </c>
      <c r="B34" s="12" t="s">
        <v>22</v>
      </c>
      <c r="C34" s="12" t="s">
        <v>24</v>
      </c>
      <c r="D34" s="4">
        <v>0</v>
      </c>
      <c r="F34" s="4">
        <f>SUMIF(Formulaire6[Désignation],Données[[#This Row],[Désignation]],Formulaire6[Entrée])</f>
        <v>0</v>
      </c>
      <c r="G34" s="4">
        <f>SUMIF(Formulaire6[Désignation],Données[[#This Row],[Désignation]],Formulaire6[Sortie])</f>
        <v>0</v>
      </c>
      <c r="H34" s="11">
        <f>IF(Données[[#This Row],[Stock final]]&lt;=Données[[#This Row],[Stock mini]],0,IF(Données[[#This Row],[Stock final]]&lt;=Données[[#This Row],[Stock mini]]+(Données[[#This Row],[Stock mini]]*25/100),1,2))</f>
        <v>2</v>
      </c>
      <c r="I34" s="4" t="str">
        <f>IF(Données[[#This Row],[Stock initial]]="","",Données[[#This Row],[Stock initial]]+Données[[#This Row],[Entrée]]-Données[[#This Row],[Sortie]])</f>
        <v/>
      </c>
      <c r="K34" s="4" t="str">
        <f>IF(Données[[#This Row],[Stock initial]]="","",Données[[#This Row],[Stock final]]*Données[[#This Row],[P.U.]])</f>
        <v/>
      </c>
    </row>
    <row r="35" spans="1:11" ht="20.100000000000001" customHeight="1">
      <c r="A35" s="10" t="s">
        <v>13</v>
      </c>
      <c r="B35" s="10" t="s">
        <v>22</v>
      </c>
      <c r="C35" s="10" t="s">
        <v>25</v>
      </c>
      <c r="D35" s="4">
        <v>0</v>
      </c>
      <c r="F35" s="4">
        <f>SUMIF(Formulaire6[Désignation],Données[[#This Row],[Désignation]],Formulaire6[Entrée])</f>
        <v>0</v>
      </c>
      <c r="G35" s="4">
        <f>SUMIF(Formulaire6[Désignation],Données[[#This Row],[Désignation]],Formulaire6[Sortie])</f>
        <v>0</v>
      </c>
      <c r="H35" s="11">
        <f>IF(Données[[#This Row],[Stock final]]&lt;=Données[[#This Row],[Stock mini]],0,IF(Données[[#This Row],[Stock final]]&lt;=Données[[#This Row],[Stock mini]]+(Données[[#This Row],[Stock mini]]*25/100),1,2))</f>
        <v>2</v>
      </c>
      <c r="I35" s="4" t="str">
        <f>IF(Données[[#This Row],[Stock initial]]="","",Données[[#This Row],[Stock initial]]+Données[[#This Row],[Entrée]]-Données[[#This Row],[Sortie]])</f>
        <v/>
      </c>
      <c r="K35" s="4" t="str">
        <f>IF(Données[[#This Row],[Stock initial]]="","",Données[[#This Row],[Stock final]]*Données[[#This Row],[P.U.]])</f>
        <v/>
      </c>
    </row>
    <row r="36" spans="1:11" ht="20.100000000000001" customHeight="1">
      <c r="A36" s="12" t="s">
        <v>13</v>
      </c>
      <c r="B36" s="12" t="s">
        <v>22</v>
      </c>
      <c r="C36" s="12" t="s">
        <v>26</v>
      </c>
      <c r="D36" s="4">
        <v>0</v>
      </c>
      <c r="F36" s="4">
        <f>SUMIF(Formulaire6[Désignation],Données[[#This Row],[Désignation]],Formulaire6[Entrée])</f>
        <v>0</v>
      </c>
      <c r="G36" s="4">
        <f>SUMIF(Formulaire6[Désignation],Données[[#This Row],[Désignation]],Formulaire6[Sortie])</f>
        <v>0</v>
      </c>
      <c r="H36" s="11">
        <f>IF(Données[[#This Row],[Stock final]]&lt;=Données[[#This Row],[Stock mini]],0,IF(Données[[#This Row],[Stock final]]&lt;=Données[[#This Row],[Stock mini]]+(Données[[#This Row],[Stock mini]]*25/100),1,2))</f>
        <v>2</v>
      </c>
      <c r="I36" s="4" t="str">
        <f>IF(Données[[#This Row],[Stock initial]]="","",Données[[#This Row],[Stock initial]]+Données[[#This Row],[Entrée]]-Données[[#This Row],[Sortie]])</f>
        <v/>
      </c>
      <c r="K36" s="4" t="str">
        <f>IF(Données[[#This Row],[Stock initial]]="","",Données[[#This Row],[Stock final]]*Données[[#This Row],[P.U.]])</f>
        <v/>
      </c>
    </row>
    <row r="37" spans="1:11" ht="20.100000000000001" customHeight="1">
      <c r="A37" s="10" t="s">
        <v>13</v>
      </c>
      <c r="B37" s="10" t="s">
        <v>27</v>
      </c>
      <c r="C37" s="10" t="s">
        <v>28</v>
      </c>
      <c r="D37" s="4">
        <v>0</v>
      </c>
      <c r="F37" s="4">
        <f>SUMIF(Formulaire6[Désignation],Données[[#This Row],[Désignation]],Formulaire6[Entrée])</f>
        <v>0</v>
      </c>
      <c r="G37" s="4">
        <f>SUMIF(Formulaire6[Désignation],Données[[#This Row],[Désignation]],Formulaire6[Sortie])</f>
        <v>0</v>
      </c>
      <c r="H37" s="11">
        <f>IF(Données[[#This Row],[Stock final]]&lt;=Données[[#This Row],[Stock mini]],0,IF(Données[[#This Row],[Stock final]]&lt;=Données[[#This Row],[Stock mini]]+(Données[[#This Row],[Stock mini]]*25/100),1,2))</f>
        <v>2</v>
      </c>
      <c r="I37" s="4" t="str">
        <f>IF(Données[[#This Row],[Stock initial]]="","",Données[[#This Row],[Stock initial]]+Données[[#This Row],[Entrée]]-Données[[#This Row],[Sortie]])</f>
        <v/>
      </c>
      <c r="K37" s="4" t="str">
        <f>IF(Données[[#This Row],[Stock initial]]="","",Données[[#This Row],[Stock final]]*Données[[#This Row],[P.U.]])</f>
        <v/>
      </c>
    </row>
    <row r="38" spans="1:11" ht="20.100000000000001" customHeight="1">
      <c r="A38" s="12" t="s">
        <v>13</v>
      </c>
      <c r="B38" s="12" t="s">
        <v>27</v>
      </c>
      <c r="C38" s="12" t="s">
        <v>29</v>
      </c>
      <c r="D38" s="4">
        <v>0</v>
      </c>
      <c r="F38" s="4">
        <f>SUMIF(Formulaire6[Désignation],Données[[#This Row],[Désignation]],Formulaire6[Entrée])</f>
        <v>0</v>
      </c>
      <c r="G38" s="4">
        <f>SUMIF(Formulaire6[Désignation],Données[[#This Row],[Désignation]],Formulaire6[Sortie])</f>
        <v>0</v>
      </c>
      <c r="H38" s="11">
        <f>IF(Données[[#This Row],[Stock final]]&lt;=Données[[#This Row],[Stock mini]],0,IF(Données[[#This Row],[Stock final]]&lt;=Données[[#This Row],[Stock mini]]+(Données[[#This Row],[Stock mini]]*25/100),1,2))</f>
        <v>2</v>
      </c>
      <c r="I38" s="4" t="str">
        <f>IF(Données[[#This Row],[Stock initial]]="","",Données[[#This Row],[Stock initial]]+Données[[#This Row],[Entrée]]-Données[[#This Row],[Sortie]])</f>
        <v/>
      </c>
      <c r="K38" s="4" t="str">
        <f>IF(Données[[#This Row],[Stock initial]]="","",Données[[#This Row],[Stock final]]*Données[[#This Row],[P.U.]])</f>
        <v/>
      </c>
    </row>
    <row r="39" spans="1:11" ht="20.100000000000001" customHeight="1">
      <c r="A39" s="10" t="s">
        <v>13</v>
      </c>
      <c r="B39" s="10" t="s">
        <v>27</v>
      </c>
      <c r="C39" s="10" t="s">
        <v>30</v>
      </c>
      <c r="D39" s="4">
        <v>0</v>
      </c>
      <c r="F39" s="4">
        <f>SUMIF(Formulaire6[Désignation],Données[[#This Row],[Désignation]],Formulaire6[Entrée])</f>
        <v>0</v>
      </c>
      <c r="G39" s="4">
        <f>SUMIF(Formulaire6[Désignation],Données[[#This Row],[Désignation]],Formulaire6[Sortie])</f>
        <v>0</v>
      </c>
      <c r="H39" s="11">
        <f>IF(Données[[#This Row],[Stock final]]&lt;=Données[[#This Row],[Stock mini]],0,IF(Données[[#This Row],[Stock final]]&lt;=Données[[#This Row],[Stock mini]]+(Données[[#This Row],[Stock mini]]*25/100),1,2))</f>
        <v>2</v>
      </c>
      <c r="I39" s="4" t="str">
        <f>IF(Données[[#This Row],[Stock initial]]="","",Données[[#This Row],[Stock initial]]+Données[[#This Row],[Entrée]]-Données[[#This Row],[Sortie]])</f>
        <v/>
      </c>
      <c r="K39" s="4" t="str">
        <f>IF(Données[[#This Row],[Stock initial]]="","",Données[[#This Row],[Stock final]]*Données[[#This Row],[P.U.]])</f>
        <v/>
      </c>
    </row>
    <row r="40" spans="1:11" ht="20.100000000000001" customHeight="1">
      <c r="A40" s="12" t="s">
        <v>13</v>
      </c>
      <c r="B40" s="12" t="s">
        <v>27</v>
      </c>
      <c r="C40" s="12" t="s">
        <v>31</v>
      </c>
      <c r="D40" s="4">
        <v>0</v>
      </c>
      <c r="F40" s="4">
        <f>SUMIF(Formulaire6[Désignation],Données[[#This Row],[Désignation]],Formulaire6[Entrée])</f>
        <v>0</v>
      </c>
      <c r="G40" s="4">
        <f>SUMIF(Formulaire6[Désignation],Données[[#This Row],[Désignation]],Formulaire6[Sortie])</f>
        <v>0</v>
      </c>
      <c r="H40" s="11">
        <f>IF(Données[[#This Row],[Stock final]]&lt;=Données[[#This Row],[Stock mini]],0,IF(Données[[#This Row],[Stock final]]&lt;=Données[[#This Row],[Stock mini]]+(Données[[#This Row],[Stock mini]]*25/100),1,2))</f>
        <v>2</v>
      </c>
      <c r="I40" s="4" t="str">
        <f>IF(Données[[#This Row],[Stock initial]]="","",Données[[#This Row],[Stock initial]]+Données[[#This Row],[Entrée]]-Données[[#This Row],[Sortie]])</f>
        <v/>
      </c>
      <c r="K40" s="4" t="str">
        <f>IF(Données[[#This Row],[Stock initial]]="","",Données[[#This Row],[Stock final]]*Données[[#This Row],[P.U.]])</f>
        <v/>
      </c>
    </row>
    <row r="41" spans="1:11" ht="20.100000000000001" customHeight="1">
      <c r="A41" s="10" t="s">
        <v>13</v>
      </c>
      <c r="B41" s="10" t="s">
        <v>27</v>
      </c>
      <c r="C41" s="10" t="s">
        <v>32</v>
      </c>
      <c r="D41" s="4">
        <v>0</v>
      </c>
      <c r="F41" s="4">
        <f>SUMIF(Formulaire6[Désignation],Données[[#This Row],[Désignation]],Formulaire6[Entrée])</f>
        <v>0</v>
      </c>
      <c r="G41" s="4">
        <f>SUMIF(Formulaire6[Désignation],Données[[#This Row],[Désignation]],Formulaire6[Sortie])</f>
        <v>0</v>
      </c>
      <c r="H41" s="11">
        <f>IF(Données[[#This Row],[Stock final]]&lt;=Données[[#This Row],[Stock mini]],0,IF(Données[[#This Row],[Stock final]]&lt;=Données[[#This Row],[Stock mini]]+(Données[[#This Row],[Stock mini]]*25/100),1,2))</f>
        <v>2</v>
      </c>
      <c r="I41" s="4" t="str">
        <f>IF(Données[[#This Row],[Stock initial]]="","",Données[[#This Row],[Stock initial]]+Données[[#This Row],[Entrée]]-Données[[#This Row],[Sortie]])</f>
        <v/>
      </c>
      <c r="K41" s="4" t="str">
        <f>IF(Données[[#This Row],[Stock initial]]="","",Données[[#This Row],[Stock final]]*Données[[#This Row],[P.U.]])</f>
        <v/>
      </c>
    </row>
    <row r="42" spans="1:11" ht="20.100000000000001" customHeight="1">
      <c r="A42" s="12" t="s">
        <v>13</v>
      </c>
      <c r="B42" s="12" t="s">
        <v>27</v>
      </c>
      <c r="C42" s="12" t="s">
        <v>33</v>
      </c>
      <c r="D42" s="4">
        <v>0</v>
      </c>
      <c r="F42" s="4">
        <f>SUMIF(Formulaire6[Désignation],Données[[#This Row],[Désignation]],Formulaire6[Entrée])</f>
        <v>0</v>
      </c>
      <c r="G42" s="4">
        <f>SUMIF(Formulaire6[Désignation],Données[[#This Row],[Désignation]],Formulaire6[Sortie])</f>
        <v>0</v>
      </c>
      <c r="H42" s="11">
        <f>IF(Données[[#This Row],[Stock final]]&lt;=Données[[#This Row],[Stock mini]],0,IF(Données[[#This Row],[Stock final]]&lt;=Données[[#This Row],[Stock mini]]+(Données[[#This Row],[Stock mini]]*25/100),1,2))</f>
        <v>2</v>
      </c>
      <c r="I42" s="4" t="str">
        <f>IF(Données[[#This Row],[Stock initial]]="","",Données[[#This Row],[Stock initial]]+Données[[#This Row],[Entrée]]-Données[[#This Row],[Sortie]])</f>
        <v/>
      </c>
      <c r="K42" s="4" t="str">
        <f>IF(Données[[#This Row],[Stock initial]]="","",Données[[#This Row],[Stock final]]*Données[[#This Row],[P.U.]])</f>
        <v/>
      </c>
    </row>
    <row r="43" spans="1:11" ht="20.100000000000001" customHeight="1">
      <c r="A43" s="10" t="s">
        <v>13</v>
      </c>
      <c r="B43" s="10" t="s">
        <v>27</v>
      </c>
      <c r="C43" s="10" t="s">
        <v>34</v>
      </c>
      <c r="D43" s="4">
        <v>0</v>
      </c>
      <c r="F43" s="4">
        <f>SUMIF(Formulaire6[Désignation],Données[[#This Row],[Désignation]],Formulaire6[Entrée])</f>
        <v>0</v>
      </c>
      <c r="G43" s="4">
        <f>SUMIF(Formulaire6[Désignation],Données[[#This Row],[Désignation]],Formulaire6[Sortie])</f>
        <v>0</v>
      </c>
      <c r="H43" s="11">
        <f>IF(Données[[#This Row],[Stock final]]&lt;=Données[[#This Row],[Stock mini]],0,IF(Données[[#This Row],[Stock final]]&lt;=Données[[#This Row],[Stock mini]]+(Données[[#This Row],[Stock mini]]*25/100),1,2))</f>
        <v>2</v>
      </c>
      <c r="I43" s="4" t="str">
        <f>IF(Données[[#This Row],[Stock initial]]="","",Données[[#This Row],[Stock initial]]+Données[[#This Row],[Entrée]]-Données[[#This Row],[Sortie]])</f>
        <v/>
      </c>
      <c r="K43" s="4" t="str">
        <f>IF(Données[[#This Row],[Stock initial]]="","",Données[[#This Row],[Stock final]]*Données[[#This Row],[P.U.]])</f>
        <v/>
      </c>
    </row>
    <row r="44" spans="1:11" ht="20.100000000000001" customHeight="1">
      <c r="A44" s="12" t="s">
        <v>13</v>
      </c>
      <c r="B44" s="12" t="s">
        <v>27</v>
      </c>
      <c r="C44" s="12" t="s">
        <v>35</v>
      </c>
      <c r="D44" s="4">
        <v>0</v>
      </c>
      <c r="F44" s="4">
        <f>SUMIF(Formulaire6[Désignation],Données[[#This Row],[Désignation]],Formulaire6[Entrée])</f>
        <v>0</v>
      </c>
      <c r="G44" s="4">
        <f>SUMIF(Formulaire6[Désignation],Données[[#This Row],[Désignation]],Formulaire6[Sortie])</f>
        <v>0</v>
      </c>
      <c r="H44" s="11">
        <f>IF(Données[[#This Row],[Stock final]]&lt;=Données[[#This Row],[Stock mini]],0,IF(Données[[#This Row],[Stock final]]&lt;=Données[[#This Row],[Stock mini]]+(Données[[#This Row],[Stock mini]]*25/100),1,2))</f>
        <v>2</v>
      </c>
      <c r="I44" s="4" t="str">
        <f>IF(Données[[#This Row],[Stock initial]]="","",Données[[#This Row],[Stock initial]]+Données[[#This Row],[Entrée]]-Données[[#This Row],[Sortie]])</f>
        <v/>
      </c>
      <c r="K44" s="4" t="str">
        <f>IF(Données[[#This Row],[Stock initial]]="","",Données[[#This Row],[Stock final]]*Données[[#This Row],[P.U.]])</f>
        <v/>
      </c>
    </row>
    <row r="45" spans="1:11" ht="20.100000000000001" customHeight="1">
      <c r="A45" s="10" t="s">
        <v>13</v>
      </c>
      <c r="B45" s="10" t="s">
        <v>36</v>
      </c>
      <c r="C45" s="10" t="s">
        <v>37</v>
      </c>
      <c r="D45" s="4">
        <v>0</v>
      </c>
      <c r="F45" s="4">
        <f>SUMIF(Formulaire6[Désignation],Données[[#This Row],[Désignation]],Formulaire6[Entrée])</f>
        <v>0</v>
      </c>
      <c r="G45" s="4">
        <f>SUMIF(Formulaire6[Désignation],Données[[#This Row],[Désignation]],Formulaire6[Sortie])</f>
        <v>0</v>
      </c>
      <c r="H45" s="11">
        <f>IF(Données[[#This Row],[Stock final]]&lt;=Données[[#This Row],[Stock mini]],0,IF(Données[[#This Row],[Stock final]]&lt;=Données[[#This Row],[Stock mini]]+(Données[[#This Row],[Stock mini]]*25/100),1,2))</f>
        <v>2</v>
      </c>
      <c r="I45" s="4" t="str">
        <f>IF(Données[[#This Row],[Stock initial]]="","",Données[[#This Row],[Stock initial]]+Données[[#This Row],[Entrée]]-Données[[#This Row],[Sortie]])</f>
        <v/>
      </c>
      <c r="K45" s="4" t="str">
        <f>IF(Données[[#This Row],[Stock initial]]="","",Données[[#This Row],[Stock final]]*Données[[#This Row],[P.U.]])</f>
        <v/>
      </c>
    </row>
    <row r="46" spans="1:11" ht="20.100000000000001" customHeight="1">
      <c r="A46" s="12" t="s">
        <v>13</v>
      </c>
      <c r="B46" s="12" t="s">
        <v>36</v>
      </c>
      <c r="C46" s="12" t="s">
        <v>38</v>
      </c>
      <c r="D46" s="4">
        <v>0</v>
      </c>
      <c r="F46" s="4">
        <f>SUMIF(Formulaire6[Désignation],Données[[#This Row],[Désignation]],Formulaire6[Entrée])</f>
        <v>0</v>
      </c>
      <c r="G46" s="4">
        <f>SUMIF(Formulaire6[Désignation],Données[[#This Row],[Désignation]],Formulaire6[Sortie])</f>
        <v>0</v>
      </c>
      <c r="H46" s="11">
        <f>IF(Données[[#This Row],[Stock final]]&lt;=Données[[#This Row],[Stock mini]],0,IF(Données[[#This Row],[Stock final]]&lt;=Données[[#This Row],[Stock mini]]+(Données[[#This Row],[Stock mini]]*25/100),1,2))</f>
        <v>2</v>
      </c>
      <c r="I46" s="4" t="str">
        <f>IF(Données[[#This Row],[Stock initial]]="","",Données[[#This Row],[Stock initial]]+Données[[#This Row],[Entrée]]-Données[[#This Row],[Sortie]])</f>
        <v/>
      </c>
      <c r="K46" s="4" t="str">
        <f>IF(Données[[#This Row],[Stock initial]]="","",Données[[#This Row],[Stock final]]*Données[[#This Row],[P.U.]])</f>
        <v/>
      </c>
    </row>
    <row r="47" spans="1:11" ht="20.100000000000001" customHeight="1">
      <c r="A47" s="10" t="s">
        <v>13</v>
      </c>
      <c r="B47" s="10" t="s">
        <v>36</v>
      </c>
      <c r="C47" s="10" t="s">
        <v>39</v>
      </c>
      <c r="D47" s="4">
        <v>0</v>
      </c>
      <c r="F47" s="4">
        <f>SUMIF(Formulaire6[Désignation],Données[[#This Row],[Désignation]],Formulaire6[Entrée])</f>
        <v>0</v>
      </c>
      <c r="G47" s="4">
        <f>SUMIF(Formulaire6[Désignation],Données[[#This Row],[Désignation]],Formulaire6[Sortie])</f>
        <v>0</v>
      </c>
      <c r="H47" s="11">
        <f>IF(Données[[#This Row],[Stock final]]&lt;=Données[[#This Row],[Stock mini]],0,IF(Données[[#This Row],[Stock final]]&lt;=Données[[#This Row],[Stock mini]]+(Données[[#This Row],[Stock mini]]*25/100),1,2))</f>
        <v>2</v>
      </c>
      <c r="I47" s="4" t="str">
        <f>IF(Données[[#This Row],[Stock initial]]="","",Données[[#This Row],[Stock initial]]+Données[[#This Row],[Entrée]]-Données[[#This Row],[Sortie]])</f>
        <v/>
      </c>
      <c r="K47" s="4" t="str">
        <f>IF(Données[[#This Row],[Stock initial]]="","",Données[[#This Row],[Stock final]]*Données[[#This Row],[P.U.]])</f>
        <v/>
      </c>
    </row>
    <row r="48" spans="1:11" ht="20.100000000000001" customHeight="1">
      <c r="A48" s="12" t="s">
        <v>13</v>
      </c>
      <c r="B48" s="12" t="s">
        <v>36</v>
      </c>
      <c r="C48" s="12" t="s">
        <v>40</v>
      </c>
      <c r="D48" s="4">
        <v>0</v>
      </c>
      <c r="F48" s="4">
        <f>SUMIF(Formulaire6[Désignation],Données[[#This Row],[Désignation]],Formulaire6[Entrée])</f>
        <v>0</v>
      </c>
      <c r="G48" s="4">
        <f>SUMIF(Formulaire6[Désignation],Données[[#This Row],[Désignation]],Formulaire6[Sortie])</f>
        <v>0</v>
      </c>
      <c r="H48" s="11">
        <f>IF(Données[[#This Row],[Stock final]]&lt;=Données[[#This Row],[Stock mini]],0,IF(Données[[#This Row],[Stock final]]&lt;=Données[[#This Row],[Stock mini]]+(Données[[#This Row],[Stock mini]]*25/100),1,2))</f>
        <v>2</v>
      </c>
      <c r="I48" s="4" t="str">
        <f>IF(Données[[#This Row],[Stock initial]]="","",Données[[#This Row],[Stock initial]]+Données[[#This Row],[Entrée]]-Données[[#This Row],[Sortie]])</f>
        <v/>
      </c>
      <c r="K48" s="4" t="str">
        <f>IF(Données[[#This Row],[Stock initial]]="","",Données[[#This Row],[Stock final]]*Données[[#This Row],[P.U.]])</f>
        <v/>
      </c>
    </row>
    <row r="49" spans="1:11" ht="20.100000000000001" customHeight="1">
      <c r="A49" s="10" t="s">
        <v>13</v>
      </c>
      <c r="B49" s="10" t="s">
        <v>36</v>
      </c>
      <c r="C49" s="10" t="s">
        <v>41</v>
      </c>
      <c r="D49" s="4">
        <v>0</v>
      </c>
      <c r="F49" s="4">
        <f>SUMIF(Formulaire6[Désignation],Données[[#This Row],[Désignation]],Formulaire6[Entrée])</f>
        <v>0</v>
      </c>
      <c r="G49" s="4">
        <f>SUMIF(Formulaire6[Désignation],Données[[#This Row],[Désignation]],Formulaire6[Sortie])</f>
        <v>0</v>
      </c>
      <c r="H49" s="11">
        <f>IF(Données[[#This Row],[Stock final]]&lt;=Données[[#This Row],[Stock mini]],0,IF(Données[[#This Row],[Stock final]]&lt;=Données[[#This Row],[Stock mini]]+(Données[[#This Row],[Stock mini]]*25/100),1,2))</f>
        <v>2</v>
      </c>
      <c r="I49" s="4" t="str">
        <f>IF(Données[[#This Row],[Stock initial]]="","",Données[[#This Row],[Stock initial]]+Données[[#This Row],[Entrée]]-Données[[#This Row],[Sortie]])</f>
        <v/>
      </c>
      <c r="K49" s="4" t="str">
        <f>IF(Données[[#This Row],[Stock initial]]="","",Données[[#This Row],[Stock final]]*Données[[#This Row],[P.U.]])</f>
        <v/>
      </c>
    </row>
    <row r="50" spans="1:11" ht="20.100000000000001" customHeight="1">
      <c r="A50" s="12" t="s">
        <v>13</v>
      </c>
      <c r="B50" s="12" t="s">
        <v>36</v>
      </c>
      <c r="C50" s="12" t="s">
        <v>42</v>
      </c>
      <c r="D50" s="4">
        <v>0</v>
      </c>
      <c r="F50" s="4">
        <f>SUMIF(Formulaire6[Désignation],Données[[#This Row],[Désignation]],Formulaire6[Entrée])</f>
        <v>0</v>
      </c>
      <c r="G50" s="4">
        <f>SUMIF(Formulaire6[Désignation],Données[[#This Row],[Désignation]],Formulaire6[Sortie])</f>
        <v>0</v>
      </c>
      <c r="H50" s="11">
        <f>IF(Données[[#This Row],[Stock final]]&lt;=Données[[#This Row],[Stock mini]],0,IF(Données[[#This Row],[Stock final]]&lt;=Données[[#This Row],[Stock mini]]+(Données[[#This Row],[Stock mini]]*25/100),1,2))</f>
        <v>2</v>
      </c>
      <c r="I50" s="4" t="str">
        <f>IF(Données[[#This Row],[Stock initial]]="","",Données[[#This Row],[Stock initial]]+Données[[#This Row],[Entrée]]-Données[[#This Row],[Sortie]])</f>
        <v/>
      </c>
      <c r="K50" s="4" t="str">
        <f>IF(Données[[#This Row],[Stock initial]]="","",Données[[#This Row],[Stock final]]*Données[[#This Row],[P.U.]])</f>
        <v/>
      </c>
    </row>
    <row r="51" spans="1:11" ht="20.100000000000001" customHeight="1">
      <c r="A51" s="10" t="s">
        <v>13</v>
      </c>
      <c r="B51" s="10" t="s">
        <v>36</v>
      </c>
      <c r="C51" s="10" t="s">
        <v>43</v>
      </c>
      <c r="D51" s="4">
        <v>0</v>
      </c>
      <c r="F51" s="4">
        <f>SUMIF(Formulaire6[Désignation],Données[[#This Row],[Désignation]],Formulaire6[Entrée])</f>
        <v>0</v>
      </c>
      <c r="G51" s="4">
        <f>SUMIF(Formulaire6[Désignation],Données[[#This Row],[Désignation]],Formulaire6[Sortie])</f>
        <v>0</v>
      </c>
      <c r="H51" s="11">
        <f>IF(Données[[#This Row],[Stock final]]&lt;=Données[[#This Row],[Stock mini]],0,IF(Données[[#This Row],[Stock final]]&lt;=Données[[#This Row],[Stock mini]]+(Données[[#This Row],[Stock mini]]*25/100),1,2))</f>
        <v>2</v>
      </c>
      <c r="I51" s="4" t="str">
        <f>IF(Données[[#This Row],[Stock initial]]="","",Données[[#This Row],[Stock initial]]+Données[[#This Row],[Entrée]]-Données[[#This Row],[Sortie]])</f>
        <v/>
      </c>
      <c r="K51" s="4" t="str">
        <f>IF(Données[[#This Row],[Stock initial]]="","",Données[[#This Row],[Stock final]]*Données[[#This Row],[P.U.]])</f>
        <v/>
      </c>
    </row>
    <row r="52" spans="1:11" ht="20.100000000000001" customHeight="1">
      <c r="A52" s="12" t="s">
        <v>13</v>
      </c>
      <c r="B52" s="12" t="s">
        <v>36</v>
      </c>
      <c r="C52" s="12" t="s">
        <v>44</v>
      </c>
      <c r="D52" s="4">
        <v>0</v>
      </c>
      <c r="F52" s="4">
        <f>SUMIF(Formulaire6[Désignation],Données[[#This Row],[Désignation]],Formulaire6[Entrée])</f>
        <v>0</v>
      </c>
      <c r="G52" s="4">
        <f>SUMIF(Formulaire6[Désignation],Données[[#This Row],[Désignation]],Formulaire6[Sortie])</f>
        <v>0</v>
      </c>
      <c r="H52" s="11">
        <f>IF(Données[[#This Row],[Stock final]]&lt;=Données[[#This Row],[Stock mini]],0,IF(Données[[#This Row],[Stock final]]&lt;=Données[[#This Row],[Stock mini]]+(Données[[#This Row],[Stock mini]]*25/100),1,2))</f>
        <v>2</v>
      </c>
      <c r="I52" s="4" t="str">
        <f>IF(Données[[#This Row],[Stock initial]]="","",Données[[#This Row],[Stock initial]]+Données[[#This Row],[Entrée]]-Données[[#This Row],[Sortie]])</f>
        <v/>
      </c>
      <c r="K52" s="4" t="str">
        <f>IF(Données[[#This Row],[Stock initial]]="","",Données[[#This Row],[Stock final]]*Données[[#This Row],[P.U.]])</f>
        <v/>
      </c>
    </row>
    <row r="53" spans="1:11" ht="20.100000000000001" customHeight="1">
      <c r="A53" s="10" t="s">
        <v>13</v>
      </c>
      <c r="B53" s="10" t="s">
        <v>36</v>
      </c>
      <c r="C53" s="10" t="s">
        <v>45</v>
      </c>
      <c r="D53" s="4">
        <v>0</v>
      </c>
      <c r="F53" s="4">
        <f>SUMIF(Formulaire6[Désignation],Données[[#This Row],[Désignation]],Formulaire6[Entrée])</f>
        <v>0</v>
      </c>
      <c r="G53" s="4">
        <f>SUMIF(Formulaire6[Désignation],Données[[#This Row],[Désignation]],Formulaire6[Sortie])</f>
        <v>0</v>
      </c>
      <c r="H53" s="11">
        <f>IF(Données[[#This Row],[Stock final]]&lt;=Données[[#This Row],[Stock mini]],0,IF(Données[[#This Row],[Stock final]]&lt;=Données[[#This Row],[Stock mini]]+(Données[[#This Row],[Stock mini]]*25/100),1,2))</f>
        <v>2</v>
      </c>
      <c r="I53" s="4" t="str">
        <f>IF(Données[[#This Row],[Stock initial]]="","",Données[[#This Row],[Stock initial]]+Données[[#This Row],[Entrée]]-Données[[#This Row],[Sortie]])</f>
        <v/>
      </c>
      <c r="K53" s="4" t="str">
        <f>IF(Données[[#This Row],[Stock initial]]="","",Données[[#This Row],[Stock final]]*Données[[#This Row],[P.U.]])</f>
        <v/>
      </c>
    </row>
    <row r="54" spans="1:11" ht="20.100000000000001" customHeight="1">
      <c r="A54" s="12" t="s">
        <v>46</v>
      </c>
      <c r="B54" s="12" t="s">
        <v>47</v>
      </c>
      <c r="C54" s="12" t="s">
        <v>48</v>
      </c>
      <c r="D54" s="4">
        <v>0</v>
      </c>
      <c r="F54" s="4">
        <f>SUMIF(Formulaire6[Désignation],Données[[#This Row],[Désignation]],Formulaire6[Entrée])</f>
        <v>0</v>
      </c>
      <c r="G54" s="4">
        <f>SUMIF(Formulaire6[Désignation],Données[[#This Row],[Désignation]],Formulaire6[Sortie])</f>
        <v>0</v>
      </c>
      <c r="H54" s="11">
        <f>IF(Données[[#This Row],[Stock final]]&lt;=Données[[#This Row],[Stock mini]],0,IF(Données[[#This Row],[Stock final]]&lt;=Données[[#This Row],[Stock mini]]+(Données[[#This Row],[Stock mini]]*25/100),1,2))</f>
        <v>2</v>
      </c>
      <c r="I54" s="4" t="str">
        <f>IF(Données[[#This Row],[Stock initial]]="","",Données[[#This Row],[Stock initial]]+Données[[#This Row],[Entrée]]-Données[[#This Row],[Sortie]])</f>
        <v/>
      </c>
      <c r="K54" s="4" t="str">
        <f>IF(Données[[#This Row],[Stock initial]]="","",Données[[#This Row],[Stock final]]*Données[[#This Row],[P.U.]])</f>
        <v/>
      </c>
    </row>
    <row r="55" spans="1:11" ht="20.100000000000001" customHeight="1">
      <c r="A55" s="10" t="s">
        <v>46</v>
      </c>
      <c r="B55" s="10" t="s">
        <v>47</v>
      </c>
      <c r="C55" s="10" t="s">
        <v>49</v>
      </c>
      <c r="D55" s="4">
        <v>0</v>
      </c>
      <c r="F55" s="4">
        <f>SUMIF(Formulaire6[Désignation],Données[[#This Row],[Désignation]],Formulaire6[Entrée])</f>
        <v>0</v>
      </c>
      <c r="G55" s="4">
        <f>SUMIF(Formulaire6[Désignation],Données[[#This Row],[Désignation]],Formulaire6[Sortie])</f>
        <v>0</v>
      </c>
      <c r="H55" s="11">
        <f>IF(Données[[#This Row],[Stock final]]&lt;=Données[[#This Row],[Stock mini]],0,IF(Données[[#This Row],[Stock final]]&lt;=Données[[#This Row],[Stock mini]]+(Données[[#This Row],[Stock mini]]*25/100),1,2))</f>
        <v>2</v>
      </c>
      <c r="I55" s="4" t="str">
        <f>IF(Données[[#This Row],[Stock initial]]="","",Données[[#This Row],[Stock initial]]+Données[[#This Row],[Entrée]]-Données[[#This Row],[Sortie]])</f>
        <v/>
      </c>
      <c r="K55" s="4" t="str">
        <f>IF(Données[[#This Row],[Stock initial]]="","",Données[[#This Row],[Stock final]]*Données[[#This Row],[P.U.]])</f>
        <v/>
      </c>
    </row>
    <row r="56" spans="1:11" ht="20.100000000000001" customHeight="1">
      <c r="A56" s="12" t="s">
        <v>46</v>
      </c>
      <c r="B56" s="12" t="s">
        <v>47</v>
      </c>
      <c r="C56" s="12" t="s">
        <v>50</v>
      </c>
      <c r="D56" s="4">
        <v>0</v>
      </c>
      <c r="F56" s="4">
        <f>SUMIF(Formulaire6[Désignation],Données[[#This Row],[Désignation]],Formulaire6[Entrée])</f>
        <v>0</v>
      </c>
      <c r="G56" s="4">
        <f>SUMIF(Formulaire6[Désignation],Données[[#This Row],[Désignation]],Formulaire6[Sortie])</f>
        <v>0</v>
      </c>
      <c r="H56" s="11">
        <f>IF(Données[[#This Row],[Stock final]]&lt;=Données[[#This Row],[Stock mini]],0,IF(Données[[#This Row],[Stock final]]&lt;=Données[[#This Row],[Stock mini]]+(Données[[#This Row],[Stock mini]]*25/100),1,2))</f>
        <v>2</v>
      </c>
      <c r="I56" s="4" t="str">
        <f>IF(Données[[#This Row],[Stock initial]]="","",Données[[#This Row],[Stock initial]]+Données[[#This Row],[Entrée]]-Données[[#This Row],[Sortie]])</f>
        <v/>
      </c>
      <c r="K56" s="4" t="str">
        <f>IF(Données[[#This Row],[Stock initial]]="","",Données[[#This Row],[Stock final]]*Données[[#This Row],[P.U.]])</f>
        <v/>
      </c>
    </row>
    <row r="57" spans="1:11" ht="20.100000000000001" customHeight="1">
      <c r="A57" s="10" t="s">
        <v>46</v>
      </c>
      <c r="B57" s="10" t="s">
        <v>51</v>
      </c>
      <c r="C57" s="10" t="s">
        <v>52</v>
      </c>
      <c r="D57" s="4">
        <v>0</v>
      </c>
      <c r="F57" s="4">
        <f>SUMIF(Formulaire6[Désignation],Données[[#This Row],[Désignation]],Formulaire6[Entrée])</f>
        <v>0</v>
      </c>
      <c r="G57" s="4">
        <f>SUMIF(Formulaire6[Désignation],Données[[#This Row],[Désignation]],Formulaire6[Sortie])</f>
        <v>0</v>
      </c>
      <c r="H57" s="11">
        <f>IF(Données[[#This Row],[Stock final]]&lt;=Données[[#This Row],[Stock mini]],0,IF(Données[[#This Row],[Stock final]]&lt;=Données[[#This Row],[Stock mini]]+(Données[[#This Row],[Stock mini]]*25/100),1,2))</f>
        <v>2</v>
      </c>
      <c r="I57" s="4" t="str">
        <f>IF(Données[[#This Row],[Stock initial]]="","",Données[[#This Row],[Stock initial]]+Données[[#This Row],[Entrée]]-Données[[#This Row],[Sortie]])</f>
        <v/>
      </c>
      <c r="K57" s="4" t="str">
        <f>IF(Données[[#This Row],[Stock initial]]="","",Données[[#This Row],[Stock final]]*Données[[#This Row],[P.U.]])</f>
        <v/>
      </c>
    </row>
    <row r="58" spans="1:11" ht="20.100000000000001" customHeight="1">
      <c r="A58" s="12" t="s">
        <v>46</v>
      </c>
      <c r="B58" s="12" t="s">
        <v>51</v>
      </c>
      <c r="C58" s="12" t="s">
        <v>53</v>
      </c>
      <c r="D58" s="4">
        <v>0</v>
      </c>
      <c r="F58" s="4">
        <f>SUMIF(Formulaire6[Désignation],Données[[#This Row],[Désignation]],Formulaire6[Entrée])</f>
        <v>0</v>
      </c>
      <c r="G58" s="4">
        <f>SUMIF(Formulaire6[Désignation],Données[[#This Row],[Désignation]],Formulaire6[Sortie])</f>
        <v>1</v>
      </c>
      <c r="H58" s="11">
        <f>IF(Données[[#This Row],[Stock final]]&lt;=Données[[#This Row],[Stock mini]],0,IF(Données[[#This Row],[Stock final]]&lt;=Données[[#This Row],[Stock mini]]+(Données[[#This Row],[Stock mini]]*25/100),1,2))</f>
        <v>2</v>
      </c>
      <c r="I58" s="4" t="str">
        <f>IF(Données[[#This Row],[Stock initial]]="","",Données[[#This Row],[Stock initial]]+Données[[#This Row],[Entrée]]-Données[[#This Row],[Sortie]])</f>
        <v/>
      </c>
      <c r="K58" s="4" t="str">
        <f>IF(Données[[#This Row],[Stock initial]]="","",Données[[#This Row],[Stock final]]*Données[[#This Row],[P.U.]])</f>
        <v/>
      </c>
    </row>
    <row r="59" spans="1:11" ht="20.100000000000001" customHeight="1">
      <c r="A59" s="10" t="s">
        <v>46</v>
      </c>
      <c r="B59" s="10" t="s">
        <v>51</v>
      </c>
      <c r="C59" s="10" t="s">
        <v>54</v>
      </c>
      <c r="D59" s="4">
        <v>0</v>
      </c>
      <c r="F59" s="4">
        <f>SUMIF(Formulaire6[Désignation],Données[[#This Row],[Désignation]],Formulaire6[Entrée])</f>
        <v>0</v>
      </c>
      <c r="G59" s="4">
        <f>SUMIF(Formulaire6[Désignation],Données[[#This Row],[Désignation]],Formulaire6[Sortie])</f>
        <v>0</v>
      </c>
      <c r="H59" s="11">
        <f>IF(Données[[#This Row],[Stock final]]&lt;=Données[[#This Row],[Stock mini]],0,IF(Données[[#This Row],[Stock final]]&lt;=Données[[#This Row],[Stock mini]]+(Données[[#This Row],[Stock mini]]*25/100),1,2))</f>
        <v>2</v>
      </c>
      <c r="I59" s="4" t="str">
        <f>IF(Données[[#This Row],[Stock initial]]="","",Données[[#This Row],[Stock initial]]+Données[[#This Row],[Entrée]]-Données[[#This Row],[Sortie]])</f>
        <v/>
      </c>
      <c r="K59" s="4" t="str">
        <f>IF(Données[[#This Row],[Stock initial]]="","",Données[[#This Row],[Stock final]]*Données[[#This Row],[P.U.]])</f>
        <v/>
      </c>
    </row>
    <row r="60" spans="1:11" ht="20.100000000000001" customHeight="1">
      <c r="A60" s="12" t="s">
        <v>46</v>
      </c>
      <c r="B60" s="12" t="s">
        <v>55</v>
      </c>
      <c r="C60" s="12" t="s">
        <v>56</v>
      </c>
      <c r="D60" s="4">
        <v>0</v>
      </c>
      <c r="F60" s="4">
        <f>SUMIF(Formulaire6[Désignation],Données[[#This Row],[Désignation]],Formulaire6[Entrée])</f>
        <v>0</v>
      </c>
      <c r="G60" s="4">
        <f>SUMIF(Formulaire6[Désignation],Données[[#This Row],[Désignation]],Formulaire6[Sortie])</f>
        <v>0</v>
      </c>
      <c r="H60" s="11">
        <f>IF(Données[[#This Row],[Stock final]]&lt;=Données[[#This Row],[Stock mini]],0,IF(Données[[#This Row],[Stock final]]&lt;=Données[[#This Row],[Stock mini]]+(Données[[#This Row],[Stock mini]]*25/100),1,2))</f>
        <v>2</v>
      </c>
      <c r="I60" s="4" t="str">
        <f>IF(Données[[#This Row],[Stock initial]]="","",Données[[#This Row],[Stock initial]]+Données[[#This Row],[Entrée]]-Données[[#This Row],[Sortie]])</f>
        <v/>
      </c>
      <c r="K60" s="4" t="str">
        <f>IF(Données[[#This Row],[Stock initial]]="","",Données[[#This Row],[Stock final]]*Données[[#This Row],[P.U.]])</f>
        <v/>
      </c>
    </row>
    <row r="61" spans="1:11" ht="20.100000000000001" customHeight="1">
      <c r="A61" s="10" t="s">
        <v>46</v>
      </c>
      <c r="B61" s="10" t="s">
        <v>55</v>
      </c>
      <c r="C61" s="10" t="s">
        <v>57</v>
      </c>
      <c r="D61" s="4">
        <v>0</v>
      </c>
      <c r="F61" s="4">
        <f>SUMIF(Formulaire6[Désignation],Données[[#This Row],[Désignation]],Formulaire6[Entrée])</f>
        <v>0</v>
      </c>
      <c r="G61" s="4">
        <f>SUMIF(Formulaire6[Désignation],Données[[#This Row],[Désignation]],Formulaire6[Sortie])</f>
        <v>0</v>
      </c>
      <c r="H61" s="11">
        <f>IF(Données[[#This Row],[Stock final]]&lt;=Données[[#This Row],[Stock mini]],0,IF(Données[[#This Row],[Stock final]]&lt;=Données[[#This Row],[Stock mini]]+(Données[[#This Row],[Stock mini]]*25/100),1,2))</f>
        <v>2</v>
      </c>
      <c r="I61" s="4" t="str">
        <f>IF(Données[[#This Row],[Stock initial]]="","",Données[[#This Row],[Stock initial]]+Données[[#This Row],[Entrée]]-Données[[#This Row],[Sortie]])</f>
        <v/>
      </c>
      <c r="K61" s="4" t="str">
        <f>IF(Données[[#This Row],[Stock initial]]="","",Données[[#This Row],[Stock final]]*Données[[#This Row],[P.U.]])</f>
        <v/>
      </c>
    </row>
    <row r="62" spans="1:11" ht="20.100000000000001" customHeight="1">
      <c r="A62" s="12" t="s">
        <v>46</v>
      </c>
      <c r="B62" s="12" t="s">
        <v>55</v>
      </c>
      <c r="C62" s="12" t="s">
        <v>58</v>
      </c>
      <c r="D62" s="4">
        <v>0</v>
      </c>
      <c r="F62" s="4">
        <f>SUMIF(Formulaire6[Désignation],Données[[#This Row],[Désignation]],Formulaire6[Entrée])</f>
        <v>0</v>
      </c>
      <c r="G62" s="4">
        <f>SUMIF(Formulaire6[Désignation],Données[[#This Row],[Désignation]],Formulaire6[Sortie])</f>
        <v>0</v>
      </c>
      <c r="H62" s="11">
        <f>IF(Données[[#This Row],[Stock final]]&lt;=Données[[#This Row],[Stock mini]],0,IF(Données[[#This Row],[Stock final]]&lt;=Données[[#This Row],[Stock mini]]+(Données[[#This Row],[Stock mini]]*25/100),1,2))</f>
        <v>2</v>
      </c>
      <c r="I62" s="4" t="str">
        <f>IF(Données[[#This Row],[Stock initial]]="","",Données[[#This Row],[Stock initial]]+Données[[#This Row],[Entrée]]-Données[[#This Row],[Sortie]])</f>
        <v/>
      </c>
      <c r="K62" s="4" t="str">
        <f>IF(Données[[#This Row],[Stock initial]]="","",Données[[#This Row],[Stock final]]*Données[[#This Row],[P.U.]])</f>
        <v/>
      </c>
    </row>
    <row r="63" spans="1:11" ht="20.100000000000001" customHeight="1">
      <c r="A63" s="10" t="s">
        <v>46</v>
      </c>
      <c r="B63" s="10" t="s">
        <v>59</v>
      </c>
      <c r="C63" s="10" t="s">
        <v>60</v>
      </c>
      <c r="D63" s="4">
        <v>0</v>
      </c>
      <c r="F63" s="4">
        <f>SUMIF(Formulaire6[Désignation],Données[[#This Row],[Désignation]],Formulaire6[Entrée])</f>
        <v>0</v>
      </c>
      <c r="G63" s="4">
        <f>SUMIF(Formulaire6[Désignation],Données[[#This Row],[Désignation]],Formulaire6[Sortie])</f>
        <v>0</v>
      </c>
      <c r="H63" s="11">
        <f>IF(Données[[#This Row],[Stock final]]&lt;=Données[[#This Row],[Stock mini]],0,IF(Données[[#This Row],[Stock final]]&lt;=Données[[#This Row],[Stock mini]]+(Données[[#This Row],[Stock mini]]*25/100),1,2))</f>
        <v>2</v>
      </c>
      <c r="I63" s="4" t="str">
        <f>IF(Données[[#This Row],[Stock initial]]="","",Données[[#This Row],[Stock initial]]+Données[[#This Row],[Entrée]]-Données[[#This Row],[Sortie]])</f>
        <v/>
      </c>
      <c r="K63" s="4" t="str">
        <f>IF(Données[[#This Row],[Stock initial]]="","",Données[[#This Row],[Stock final]]*Données[[#This Row],[P.U.]])</f>
        <v/>
      </c>
    </row>
    <row r="64" spans="1:11" ht="20.100000000000001" customHeight="1">
      <c r="A64" s="12" t="s">
        <v>46</v>
      </c>
      <c r="B64" s="12" t="s">
        <v>59</v>
      </c>
      <c r="C64" s="12" t="s">
        <v>61</v>
      </c>
      <c r="D64" s="4">
        <v>0</v>
      </c>
      <c r="F64" s="4">
        <f>SUMIF(Formulaire6[Désignation],Données[[#This Row],[Désignation]],Formulaire6[Entrée])</f>
        <v>0</v>
      </c>
      <c r="G64" s="4">
        <f>SUMIF(Formulaire6[Désignation],Données[[#This Row],[Désignation]],Formulaire6[Sortie])</f>
        <v>0</v>
      </c>
      <c r="H64" s="11">
        <f>IF(Données[[#This Row],[Stock final]]&lt;=Données[[#This Row],[Stock mini]],0,IF(Données[[#This Row],[Stock final]]&lt;=Données[[#This Row],[Stock mini]]+(Données[[#This Row],[Stock mini]]*25/100),1,2))</f>
        <v>2</v>
      </c>
      <c r="I64" s="4" t="str">
        <f>IF(Données[[#This Row],[Stock initial]]="","",Données[[#This Row],[Stock initial]]+Données[[#This Row],[Entrée]]-Données[[#This Row],[Sortie]])</f>
        <v/>
      </c>
      <c r="K64" s="4" t="str">
        <f>IF(Données[[#This Row],[Stock initial]]="","",Données[[#This Row],[Stock final]]*Données[[#This Row],[P.U.]])</f>
        <v/>
      </c>
    </row>
    <row r="65" spans="1:11" ht="20.100000000000001" customHeight="1">
      <c r="A65" s="10" t="s">
        <v>46</v>
      </c>
      <c r="B65" s="10" t="s">
        <v>59</v>
      </c>
      <c r="C65" s="10" t="s">
        <v>62</v>
      </c>
      <c r="D65" s="4">
        <v>0</v>
      </c>
      <c r="F65" s="4">
        <f>SUMIF(Formulaire6[Désignation],Données[[#This Row],[Désignation]],Formulaire6[Entrée])</f>
        <v>0</v>
      </c>
      <c r="G65" s="4">
        <f>SUMIF(Formulaire6[Désignation],Données[[#This Row],[Désignation]],Formulaire6[Sortie])</f>
        <v>0</v>
      </c>
      <c r="H65" s="11">
        <f>IF(Données[[#This Row],[Stock final]]&lt;=Données[[#This Row],[Stock mini]],0,IF(Données[[#This Row],[Stock final]]&lt;=Données[[#This Row],[Stock mini]]+(Données[[#This Row],[Stock mini]]*25/100),1,2))</f>
        <v>2</v>
      </c>
      <c r="I65" s="4" t="str">
        <f>IF(Données[[#This Row],[Stock initial]]="","",Données[[#This Row],[Stock initial]]+Données[[#This Row],[Entrée]]-Données[[#This Row],[Sortie]])</f>
        <v/>
      </c>
      <c r="K65" s="4" t="str">
        <f>IF(Données[[#This Row],[Stock initial]]="","",Données[[#This Row],[Stock final]]*Données[[#This Row],[P.U.]])</f>
        <v/>
      </c>
    </row>
    <row r="66" spans="1:11" ht="20.100000000000001" customHeight="1">
      <c r="A66" s="12" t="s">
        <v>63</v>
      </c>
      <c r="B66" s="12" t="s">
        <v>64</v>
      </c>
      <c r="C66" s="12" t="s">
        <v>65</v>
      </c>
      <c r="D66" s="4">
        <v>0</v>
      </c>
      <c r="F66" s="4">
        <f>SUMIF(Formulaire6[Désignation],Données[[#This Row],[Désignation]],Formulaire6[Entrée])</f>
        <v>0</v>
      </c>
      <c r="G66" s="4">
        <f>SUMIF(Formulaire6[Désignation],Données[[#This Row],[Désignation]],Formulaire6[Sortie])</f>
        <v>0</v>
      </c>
      <c r="H66" s="11">
        <f>IF(Données[[#This Row],[Stock final]]&lt;=Données[[#This Row],[Stock mini]],0,IF(Données[[#This Row],[Stock final]]&lt;=Données[[#This Row],[Stock mini]]+(Données[[#This Row],[Stock mini]]*25/100),1,2))</f>
        <v>2</v>
      </c>
      <c r="I66" s="4" t="str">
        <f>IF(Données[[#This Row],[Stock initial]]="","",Données[[#This Row],[Stock initial]]+Données[[#This Row],[Entrée]]-Données[[#This Row],[Sortie]])</f>
        <v/>
      </c>
      <c r="K66" s="4" t="str">
        <f>IF(Données[[#This Row],[Stock initial]]="","",Données[[#This Row],[Stock final]]*Données[[#This Row],[P.U.]])</f>
        <v/>
      </c>
    </row>
    <row r="67" spans="1:11" ht="20.100000000000001" customHeight="1">
      <c r="A67" s="10" t="s">
        <v>63</v>
      </c>
      <c r="B67" s="10" t="s">
        <v>67</v>
      </c>
      <c r="C67" s="10" t="s">
        <v>69</v>
      </c>
      <c r="D67" s="4">
        <v>0</v>
      </c>
      <c r="F67" s="4">
        <f>SUMIF(Formulaire6[Désignation],Données[[#This Row],[Désignation]],Formulaire6[Entrée])</f>
        <v>0</v>
      </c>
      <c r="G67" s="4">
        <f>SUMIF(Formulaire6[Désignation],Données[[#This Row],[Désignation]],Formulaire6[Sortie])</f>
        <v>0</v>
      </c>
      <c r="H67" s="11">
        <f>IF(Données[[#This Row],[Stock final]]&lt;=Données[[#This Row],[Stock mini]],0,IF(Données[[#This Row],[Stock final]]&lt;=Données[[#This Row],[Stock mini]]+(Données[[#This Row],[Stock mini]]*25/100),1,2))</f>
        <v>2</v>
      </c>
      <c r="I67" s="4" t="str">
        <f>IF(Données[[#This Row],[Stock initial]]="","",Données[[#This Row],[Stock initial]]+Données[[#This Row],[Entrée]]-Données[[#This Row],[Sortie]])</f>
        <v/>
      </c>
      <c r="K67" s="4" t="str">
        <f>IF(Données[[#This Row],[Stock initial]]="","",Données[[#This Row],[Stock final]]*Données[[#This Row],[P.U.]])</f>
        <v/>
      </c>
    </row>
    <row r="68" spans="1:11" ht="20.100000000000001" customHeight="1">
      <c r="A68" s="12" t="s">
        <v>103</v>
      </c>
      <c r="B68" s="12" t="s">
        <v>104</v>
      </c>
      <c r="C68" s="12" t="s">
        <v>105</v>
      </c>
      <c r="D68" s="4">
        <v>0</v>
      </c>
      <c r="F68" s="4">
        <f>SUMIF(Formulaire6[Désignation],Données[[#This Row],[Désignation]],Formulaire6[Entrée])</f>
        <v>0</v>
      </c>
      <c r="G68" s="4">
        <f>SUMIF(Formulaire6[Désignation],Données[[#This Row],[Désignation]],Formulaire6[Sortie])</f>
        <v>0</v>
      </c>
      <c r="H68" s="11">
        <f>IF(Données[[#This Row],[Stock final]]&lt;=Données[[#This Row],[Stock mini]],0,IF(Données[[#This Row],[Stock final]]&lt;=Données[[#This Row],[Stock mini]]+(Données[[#This Row],[Stock mini]]*25/100),1,2))</f>
        <v>2</v>
      </c>
      <c r="I68" s="4" t="str">
        <f>IF(Données[[#This Row],[Stock initial]]="","",Données[[#This Row],[Stock initial]]+Données[[#This Row],[Entrée]]-Données[[#This Row],[Sortie]])</f>
        <v/>
      </c>
      <c r="K68" s="4" t="str">
        <f>IF(Données[[#This Row],[Stock initial]]="","",Données[[#This Row],[Stock final]]*Données[[#This Row],[P.U.]])</f>
        <v/>
      </c>
    </row>
    <row r="69" spans="1:11" ht="20.100000000000001" customHeight="1">
      <c r="A69" s="10" t="s">
        <v>103</v>
      </c>
      <c r="B69" s="10" t="s">
        <v>104</v>
      </c>
      <c r="C69" s="10" t="s">
        <v>106</v>
      </c>
      <c r="D69" s="4">
        <v>0</v>
      </c>
      <c r="F69" s="4">
        <f>SUMIF(Formulaire6[Désignation],Données[[#This Row],[Désignation]],Formulaire6[Entrée])</f>
        <v>0</v>
      </c>
      <c r="G69" s="4">
        <f>SUMIF(Formulaire6[Désignation],Données[[#This Row],[Désignation]],Formulaire6[Sortie])</f>
        <v>0</v>
      </c>
      <c r="H69" s="11">
        <f>IF(Données[[#This Row],[Stock final]]&lt;=Données[[#This Row],[Stock mini]],0,IF(Données[[#This Row],[Stock final]]&lt;=Données[[#This Row],[Stock mini]]+(Données[[#This Row],[Stock mini]]*25/100),1,2))</f>
        <v>2</v>
      </c>
      <c r="I69" s="4" t="str">
        <f>IF(Données[[#This Row],[Stock initial]]="","",Données[[#This Row],[Stock initial]]+Données[[#This Row],[Entrée]]-Données[[#This Row],[Sortie]])</f>
        <v/>
      </c>
      <c r="K69" s="4" t="str">
        <f>IF(Données[[#This Row],[Stock initial]]="","",Données[[#This Row],[Stock final]]*Données[[#This Row],[P.U.]])</f>
        <v/>
      </c>
    </row>
    <row r="70" spans="1:11" ht="20.100000000000001" customHeight="1">
      <c r="A70" s="10" t="s">
        <v>103</v>
      </c>
      <c r="B70" s="10" t="s">
        <v>104</v>
      </c>
      <c r="C70" s="10" t="s">
        <v>107</v>
      </c>
      <c r="D70" s="4">
        <v>0</v>
      </c>
      <c r="F70" s="4">
        <f>SUMIF(Formulaire6[Désignation],Données[[#This Row],[Désignation]],Formulaire6[Entrée])</f>
        <v>0</v>
      </c>
      <c r="G70" s="4">
        <f>SUMIF(Formulaire6[Désignation],Données[[#This Row],[Désignation]],Formulaire6[Sortie])</f>
        <v>0</v>
      </c>
      <c r="H70" s="11">
        <f>IF(Données[[#This Row],[Stock final]]&lt;=Données[[#This Row],[Stock mini]],0,IF(Données[[#This Row],[Stock final]]&lt;=Données[[#This Row],[Stock mini]]+(Données[[#This Row],[Stock mini]]*25/100),1,2))</f>
        <v>2</v>
      </c>
      <c r="I70" s="4" t="str">
        <f>IF(Données[[#This Row],[Stock initial]]="","",Données[[#This Row],[Stock initial]]+Données[[#This Row],[Entrée]]-Données[[#This Row],[Sortie]])</f>
        <v/>
      </c>
      <c r="K70" s="4" t="str">
        <f>IF(Données[[#This Row],[Stock initial]]="","",Données[[#This Row],[Stock final]]*Données[[#This Row],[P.U.]])</f>
        <v/>
      </c>
    </row>
    <row r="71" spans="1:11" ht="20.100000000000001" customHeight="1">
      <c r="A71" s="12" t="s">
        <v>103</v>
      </c>
      <c r="B71" s="12" t="s">
        <v>104</v>
      </c>
      <c r="C71" s="12" t="s">
        <v>108</v>
      </c>
      <c r="D71" s="4">
        <v>0</v>
      </c>
      <c r="F71" s="4">
        <f>SUMIF(Formulaire6[Désignation],Données[[#This Row],[Désignation]],Formulaire6[Entrée])</f>
        <v>0</v>
      </c>
      <c r="G71" s="4">
        <f>SUMIF(Formulaire6[Désignation],Données[[#This Row],[Désignation]],Formulaire6[Sortie])</f>
        <v>0</v>
      </c>
      <c r="H71" s="11">
        <f>IF(Données[[#This Row],[Stock final]]&lt;=Données[[#This Row],[Stock mini]],0,IF(Données[[#This Row],[Stock final]]&lt;=Données[[#This Row],[Stock mini]]+(Données[[#This Row],[Stock mini]]*25/100),1,2))</f>
        <v>2</v>
      </c>
      <c r="I71" s="4" t="str">
        <f>IF(Données[[#This Row],[Stock initial]]="","",Données[[#This Row],[Stock initial]]+Données[[#This Row],[Entrée]]-Données[[#This Row],[Sortie]])</f>
        <v/>
      </c>
      <c r="K71" s="4" t="str">
        <f>IF(Données[[#This Row],[Stock initial]]="","",Données[[#This Row],[Stock final]]*Données[[#This Row],[P.U.]])</f>
        <v/>
      </c>
    </row>
    <row r="72" spans="1:11" ht="20.100000000000001" customHeight="1">
      <c r="A72" s="10" t="s">
        <v>103</v>
      </c>
      <c r="B72" s="10" t="s">
        <v>104</v>
      </c>
      <c r="C72" s="10" t="s">
        <v>109</v>
      </c>
      <c r="D72" s="4">
        <v>0</v>
      </c>
      <c r="F72" s="4">
        <f>SUMIF(Formulaire6[Désignation],Données[[#This Row],[Désignation]],Formulaire6[Entrée])</f>
        <v>0</v>
      </c>
      <c r="G72" s="4">
        <f>SUMIF(Formulaire6[Désignation],Données[[#This Row],[Désignation]],Formulaire6[Sortie])</f>
        <v>0</v>
      </c>
      <c r="H72" s="11">
        <f>IF(Données[[#This Row],[Stock final]]&lt;=Données[[#This Row],[Stock mini]],0,IF(Données[[#This Row],[Stock final]]&lt;=Données[[#This Row],[Stock mini]]+(Données[[#This Row],[Stock mini]]*25/100),1,2))</f>
        <v>2</v>
      </c>
      <c r="I72" s="4" t="str">
        <f>IF(Données[[#This Row],[Stock initial]]="","",Données[[#This Row],[Stock initial]]+Données[[#This Row],[Entrée]]-Données[[#This Row],[Sortie]])</f>
        <v/>
      </c>
      <c r="K72" s="4" t="str">
        <f>IF(Données[[#This Row],[Stock initial]]="","",Données[[#This Row],[Stock final]]*Données[[#This Row],[P.U.]])</f>
        <v/>
      </c>
    </row>
    <row r="73" spans="1:11" ht="20.100000000000001" customHeight="1">
      <c r="A73" s="12" t="s">
        <v>103</v>
      </c>
      <c r="B73" s="12" t="s">
        <v>110</v>
      </c>
      <c r="C73" s="12"/>
      <c r="D73" s="4">
        <v>0</v>
      </c>
      <c r="F73" s="4">
        <f>SUMIF(Formulaire6[Désignation],Données[[#This Row],[Désignation]],Formulaire6[Entrée])</f>
        <v>0</v>
      </c>
      <c r="G73" s="4">
        <f>SUMIF(Formulaire6[Désignation],Données[[#This Row],[Désignation]],Formulaire6[Sortie])</f>
        <v>0</v>
      </c>
      <c r="H73" s="11">
        <f>IF(Données[[#This Row],[Stock final]]&lt;=Données[[#This Row],[Stock mini]],0,IF(Données[[#This Row],[Stock final]]&lt;=Données[[#This Row],[Stock mini]]+(Données[[#This Row],[Stock mini]]*25/100),1,2))</f>
        <v>2</v>
      </c>
      <c r="I73" s="4" t="str">
        <f>IF(Données[[#This Row],[Stock initial]]="","",Données[[#This Row],[Stock initial]]+Données[[#This Row],[Entrée]]-Données[[#This Row],[Sortie]])</f>
        <v/>
      </c>
      <c r="K73" s="4" t="str">
        <f>IF(Données[[#This Row],[Stock initial]]="","",Données[[#This Row],[Stock final]]*Données[[#This Row],[P.U.]])</f>
        <v/>
      </c>
    </row>
    <row r="74" spans="1:11" ht="20.100000000000001" customHeight="1">
      <c r="A74" s="10" t="s">
        <v>103</v>
      </c>
      <c r="B74" s="10" t="s">
        <v>111</v>
      </c>
      <c r="C74" s="10"/>
      <c r="D74" s="4">
        <v>0</v>
      </c>
      <c r="F74" s="4">
        <f>SUMIF(Formulaire6[Désignation],Données[[#This Row],[Désignation]],Formulaire6[Entrée])</f>
        <v>0</v>
      </c>
      <c r="G74" s="4">
        <f>SUMIF(Formulaire6[Désignation],Données[[#This Row],[Désignation]],Formulaire6[Sortie])</f>
        <v>0</v>
      </c>
      <c r="H74" s="11">
        <f>IF(Données[[#This Row],[Stock final]]&lt;=Données[[#This Row],[Stock mini]],0,IF(Données[[#This Row],[Stock final]]&lt;=Données[[#This Row],[Stock mini]]+(Données[[#This Row],[Stock mini]]*25/100),1,2))</f>
        <v>2</v>
      </c>
      <c r="I74" s="4" t="str">
        <f>IF(Données[[#This Row],[Stock initial]]="","",Données[[#This Row],[Stock initial]]+Données[[#This Row],[Entrée]]-Données[[#This Row],[Sortie]])</f>
        <v/>
      </c>
      <c r="K74" s="4" t="str">
        <f>IF(Données[[#This Row],[Stock initial]]="","",Données[[#This Row],[Stock final]]*Données[[#This Row],[P.U.]])</f>
        <v/>
      </c>
    </row>
    <row r="75" spans="1:11" ht="20.100000000000001" customHeight="1">
      <c r="A75" s="10" t="s">
        <v>112</v>
      </c>
      <c r="B75" s="10" t="s">
        <v>114</v>
      </c>
      <c r="C75" s="10"/>
      <c r="D75" s="4">
        <v>0</v>
      </c>
      <c r="F75" s="4">
        <f>SUMIF(Formulaire6[Désignation],Données[[#This Row],[Désignation]],Formulaire6[Entrée])</f>
        <v>0</v>
      </c>
      <c r="G75" s="4">
        <f>SUMIF(Formulaire6[Désignation],Données[[#This Row],[Désignation]],Formulaire6[Sortie])</f>
        <v>0</v>
      </c>
      <c r="H75" s="11">
        <f>IF(Données[[#This Row],[Stock final]]&lt;=Données[[#This Row],[Stock mini]],0,IF(Données[[#This Row],[Stock final]]&lt;=Données[[#This Row],[Stock mini]]+(Données[[#This Row],[Stock mini]]*25/100),1,2))</f>
        <v>2</v>
      </c>
      <c r="I75" s="4" t="str">
        <f>IF(Données[[#This Row],[Stock initial]]="","",Données[[#This Row],[Stock initial]]+Données[[#This Row],[Entrée]]-Données[[#This Row],[Sortie]])</f>
        <v/>
      </c>
      <c r="K75" s="4" t="str">
        <f>IF(Données[[#This Row],[Stock initial]]="","",Données[[#This Row],[Stock final]]*Données[[#This Row],[P.U.]])</f>
        <v/>
      </c>
    </row>
    <row r="76" spans="1:11" ht="20.100000000000001" customHeight="1">
      <c r="A76" s="12" t="s">
        <v>112</v>
      </c>
      <c r="B76" s="12" t="s">
        <v>113</v>
      </c>
      <c r="C76" s="12"/>
      <c r="D76" s="4">
        <v>0</v>
      </c>
      <c r="F76" s="4">
        <f>SUMIF(Formulaire6[Désignation],Données[[#This Row],[Désignation]],Formulaire6[Entrée])</f>
        <v>0</v>
      </c>
      <c r="G76" s="4">
        <f>SUMIF(Formulaire6[Désignation],Données[[#This Row],[Désignation]],Formulaire6[Sortie])</f>
        <v>0</v>
      </c>
      <c r="H76" s="11">
        <f>IF(Données[[#This Row],[Stock final]]&lt;=Données[[#This Row],[Stock mini]],0,IF(Données[[#This Row],[Stock final]]&lt;=Données[[#This Row],[Stock mini]]+(Données[[#This Row],[Stock mini]]*25/100),1,2))</f>
        <v>2</v>
      </c>
      <c r="I76" s="4" t="str">
        <f>IF(Données[[#This Row],[Stock initial]]="","",Données[[#This Row],[Stock initial]]+Données[[#This Row],[Entrée]]-Données[[#This Row],[Sortie]])</f>
        <v/>
      </c>
      <c r="K76" s="4" t="str">
        <f>IF(Données[[#This Row],[Stock initial]]="","",Données[[#This Row],[Stock final]]*Données[[#This Row],[P.U.]])</f>
        <v/>
      </c>
    </row>
    <row r="77" spans="1:11" ht="20.100000000000001" customHeight="1">
      <c r="A77" s="10" t="s">
        <v>112</v>
      </c>
      <c r="B77" s="10" t="s">
        <v>115</v>
      </c>
      <c r="C77" s="10"/>
      <c r="D77" s="4">
        <v>0</v>
      </c>
      <c r="F77" s="4">
        <f>SUMIF(Formulaire6[Désignation],Données[[#This Row],[Désignation]],Formulaire6[Entrée])</f>
        <v>0</v>
      </c>
      <c r="G77" s="4">
        <f>SUMIF(Formulaire6[Désignation],Données[[#This Row],[Désignation]],Formulaire6[Sortie])</f>
        <v>0</v>
      </c>
      <c r="H77" s="11">
        <f>IF(Données[[#This Row],[Stock final]]&lt;=Données[[#This Row],[Stock mini]],0,IF(Données[[#This Row],[Stock final]]&lt;=Données[[#This Row],[Stock mini]]+(Données[[#This Row],[Stock mini]]*25/100),1,2))</f>
        <v>2</v>
      </c>
      <c r="I77" s="4" t="str">
        <f>IF(Données[[#This Row],[Stock initial]]="","",Données[[#This Row],[Stock initial]]+Données[[#This Row],[Entrée]]-Données[[#This Row],[Sortie]])</f>
        <v/>
      </c>
      <c r="K77" s="4" t="str">
        <f>IF(Données[[#This Row],[Stock initial]]="","",Données[[#This Row],[Stock final]]*Données[[#This Row],[P.U.]])</f>
        <v/>
      </c>
    </row>
    <row r="78" spans="1:11" ht="20.100000000000001" customHeight="1">
      <c r="A78" s="12" t="s">
        <v>112</v>
      </c>
      <c r="B78" s="12" t="s">
        <v>116</v>
      </c>
      <c r="C78" s="12"/>
      <c r="D78" s="4">
        <v>0</v>
      </c>
      <c r="F78" s="4">
        <f>SUMIF(Formulaire6[Désignation],Données[[#This Row],[Désignation]],Formulaire6[Entrée])</f>
        <v>0</v>
      </c>
      <c r="G78" s="4">
        <f>SUMIF(Formulaire6[Désignation],Données[[#This Row],[Désignation]],Formulaire6[Sortie])</f>
        <v>0</v>
      </c>
      <c r="H78" s="11">
        <f>IF(Données[[#This Row],[Stock final]]&lt;=Données[[#This Row],[Stock mini]],0,IF(Données[[#This Row],[Stock final]]&lt;=Données[[#This Row],[Stock mini]]+(Données[[#This Row],[Stock mini]]*25/100),1,2))</f>
        <v>2</v>
      </c>
      <c r="I78" s="4" t="str">
        <f>IF(Données[[#This Row],[Stock initial]]="","",Données[[#This Row],[Stock initial]]+Données[[#This Row],[Entrée]]-Données[[#This Row],[Sortie]])</f>
        <v/>
      </c>
      <c r="K78" s="4" t="str">
        <f>IF(Données[[#This Row],[Stock initial]]="","",Données[[#This Row],[Stock final]]*Données[[#This Row],[P.U.]])</f>
        <v/>
      </c>
    </row>
    <row r="79" spans="1:11" ht="20.100000000000001" customHeight="1">
      <c r="A79" s="10" t="s">
        <v>117</v>
      </c>
      <c r="B79" s="10" t="s">
        <v>117</v>
      </c>
      <c r="C79" s="10" t="s">
        <v>118</v>
      </c>
      <c r="D79" s="4">
        <v>0</v>
      </c>
      <c r="F79" s="4">
        <f>SUMIF(Formulaire6[Désignation],Données[[#This Row],[Désignation]],Formulaire6[Entrée])</f>
        <v>0</v>
      </c>
      <c r="G79" s="4">
        <f>SUMIF(Formulaire6[Désignation],Données[[#This Row],[Désignation]],Formulaire6[Sortie])</f>
        <v>0</v>
      </c>
      <c r="H79" s="11">
        <f>IF(Données[[#This Row],[Stock final]]&lt;=Données[[#This Row],[Stock mini]],0,IF(Données[[#This Row],[Stock final]]&lt;=Données[[#This Row],[Stock mini]]+(Données[[#This Row],[Stock mini]]*25/100),1,2))</f>
        <v>2</v>
      </c>
      <c r="I79" s="4" t="str">
        <f>IF(Données[[#This Row],[Stock initial]]="","",Données[[#This Row],[Stock initial]]+Données[[#This Row],[Entrée]]-Données[[#This Row],[Sortie]])</f>
        <v/>
      </c>
      <c r="K79" s="4" t="str">
        <f>IF(Données[[#This Row],[Stock initial]]="","",Données[[#This Row],[Stock final]]*Données[[#This Row],[P.U.]])</f>
        <v/>
      </c>
    </row>
    <row r="80" spans="1:11" ht="20.100000000000001" customHeight="1">
      <c r="A80" s="12" t="s">
        <v>117</v>
      </c>
      <c r="B80" s="12" t="s">
        <v>117</v>
      </c>
      <c r="C80" s="12" t="s">
        <v>119</v>
      </c>
      <c r="D80" s="4">
        <v>0</v>
      </c>
      <c r="F80" s="4">
        <f>SUMIF(Formulaire6[Désignation],Données[[#This Row],[Désignation]],Formulaire6[Entrée])</f>
        <v>0</v>
      </c>
      <c r="G80" s="4">
        <f>SUMIF(Formulaire6[Désignation],Données[[#This Row],[Désignation]],Formulaire6[Sortie])</f>
        <v>0</v>
      </c>
      <c r="H80" s="11">
        <f>IF(Données[[#This Row],[Stock final]]&lt;=Données[[#This Row],[Stock mini]],0,IF(Données[[#This Row],[Stock final]]&lt;=Données[[#This Row],[Stock mini]]+(Données[[#This Row],[Stock mini]]*25/100),1,2))</f>
        <v>2</v>
      </c>
      <c r="I80" s="4" t="str">
        <f>IF(Données[[#This Row],[Stock initial]]="","",Données[[#This Row],[Stock initial]]+Données[[#This Row],[Entrée]]-Données[[#This Row],[Sortie]])</f>
        <v/>
      </c>
      <c r="K80" s="4" t="str">
        <f>IF(Données[[#This Row],[Stock initial]]="","",Données[[#This Row],[Stock final]]*Données[[#This Row],[P.U.]])</f>
        <v/>
      </c>
    </row>
    <row r="81" spans="1:11" ht="20.100000000000001" customHeight="1">
      <c r="A81" s="10" t="s">
        <v>117</v>
      </c>
      <c r="B81" s="10" t="s">
        <v>117</v>
      </c>
      <c r="C81" s="10" t="s">
        <v>120</v>
      </c>
      <c r="D81" s="4">
        <v>0</v>
      </c>
      <c r="F81" s="4">
        <f>SUMIF(Formulaire6[Désignation],Données[[#This Row],[Désignation]],Formulaire6[Entrée])</f>
        <v>0</v>
      </c>
      <c r="G81" s="4">
        <f>SUMIF(Formulaire6[Désignation],Données[[#This Row],[Désignation]],Formulaire6[Sortie])</f>
        <v>0</v>
      </c>
      <c r="H81" s="11">
        <f>IF(Données[[#This Row],[Stock final]]&lt;=Données[[#This Row],[Stock mini]],0,IF(Données[[#This Row],[Stock final]]&lt;=Données[[#This Row],[Stock mini]]+(Données[[#This Row],[Stock mini]]*25/100),1,2))</f>
        <v>2</v>
      </c>
      <c r="I81" s="4" t="str">
        <f>IF(Données[[#This Row],[Stock initial]]="","",Données[[#This Row],[Stock initial]]+Données[[#This Row],[Entrée]]-Données[[#This Row],[Sortie]])</f>
        <v/>
      </c>
      <c r="K81" s="4" t="str">
        <f>IF(Données[[#This Row],[Stock initial]]="","",Données[[#This Row],[Stock final]]*Données[[#This Row],[P.U.]])</f>
        <v/>
      </c>
    </row>
    <row r="82" spans="1:11" ht="20.100000000000001" customHeight="1">
      <c r="A82" s="12" t="s">
        <v>117</v>
      </c>
      <c r="B82" s="12" t="s">
        <v>117</v>
      </c>
      <c r="C82" s="12" t="s">
        <v>121</v>
      </c>
      <c r="D82" s="4">
        <v>0</v>
      </c>
      <c r="F82" s="4">
        <f>SUMIF(Formulaire6[Désignation],Données[[#This Row],[Désignation]],Formulaire6[Entrée])</f>
        <v>0</v>
      </c>
      <c r="G82" s="4">
        <f>SUMIF(Formulaire6[Désignation],Données[[#This Row],[Désignation]],Formulaire6[Sortie])</f>
        <v>0</v>
      </c>
      <c r="H82" s="11">
        <f>IF(Données[[#This Row],[Stock final]]&lt;=Données[[#This Row],[Stock mini]],0,IF(Données[[#This Row],[Stock final]]&lt;=Données[[#This Row],[Stock mini]]+(Données[[#This Row],[Stock mini]]*25/100),1,2))</f>
        <v>2</v>
      </c>
      <c r="I82" s="4" t="str">
        <f>IF(Données[[#This Row],[Stock initial]]="","",Données[[#This Row],[Stock initial]]+Données[[#This Row],[Entrée]]-Données[[#This Row],[Sortie]])</f>
        <v/>
      </c>
      <c r="K82" s="4" t="str">
        <f>IF(Données[[#This Row],[Stock initial]]="","",Données[[#This Row],[Stock final]]*Données[[#This Row],[P.U.]])</f>
        <v/>
      </c>
    </row>
    <row r="83" spans="1:11" ht="20.100000000000001" customHeight="1">
      <c r="A83" s="10" t="s">
        <v>117</v>
      </c>
      <c r="B83" s="10" t="s">
        <v>117</v>
      </c>
      <c r="C83" s="10" t="s">
        <v>122</v>
      </c>
      <c r="D83" s="4">
        <v>0</v>
      </c>
      <c r="F83" s="4">
        <f>SUMIF(Formulaire6[Désignation],Données[[#This Row],[Désignation]],Formulaire6[Entrée])</f>
        <v>0</v>
      </c>
      <c r="G83" s="4">
        <f>SUMIF(Formulaire6[Désignation],Données[[#This Row],[Désignation]],Formulaire6[Sortie])</f>
        <v>0</v>
      </c>
      <c r="H83" s="11">
        <f>IF(Données[[#This Row],[Stock final]]&lt;=Données[[#This Row],[Stock mini]],0,IF(Données[[#This Row],[Stock final]]&lt;=Données[[#This Row],[Stock mini]]+(Données[[#This Row],[Stock mini]]*25/100),1,2))</f>
        <v>2</v>
      </c>
      <c r="I83" s="4" t="str">
        <f>IF(Données[[#This Row],[Stock initial]]="","",Données[[#This Row],[Stock initial]]+Données[[#This Row],[Entrée]]-Données[[#This Row],[Sortie]])</f>
        <v/>
      </c>
      <c r="K83" s="4" t="str">
        <f>IF(Données[[#This Row],[Stock initial]]="","",Données[[#This Row],[Stock final]]*Données[[#This Row],[P.U.]])</f>
        <v/>
      </c>
    </row>
    <row r="84" spans="1:11" ht="20.100000000000001" customHeight="1">
      <c r="A84" s="12" t="s">
        <v>117</v>
      </c>
      <c r="B84" s="12" t="s">
        <v>117</v>
      </c>
      <c r="C84" s="12" t="s">
        <v>123</v>
      </c>
      <c r="D84" s="4">
        <v>0</v>
      </c>
      <c r="F84" s="4">
        <f>SUMIF(Formulaire6[Désignation],Données[[#This Row],[Désignation]],Formulaire6[Entrée])</f>
        <v>0</v>
      </c>
      <c r="G84" s="4">
        <f>SUMIF(Formulaire6[Désignation],Données[[#This Row],[Désignation]],Formulaire6[Sortie])</f>
        <v>0</v>
      </c>
      <c r="H84" s="11">
        <f>IF(Données[[#This Row],[Stock final]]&lt;=Données[[#This Row],[Stock mini]],0,IF(Données[[#This Row],[Stock final]]&lt;=Données[[#This Row],[Stock mini]]+(Données[[#This Row],[Stock mini]]*25/100),1,2))</f>
        <v>2</v>
      </c>
      <c r="I84" s="4" t="str">
        <f>IF(Données[[#This Row],[Stock initial]]="","",Données[[#This Row],[Stock initial]]+Données[[#This Row],[Entrée]]-Données[[#This Row],[Sortie]])</f>
        <v/>
      </c>
      <c r="K84" s="4" t="str">
        <f>IF(Données[[#This Row],[Stock initial]]="","",Données[[#This Row],[Stock final]]*Données[[#This Row],[P.U.]])</f>
        <v/>
      </c>
    </row>
    <row r="85" spans="1:11" ht="20.100000000000001" customHeight="1">
      <c r="A85" s="10" t="s">
        <v>117</v>
      </c>
      <c r="B85" s="10" t="s">
        <v>117</v>
      </c>
      <c r="C85" s="10" t="s">
        <v>124</v>
      </c>
      <c r="D85" s="4">
        <v>0</v>
      </c>
      <c r="F85" s="4">
        <f>SUMIF(Formulaire6[Désignation],Données[[#This Row],[Désignation]],Formulaire6[Entrée])</f>
        <v>0</v>
      </c>
      <c r="G85" s="4">
        <f>SUMIF(Formulaire6[Désignation],Données[[#This Row],[Désignation]],Formulaire6[Sortie])</f>
        <v>0</v>
      </c>
      <c r="H85" s="11">
        <f>IF(Données[[#This Row],[Stock final]]&lt;=Données[[#This Row],[Stock mini]],0,IF(Données[[#This Row],[Stock final]]&lt;=Données[[#This Row],[Stock mini]]+(Données[[#This Row],[Stock mini]]*25/100),1,2))</f>
        <v>2</v>
      </c>
      <c r="I85" s="4" t="str">
        <f>IF(Données[[#This Row],[Stock initial]]="","",Données[[#This Row],[Stock initial]]+Données[[#This Row],[Entrée]]-Données[[#This Row],[Sortie]])</f>
        <v/>
      </c>
      <c r="K85" s="4" t="str">
        <f>IF(Données[[#This Row],[Stock initial]]="","",Données[[#This Row],[Stock final]]*Données[[#This Row],[P.U.]])</f>
        <v/>
      </c>
    </row>
    <row r="86" spans="1:11" ht="20.100000000000001" customHeight="1">
      <c r="A86" s="12" t="s">
        <v>117</v>
      </c>
      <c r="B86" s="12" t="s">
        <v>117</v>
      </c>
      <c r="C86" s="12" t="s">
        <v>125</v>
      </c>
      <c r="D86" s="4">
        <v>0</v>
      </c>
      <c r="F86" s="4">
        <f>SUMIF(Formulaire6[Désignation],Données[[#This Row],[Désignation]],Formulaire6[Entrée])</f>
        <v>0</v>
      </c>
      <c r="G86" s="4">
        <f>SUMIF(Formulaire6[Désignation],Données[[#This Row],[Désignation]],Formulaire6[Sortie])</f>
        <v>0</v>
      </c>
      <c r="H86" s="11">
        <f>IF(Données[[#This Row],[Stock final]]&lt;=Données[[#This Row],[Stock mini]],0,IF(Données[[#This Row],[Stock final]]&lt;=Données[[#This Row],[Stock mini]]+(Données[[#This Row],[Stock mini]]*25/100),1,2))</f>
        <v>2</v>
      </c>
      <c r="I86" s="4" t="str">
        <f>IF(Données[[#This Row],[Stock initial]]="","",Données[[#This Row],[Stock initial]]+Données[[#This Row],[Entrée]]-Données[[#This Row],[Sortie]])</f>
        <v/>
      </c>
      <c r="K86" s="4" t="str">
        <f>IF(Données[[#This Row],[Stock initial]]="","",Données[[#This Row],[Stock final]]*Données[[#This Row],[P.U.]])</f>
        <v/>
      </c>
    </row>
    <row r="87" spans="1:11" ht="20.100000000000001" customHeight="1">
      <c r="A87" s="10" t="s">
        <v>117</v>
      </c>
      <c r="B87" s="10" t="s">
        <v>117</v>
      </c>
      <c r="C87" s="10" t="s">
        <v>126</v>
      </c>
      <c r="D87" s="4">
        <v>0</v>
      </c>
      <c r="F87" s="4">
        <f>SUMIF(Formulaire6[Désignation],Données[[#This Row],[Désignation]],Formulaire6[Entrée])</f>
        <v>0</v>
      </c>
      <c r="G87" s="4">
        <f>SUMIF(Formulaire6[Désignation],Données[[#This Row],[Désignation]],Formulaire6[Sortie])</f>
        <v>0</v>
      </c>
      <c r="H87" s="11">
        <f>IF(Données[[#This Row],[Stock final]]&lt;=Données[[#This Row],[Stock mini]],0,IF(Données[[#This Row],[Stock final]]&lt;=Données[[#This Row],[Stock mini]]+(Données[[#This Row],[Stock mini]]*25/100),1,2))</f>
        <v>2</v>
      </c>
      <c r="I87" s="4" t="str">
        <f>IF(Données[[#This Row],[Stock initial]]="","",Données[[#This Row],[Stock initial]]+Données[[#This Row],[Entrée]]-Données[[#This Row],[Sortie]])</f>
        <v/>
      </c>
      <c r="K87" s="4" t="str">
        <f>IF(Données[[#This Row],[Stock initial]]="","",Données[[#This Row],[Stock final]]*Données[[#This Row],[P.U.]])</f>
        <v/>
      </c>
    </row>
    <row r="88" spans="1:11" ht="20.100000000000001" customHeight="1">
      <c r="A88" s="12" t="s">
        <v>117</v>
      </c>
      <c r="B88" s="12" t="s">
        <v>117</v>
      </c>
      <c r="C88" s="12" t="s">
        <v>127</v>
      </c>
      <c r="D88" s="4">
        <v>0</v>
      </c>
      <c r="F88" s="4">
        <f>SUMIF(Formulaire6[Désignation],Données[[#This Row],[Désignation]],Formulaire6[Entrée])</f>
        <v>0</v>
      </c>
      <c r="G88" s="4">
        <f>SUMIF(Formulaire6[Désignation],Données[[#This Row],[Désignation]],Formulaire6[Sortie])</f>
        <v>0</v>
      </c>
      <c r="H88" s="11">
        <f>IF(Données[[#This Row],[Stock final]]&lt;=Données[[#This Row],[Stock mini]],0,IF(Données[[#This Row],[Stock final]]&lt;=Données[[#This Row],[Stock mini]]+(Données[[#This Row],[Stock mini]]*25/100),1,2))</f>
        <v>2</v>
      </c>
      <c r="I88" s="4" t="str">
        <f>IF(Données[[#This Row],[Stock initial]]="","",Données[[#This Row],[Stock initial]]+Données[[#This Row],[Entrée]]-Données[[#This Row],[Sortie]])</f>
        <v/>
      </c>
      <c r="K88" s="4" t="str">
        <f>IF(Données[[#This Row],[Stock initial]]="","",Données[[#This Row],[Stock final]]*Données[[#This Row],[P.U.]])</f>
        <v/>
      </c>
    </row>
    <row r="89" spans="1:11" ht="20.100000000000001" customHeight="1">
      <c r="A89" s="10" t="s">
        <v>117</v>
      </c>
      <c r="B89" s="10" t="s">
        <v>117</v>
      </c>
      <c r="C89" s="10" t="s">
        <v>128</v>
      </c>
      <c r="D89" s="4">
        <v>0</v>
      </c>
      <c r="F89" s="4">
        <f>SUMIF(Formulaire6[Désignation],Données[[#This Row],[Désignation]],Formulaire6[Entrée])</f>
        <v>0</v>
      </c>
      <c r="G89" s="4">
        <f>SUMIF(Formulaire6[Désignation],Données[[#This Row],[Désignation]],Formulaire6[Sortie])</f>
        <v>0</v>
      </c>
      <c r="H89" s="11">
        <f>IF(Données[[#This Row],[Stock final]]&lt;=Données[[#This Row],[Stock mini]],0,IF(Données[[#This Row],[Stock final]]&lt;=Données[[#This Row],[Stock mini]]+(Données[[#This Row],[Stock mini]]*25/100),1,2))</f>
        <v>2</v>
      </c>
      <c r="I89" s="4" t="str">
        <f>IF(Données[[#This Row],[Stock initial]]="","",Données[[#This Row],[Stock initial]]+Données[[#This Row],[Entrée]]-Données[[#This Row],[Sortie]])</f>
        <v/>
      </c>
      <c r="K89" s="4" t="str">
        <f>IF(Données[[#This Row],[Stock initial]]="","",Données[[#This Row],[Stock final]]*Données[[#This Row],[P.U.]])</f>
        <v/>
      </c>
    </row>
    <row r="90" spans="1:11" ht="20.100000000000001" customHeight="1">
      <c r="A90" s="12" t="s">
        <v>117</v>
      </c>
      <c r="B90" s="12" t="s">
        <v>117</v>
      </c>
      <c r="C90" s="12" t="s">
        <v>129</v>
      </c>
      <c r="D90" s="4">
        <v>0</v>
      </c>
      <c r="F90" s="4">
        <f>SUMIF(Formulaire6[Désignation],Données[[#This Row],[Désignation]],Formulaire6[Entrée])</f>
        <v>0</v>
      </c>
      <c r="G90" s="4">
        <f>SUMIF(Formulaire6[Désignation],Données[[#This Row],[Désignation]],Formulaire6[Sortie])</f>
        <v>0</v>
      </c>
      <c r="H90" s="11">
        <f>IF(Données[[#This Row],[Stock final]]&lt;=Données[[#This Row],[Stock mini]],0,IF(Données[[#This Row],[Stock final]]&lt;=Données[[#This Row],[Stock mini]]+(Données[[#This Row],[Stock mini]]*25/100),1,2))</f>
        <v>2</v>
      </c>
      <c r="I90" s="4" t="str">
        <f>IF(Données[[#This Row],[Stock initial]]="","",Données[[#This Row],[Stock initial]]+Données[[#This Row],[Entrée]]-Données[[#This Row],[Sortie]])</f>
        <v/>
      </c>
      <c r="K90" s="4" t="str">
        <f>IF(Données[[#This Row],[Stock initial]]="","",Données[[#This Row],[Stock final]]*Données[[#This Row],[P.U.]])</f>
        <v/>
      </c>
    </row>
    <row r="91" spans="1:11" ht="20.100000000000001" customHeight="1">
      <c r="A91" s="10" t="s">
        <v>117</v>
      </c>
      <c r="B91" s="10" t="s">
        <v>117</v>
      </c>
      <c r="C91" s="10" t="s">
        <v>130</v>
      </c>
      <c r="D91" s="4">
        <v>0</v>
      </c>
      <c r="F91" s="4">
        <f>SUMIF(Formulaire6[Désignation],Données[[#This Row],[Désignation]],Formulaire6[Entrée])</f>
        <v>0</v>
      </c>
      <c r="G91" s="4">
        <f>SUMIF(Formulaire6[Désignation],Données[[#This Row],[Désignation]],Formulaire6[Sortie])</f>
        <v>0</v>
      </c>
      <c r="H91" s="11">
        <f>IF(Données[[#This Row],[Stock final]]&lt;=Données[[#This Row],[Stock mini]],0,IF(Données[[#This Row],[Stock final]]&lt;=Données[[#This Row],[Stock mini]]+(Données[[#This Row],[Stock mini]]*25/100),1,2))</f>
        <v>2</v>
      </c>
      <c r="I91" s="4" t="str">
        <f>IF(Données[[#This Row],[Stock initial]]="","",Données[[#This Row],[Stock initial]]+Données[[#This Row],[Entrée]]-Données[[#This Row],[Sortie]])</f>
        <v/>
      </c>
      <c r="K91" s="4" t="str">
        <f>IF(Données[[#This Row],[Stock initial]]="","",Données[[#This Row],[Stock final]]*Données[[#This Row],[P.U.]])</f>
        <v/>
      </c>
    </row>
    <row r="92" spans="1:11" ht="20.100000000000001" customHeight="1">
      <c r="A92" s="12" t="s">
        <v>131</v>
      </c>
      <c r="B92" s="12" t="s">
        <v>131</v>
      </c>
      <c r="C92" s="12"/>
      <c r="D92" s="4">
        <v>0</v>
      </c>
      <c r="F92" s="4">
        <f>SUMIF(Formulaire6[Désignation],Données[[#This Row],[Désignation]],Formulaire6[Entrée])</f>
        <v>0</v>
      </c>
      <c r="G92" s="4">
        <f>SUMIF(Formulaire6[Désignation],Données[[#This Row],[Désignation]],Formulaire6[Sortie])</f>
        <v>0</v>
      </c>
      <c r="H92" s="11">
        <f>IF(Données[[#This Row],[Stock final]]&lt;=Données[[#This Row],[Stock mini]],0,IF(Données[[#This Row],[Stock final]]&lt;=Données[[#This Row],[Stock mini]]+(Données[[#This Row],[Stock mini]]*25/100),1,2))</f>
        <v>2</v>
      </c>
      <c r="I92" s="4" t="str">
        <f>IF(Données[[#This Row],[Stock initial]]="","",Données[[#This Row],[Stock initial]]+Données[[#This Row],[Entrée]]-Données[[#This Row],[Sortie]])</f>
        <v/>
      </c>
      <c r="K92" s="4" t="str">
        <f>IF(Données[[#This Row],[Stock initial]]="","",Données[[#This Row],[Stock final]]*Données[[#This Row],[P.U.]])</f>
        <v/>
      </c>
    </row>
    <row r="93" spans="1:11" ht="20.100000000000001" customHeight="1">
      <c r="A93" s="12" t="s">
        <v>131</v>
      </c>
      <c r="B93" s="12" t="s">
        <v>131</v>
      </c>
      <c r="C93" s="12"/>
      <c r="D93" s="4">
        <v>0</v>
      </c>
      <c r="F93" s="4">
        <f>SUMIF(Formulaire6[Désignation],Données[[#This Row],[Désignation]],Formulaire6[Entrée])</f>
        <v>0</v>
      </c>
      <c r="G93" s="4">
        <f>SUMIF(Formulaire6[Désignation],Données[[#This Row],[Désignation]],Formulaire6[Sortie])</f>
        <v>0</v>
      </c>
      <c r="H93" s="11">
        <f>IF(Données[[#This Row],[Stock final]]&lt;=Données[[#This Row],[Stock mini]],0,IF(Données[[#This Row],[Stock final]]&lt;=Données[[#This Row],[Stock mini]]+(Données[[#This Row],[Stock mini]]*25/100),1,2))</f>
        <v>2</v>
      </c>
      <c r="I93" s="4" t="str">
        <f>IF(Données[[#This Row],[Stock initial]]="","",Données[[#This Row],[Stock initial]]+Données[[#This Row],[Entrée]]-Données[[#This Row],[Sortie]])</f>
        <v/>
      </c>
      <c r="K93" s="4" t="str">
        <f>IF(Données[[#This Row],[Stock initial]]="","",Données[[#This Row],[Stock final]]*Données[[#This Row],[P.U.]])</f>
        <v/>
      </c>
    </row>
    <row r="94" spans="1:11" ht="20.100000000000001" customHeight="1">
      <c r="A94" s="10" t="s">
        <v>132</v>
      </c>
      <c r="B94" s="10" t="s">
        <v>132</v>
      </c>
      <c r="C94" s="10" t="s">
        <v>133</v>
      </c>
      <c r="D94" s="4">
        <v>0</v>
      </c>
      <c r="F94" s="4">
        <f>SUMIF(Formulaire6[Désignation],Données[[#This Row],[Désignation]],Formulaire6[Entrée])</f>
        <v>0</v>
      </c>
      <c r="G94" s="4">
        <f>SUMIF(Formulaire6[Désignation],Données[[#This Row],[Désignation]],Formulaire6[Sortie])</f>
        <v>0</v>
      </c>
      <c r="H94" s="11">
        <f>IF(Données[[#This Row],[Stock final]]&lt;=Données[[#This Row],[Stock mini]],0,IF(Données[[#This Row],[Stock final]]&lt;=Données[[#This Row],[Stock mini]]+(Données[[#This Row],[Stock mini]]*25/100),1,2))</f>
        <v>2</v>
      </c>
      <c r="I94" s="4" t="str">
        <f>IF(Données[[#This Row],[Stock initial]]="","",Données[[#This Row],[Stock initial]]+Données[[#This Row],[Entrée]]-Données[[#This Row],[Sortie]])</f>
        <v/>
      </c>
      <c r="K94" s="4" t="str">
        <f>IF(Données[[#This Row],[Stock initial]]="","",Données[[#This Row],[Stock final]]*Données[[#This Row],[P.U.]])</f>
        <v/>
      </c>
    </row>
    <row r="95" spans="1:11" ht="20.100000000000001" customHeight="1">
      <c r="A95" s="12" t="s">
        <v>132</v>
      </c>
      <c r="B95" s="12" t="s">
        <v>132</v>
      </c>
      <c r="C95" s="12" t="s">
        <v>134</v>
      </c>
      <c r="D95" s="4">
        <v>0</v>
      </c>
      <c r="F95" s="4">
        <f>SUMIF(Formulaire6[Désignation],Données[[#This Row],[Désignation]],Formulaire6[Entrée])</f>
        <v>0</v>
      </c>
      <c r="G95" s="4">
        <f>SUMIF(Formulaire6[Désignation],Données[[#This Row],[Désignation]],Formulaire6[Sortie])</f>
        <v>0</v>
      </c>
      <c r="H95" s="11">
        <f>IF(Données[[#This Row],[Stock final]]&lt;=Données[[#This Row],[Stock mini]],0,IF(Données[[#This Row],[Stock final]]&lt;=Données[[#This Row],[Stock mini]]+(Données[[#This Row],[Stock mini]]*25/100),1,2))</f>
        <v>2</v>
      </c>
      <c r="I95" s="4" t="str">
        <f>IF(Données[[#This Row],[Stock initial]]="","",Données[[#This Row],[Stock initial]]+Données[[#This Row],[Entrée]]-Données[[#This Row],[Sortie]])</f>
        <v/>
      </c>
      <c r="K95" s="4" t="str">
        <f>IF(Données[[#This Row],[Stock initial]]="","",Données[[#This Row],[Stock final]]*Données[[#This Row],[P.U.]])</f>
        <v/>
      </c>
    </row>
    <row r="96" spans="1:11" ht="20.100000000000001" customHeight="1">
      <c r="A96" s="10" t="s">
        <v>132</v>
      </c>
      <c r="B96" s="10" t="s">
        <v>132</v>
      </c>
      <c r="C96" s="10" t="s">
        <v>135</v>
      </c>
      <c r="D96" s="4">
        <v>0</v>
      </c>
      <c r="F96" s="4">
        <f>SUMIF(Formulaire6[Désignation],Données[[#This Row],[Désignation]],Formulaire6[Entrée])</f>
        <v>0</v>
      </c>
      <c r="G96" s="4">
        <f>SUMIF(Formulaire6[Désignation],Données[[#This Row],[Désignation]],Formulaire6[Sortie])</f>
        <v>0</v>
      </c>
      <c r="H96" s="11">
        <f>IF(Données[[#This Row],[Stock final]]&lt;=Données[[#This Row],[Stock mini]],0,IF(Données[[#This Row],[Stock final]]&lt;=Données[[#This Row],[Stock mini]]+(Données[[#This Row],[Stock mini]]*25/100),1,2))</f>
        <v>2</v>
      </c>
      <c r="I96" s="4" t="str">
        <f>IF(Données[[#This Row],[Stock initial]]="","",Données[[#This Row],[Stock initial]]+Données[[#This Row],[Entrée]]-Données[[#This Row],[Sortie]])</f>
        <v/>
      </c>
      <c r="K96" s="4" t="str">
        <f>IF(Données[[#This Row],[Stock initial]]="","",Données[[#This Row],[Stock final]]*Données[[#This Row],[P.U.]])</f>
        <v/>
      </c>
    </row>
    <row r="97" spans="1:11" ht="20.100000000000001" customHeight="1">
      <c r="A97" s="10" t="s">
        <v>136</v>
      </c>
      <c r="B97" s="10" t="s">
        <v>136</v>
      </c>
      <c r="C97" s="10" t="s">
        <v>137</v>
      </c>
      <c r="D97" s="4">
        <v>0</v>
      </c>
      <c r="F97" s="4">
        <f>SUMIF(Formulaire6[Désignation],Données[[#This Row],[Désignation]],Formulaire6[Entrée])</f>
        <v>0</v>
      </c>
      <c r="G97" s="4">
        <f>SUMIF(Formulaire6[Désignation],Données[[#This Row],[Désignation]],Formulaire6[Sortie])</f>
        <v>0</v>
      </c>
      <c r="H97" s="11">
        <f>IF(Données[[#This Row],[Stock final]]&lt;=Données[[#This Row],[Stock mini]],0,IF(Données[[#This Row],[Stock final]]&lt;=Données[[#This Row],[Stock mini]]+(Données[[#This Row],[Stock mini]]*25/100),1,2))</f>
        <v>2</v>
      </c>
      <c r="I97" s="4" t="str">
        <f>IF(Données[[#This Row],[Stock initial]]="","",Données[[#This Row],[Stock initial]]+Données[[#This Row],[Entrée]]-Données[[#This Row],[Sortie]])</f>
        <v/>
      </c>
      <c r="K97" s="4" t="str">
        <f>IF(Données[[#This Row],[Stock initial]]="","",Données[[#This Row],[Stock final]]*Données[[#This Row],[P.U.]])</f>
        <v/>
      </c>
    </row>
    <row r="98" spans="1:11" ht="20.100000000000001" customHeight="1">
      <c r="A98" s="12" t="s">
        <v>136</v>
      </c>
      <c r="B98" s="12" t="s">
        <v>136</v>
      </c>
      <c r="C98" s="12" t="s">
        <v>138</v>
      </c>
      <c r="D98" s="4">
        <v>0</v>
      </c>
      <c r="F98" s="4">
        <f>SUMIF(Formulaire6[Désignation],Données[[#This Row],[Désignation]],Formulaire6[Entrée])</f>
        <v>0</v>
      </c>
      <c r="G98" s="4">
        <f>SUMIF(Formulaire6[Désignation],Données[[#This Row],[Désignation]],Formulaire6[Sortie])</f>
        <v>0</v>
      </c>
      <c r="H98" s="11">
        <f>IF(Données[[#This Row],[Stock final]]&lt;=Données[[#This Row],[Stock mini]],0,IF(Données[[#This Row],[Stock final]]&lt;=Données[[#This Row],[Stock mini]]+(Données[[#This Row],[Stock mini]]*25/100),1,2))</f>
        <v>2</v>
      </c>
      <c r="I98" s="4" t="str">
        <f>IF(Données[[#This Row],[Stock initial]]="","",Données[[#This Row],[Stock initial]]+Données[[#This Row],[Entrée]]-Données[[#This Row],[Sortie]])</f>
        <v/>
      </c>
      <c r="K98" s="4" t="str">
        <f>IF(Données[[#This Row],[Stock initial]]="","",Données[[#This Row],[Stock final]]*Données[[#This Row],[P.U.]])</f>
        <v/>
      </c>
    </row>
    <row r="99" spans="1:11" ht="20.100000000000001" customHeight="1">
      <c r="A99" s="10" t="s">
        <v>136</v>
      </c>
      <c r="B99" s="10" t="s">
        <v>136</v>
      </c>
      <c r="C99" s="10" t="s">
        <v>139</v>
      </c>
      <c r="D99" s="4">
        <v>0</v>
      </c>
      <c r="F99" s="4">
        <f>SUMIF(Formulaire6[Désignation],Données[[#This Row],[Désignation]],Formulaire6[Entrée])</f>
        <v>0</v>
      </c>
      <c r="G99" s="4">
        <f>SUMIF(Formulaire6[Désignation],Données[[#This Row],[Désignation]],Formulaire6[Sortie])</f>
        <v>0</v>
      </c>
      <c r="H99" s="11">
        <f>IF(Données[[#This Row],[Stock final]]&lt;=Données[[#This Row],[Stock mini]],0,IF(Données[[#This Row],[Stock final]]&lt;=Données[[#This Row],[Stock mini]]+(Données[[#This Row],[Stock mini]]*25/100),1,2))</f>
        <v>2</v>
      </c>
      <c r="I99" s="4" t="str">
        <f>IF(Données[[#This Row],[Stock initial]]="","",Données[[#This Row],[Stock initial]]+Données[[#This Row],[Entrée]]-Données[[#This Row],[Sortie]])</f>
        <v/>
      </c>
      <c r="K99" s="4" t="str">
        <f>IF(Données[[#This Row],[Stock initial]]="","",Données[[#This Row],[Stock final]]*Données[[#This Row],[P.U.]])</f>
        <v/>
      </c>
    </row>
    <row r="100" spans="1:11" ht="20.100000000000001" customHeight="1">
      <c r="A100" s="12" t="s">
        <v>136</v>
      </c>
      <c r="B100" s="12" t="s">
        <v>136</v>
      </c>
      <c r="C100" s="12" t="s">
        <v>140</v>
      </c>
      <c r="D100" s="4">
        <v>0</v>
      </c>
      <c r="F100" s="4">
        <f>SUMIF(Formulaire6[Désignation],Données[[#This Row],[Désignation]],Formulaire6[Entrée])</f>
        <v>0</v>
      </c>
      <c r="G100" s="4">
        <f>SUMIF(Formulaire6[Désignation],Données[[#This Row],[Désignation]],Formulaire6[Sortie])</f>
        <v>0</v>
      </c>
      <c r="H100" s="11">
        <f>IF(Données[[#This Row],[Stock final]]&lt;=Données[[#This Row],[Stock mini]],0,IF(Données[[#This Row],[Stock final]]&lt;=Données[[#This Row],[Stock mini]]+(Données[[#This Row],[Stock mini]]*25/100),1,2))</f>
        <v>2</v>
      </c>
      <c r="I100" s="4" t="str">
        <f>IF(Données[[#This Row],[Stock initial]]="","",Données[[#This Row],[Stock initial]]+Données[[#This Row],[Entrée]]-Données[[#This Row],[Sortie]])</f>
        <v/>
      </c>
      <c r="K100" s="4" t="str">
        <f>IF(Données[[#This Row],[Stock initial]]="","",Données[[#This Row],[Stock final]]*Données[[#This Row],[P.U.]])</f>
        <v/>
      </c>
    </row>
    <row r="101" spans="1:11" ht="20.100000000000001" customHeight="1">
      <c r="A101" s="10" t="s">
        <v>136</v>
      </c>
      <c r="B101" s="10" t="s">
        <v>136</v>
      </c>
      <c r="C101" s="10" t="s">
        <v>141</v>
      </c>
      <c r="D101" s="4">
        <v>0</v>
      </c>
      <c r="F101" s="4">
        <f>SUMIF(Formulaire6[Désignation],Données[[#This Row],[Désignation]],Formulaire6[Entrée])</f>
        <v>0</v>
      </c>
      <c r="G101" s="4">
        <f>SUMIF(Formulaire6[Désignation],Données[[#This Row],[Désignation]],Formulaire6[Sortie])</f>
        <v>0</v>
      </c>
      <c r="H101" s="11">
        <f>IF(Données[[#This Row],[Stock final]]&lt;=Données[[#This Row],[Stock mini]],0,IF(Données[[#This Row],[Stock final]]&lt;=Données[[#This Row],[Stock mini]]+(Données[[#This Row],[Stock mini]]*25/100),1,2))</f>
        <v>2</v>
      </c>
      <c r="I101" s="4" t="str">
        <f>IF(Données[[#This Row],[Stock initial]]="","",Données[[#This Row],[Stock initial]]+Données[[#This Row],[Entrée]]-Données[[#This Row],[Sortie]])</f>
        <v/>
      </c>
      <c r="K101" s="4" t="str">
        <f>IF(Données[[#This Row],[Stock initial]]="","",Données[[#This Row],[Stock final]]*Données[[#This Row],[P.U.]])</f>
        <v/>
      </c>
    </row>
    <row r="324" spans="32:33" ht="20.100000000000001" customHeight="1">
      <c r="AF324" s="8"/>
      <c r="AG324" s="8" t="s">
        <v>151</v>
      </c>
    </row>
  </sheetData>
  <mergeCells count="2">
    <mergeCell ref="Q1:S1"/>
    <mergeCell ref="A1:K1"/>
  </mergeCells>
  <phoneticPr fontId="2" type="noConversion"/>
  <conditionalFormatting sqref="H3:H101">
    <cfRule type="iconSet" priority="21">
      <iconSet iconSet="3Flags" showValue="0">
        <cfvo type="percent" val="0"/>
        <cfvo type="percent" val="25"/>
        <cfvo type="percent" val="75"/>
      </iconSet>
    </cfRule>
  </conditionalFormatting>
  <dataValidations count="8">
    <dataValidation type="list" allowBlank="1" showInputMessage="1" showErrorMessage="1" sqref="W16:W24" xr:uid="{87BF051A-DA81-4C1D-B71D-8A8961717938}">
      <formula1>_xlfn.ANCHORARRAY($X$9)</formula1>
    </dataValidation>
    <dataValidation type="list" allowBlank="1" showInputMessage="1" showErrorMessage="1" sqref="X16:X24" xr:uid="{17AA3B18-8451-419F-8178-C6435FB6CD7E}">
      <formula1>_xlfn.ANCHORARRAY($Y$9)</formula1>
    </dataValidation>
    <dataValidation type="list" allowBlank="1" showInputMessage="1" showErrorMessage="1" sqref="V16:V24" xr:uid="{D9D33099-FEB7-4355-94D8-E4BC56715584}">
      <formula1>_xlfn.ANCHORARRAY(#REF!)</formula1>
    </dataValidation>
    <dataValidation type="list" allowBlank="1" showInputMessage="1" showErrorMessage="1" sqref="Q3:Q7" xr:uid="{9E2819F4-B6DB-44C8-B93F-DFCB3ACD0CEC}">
      <formula1>listecritère</formula1>
    </dataValidation>
    <dataValidation type="list" allowBlank="1" showInputMessage="1" showErrorMessage="1" sqref="R3:R7" xr:uid="{296BACA4-0A66-49CA-A39C-D95D177FA378}">
      <formula1>OFFSET(dept,MATCH(Q3,listecritère,0),1,,8)</formula1>
    </dataValidation>
    <dataValidation type="list" allowBlank="1" showInputMessage="1" showErrorMessage="1" sqref="S3:S7" xr:uid="{FFCF6F50-5AFD-46C8-8959-324121D4D93E}">
      <formula1>OFFSET(dept2,MATCH(R3,codearticle,0),,COUNTIF(codearticle,R3))</formula1>
    </dataValidation>
    <dataValidation type="custom" showInputMessage="1" showErrorMessage="1" errorTitle="erreur" error="impossible" sqref="AG324" xr:uid="{2773BC83-806B-486E-A255-9BB792974138}">
      <formula1>AF324=""</formula1>
    </dataValidation>
    <dataValidation type="custom" errorStyle="warning" showInputMessage="1" showErrorMessage="1" errorTitle="aaa" error="impossible" sqref="AF324" xr:uid="{6C0429C0-511E-4E46-AB46-F01AC73F60FD}">
      <formula1>AG324=""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63775-F9F8-4B04-9E96-9DAD746E5BCB}">
  <dimension ref="C2:E7"/>
  <sheetViews>
    <sheetView workbookViewId="0">
      <selection activeCell="G8" sqref="G8"/>
    </sheetView>
  </sheetViews>
  <sheetFormatPr baseColWidth="10" defaultRowHeight="14.25"/>
  <sheetData>
    <row r="2" spans="3:5" ht="15">
      <c r="C2" s="2" t="s">
        <v>2</v>
      </c>
      <c r="D2" s="2" t="s">
        <v>3</v>
      </c>
      <c r="E2" s="2" t="s">
        <v>4</v>
      </c>
    </row>
    <row r="3" spans="3:5">
      <c r="C3" s="1" t="s">
        <v>46</v>
      </c>
      <c r="D3" s="1" t="s">
        <v>47</v>
      </c>
      <c r="E3" s="1" t="s">
        <v>48</v>
      </c>
    </row>
    <row r="4" spans="3:5">
      <c r="C4" s="1"/>
      <c r="D4" s="1"/>
      <c r="E4" s="1"/>
    </row>
    <row r="5" spans="3:5">
      <c r="C5" s="1"/>
      <c r="D5" s="1"/>
      <c r="E5" s="1"/>
    </row>
    <row r="6" spans="3:5">
      <c r="C6" s="1"/>
      <c r="D6" s="1"/>
      <c r="E6" s="1"/>
    </row>
    <row r="7" spans="3:5">
      <c r="C7" s="1"/>
      <c r="D7" s="1"/>
      <c r="E7" s="1"/>
    </row>
  </sheetData>
  <dataValidations count="3">
    <dataValidation type="list" allowBlank="1" showInputMessage="1" showErrorMessage="1" sqref="E3:E7" xr:uid="{93EF6CDA-3A30-4874-B547-2D141C1B746D}">
      <formula1>OFFSET(dept2,MATCH(D3,codearticle,0),,COUNTIF(codearticle,D3))</formula1>
    </dataValidation>
    <dataValidation type="list" allowBlank="1" showInputMessage="1" showErrorMessage="1" sqref="D3:D7" xr:uid="{451A6AAD-57FB-4CD2-8BBF-868BD97841FD}">
      <formula1>OFFSET(dept,MATCH(C3,listecritère,0),1,,8)</formula1>
    </dataValidation>
    <dataValidation type="list" allowBlank="1" showInputMessage="1" showErrorMessage="1" sqref="C3:C7" xr:uid="{FC338536-2228-4A1A-88D5-DCCFB53B5283}">
      <formula1>listecritère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Formulaire</vt:lpstr>
      <vt:lpstr>Données</vt:lpstr>
      <vt:lpstr>Feuil1</vt:lpstr>
      <vt:lpstr>codearticle</vt:lpstr>
      <vt:lpstr>critere</vt:lpstr>
      <vt:lpstr>dept</vt:lpstr>
      <vt:lpstr>dept2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gilles</dc:creator>
  <cp:keywords/>
  <dc:description/>
  <cp:lastModifiedBy>Christian PIATEK</cp:lastModifiedBy>
  <cp:revision/>
  <dcterms:created xsi:type="dcterms:W3CDTF">2025-01-06T09:33:03Z</dcterms:created>
  <dcterms:modified xsi:type="dcterms:W3CDTF">2025-01-08T10:43:00Z</dcterms:modified>
  <cp:category/>
  <cp:contentStatus/>
</cp:coreProperties>
</file>