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sanctorum\Desktop\TRAVAUX\"/>
    </mc:Choice>
  </mc:AlternateContent>
  <bookViews>
    <workbookView xWindow="0" yWindow="0" windowWidth="28800" windowHeight="10635" activeTab="1"/>
  </bookViews>
  <sheets>
    <sheet name="TABLE" sheetId="2" r:id="rId1"/>
    <sheet name="ORGANISATION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/>
  <c r="A10" i="1"/>
  <c r="A11" i="1"/>
  <c r="A12" i="1"/>
  <c r="A13" i="1"/>
  <c r="A14" i="1"/>
  <c r="A15" i="1"/>
  <c r="A16" i="1"/>
  <c r="A17" i="1"/>
  <c r="A18" i="1"/>
  <c r="A19" i="1"/>
  <c r="L1" i="1" l="1"/>
  <c r="H28" i="2"/>
  <c r="D27" i="2"/>
  <c r="D26" i="2"/>
  <c r="D25" i="2"/>
  <c r="D24" i="2"/>
  <c r="D23" i="2"/>
  <c r="D22" i="2"/>
  <c r="D21" i="2"/>
  <c r="D20" i="2"/>
  <c r="D15" i="2"/>
  <c r="D14" i="2"/>
  <c r="D13" i="2"/>
  <c r="D12" i="2"/>
  <c r="D10" i="2"/>
  <c r="D9" i="2"/>
  <c r="D8" i="2"/>
  <c r="D7" i="2"/>
  <c r="D5" i="2"/>
  <c r="D4" i="2"/>
  <c r="D3" i="2"/>
  <c r="D2" i="2"/>
  <c r="K17" i="2" l="1"/>
  <c r="H17" i="2"/>
  <c r="L17" i="2"/>
  <c r="K28" i="2"/>
  <c r="J17" i="2"/>
  <c r="I28" i="2"/>
  <c r="J28" i="2"/>
  <c r="I17" i="2"/>
  <c r="L28" i="2"/>
</calcChain>
</file>

<file path=xl/sharedStrings.xml><?xml version="1.0" encoding="utf-8"?>
<sst xmlns="http://schemas.openxmlformats.org/spreadsheetml/2006/main" count="146" uniqueCount="92">
  <si>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</si>
  <si>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</si>
  <si>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</si>
  <si>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</si>
  <si>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</si>
  <si>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</si>
  <si>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</si>
  <si>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</si>
  <si>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</si>
  <si>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</si>
  <si>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</si>
  <si>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</si>
  <si>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CS</t>
  </si>
  <si>
    <t>Chiffre d'affaires réalisé avec Solutions (interne société)</t>
  </si>
  <si>
    <t>FAE et PCA sur le CA réalisé avec Solutions (intragroupe)</t>
  </si>
  <si>
    <t>Chiffre d'affaires réalisé avec Solutions (intragroupe)</t>
  </si>
  <si>
    <t>Chiffre d'affaires réalisé avec Conseil (interne société)</t>
  </si>
  <si>
    <t>FAE et PCA sur le CA réalisé avec Conseil (intragroupe)</t>
  </si>
  <si>
    <t>Chiffre d'affaires réalisé avec Conseil (intragroupe)</t>
  </si>
  <si>
    <t>CA du Centre de Services</t>
  </si>
  <si>
    <t>Chiffre d'affaires TOTAL</t>
  </si>
  <si>
    <t>RE008</t>
  </si>
  <si>
    <t>PROD</t>
  </si>
  <si>
    <t>Salaires bruts</t>
  </si>
  <si>
    <t>Complément chômage partiel</t>
  </si>
  <si>
    <t>Avantages en nature</t>
  </si>
  <si>
    <t>Primes provisionnées</t>
  </si>
  <si>
    <t>Tickets restaurants</t>
  </si>
  <si>
    <t>IJSS reçues suite à subrogation maladie (Sécurité sociale)</t>
  </si>
  <si>
    <t>IJSS reçues suite à subrogation maladie (Prévoyance)</t>
  </si>
  <si>
    <t>Reprise avantage en nature</t>
  </si>
  <si>
    <t>RE006</t>
  </si>
  <si>
    <t>RE007</t>
  </si>
  <si>
    <t>RE0010</t>
  </si>
  <si>
    <t>JANVIER</t>
  </si>
  <si>
    <t>FÉVRIER</t>
  </si>
  <si>
    <t>MARS</t>
  </si>
  <si>
    <t>AVRIL</t>
  </si>
  <si>
    <t>MAI</t>
  </si>
  <si>
    <t>Mois</t>
  </si>
  <si>
    <t>CENTRE DE SERVICES</t>
  </si>
  <si>
    <t>Réalisé</t>
  </si>
  <si>
    <t>Objectif</t>
  </si>
  <si>
    <t>Diff%</t>
  </si>
  <si>
    <t>Chiffre d'Affaires</t>
  </si>
  <si>
    <t>Prestations sous traitées hors groupe (Achat)</t>
  </si>
  <si>
    <t>Salaires chargés collaborateurs (productifs)</t>
  </si>
  <si>
    <t>Frais de déplacement (productifs)</t>
  </si>
  <si>
    <t>RE009</t>
  </si>
  <si>
    <t>Frais de formation (productifs)</t>
  </si>
  <si>
    <t>RE010</t>
  </si>
  <si>
    <t>Prestations sous traitées intragroupe (Achat)</t>
  </si>
  <si>
    <t>Prestations du Centre de Services (Achat)</t>
  </si>
  <si>
    <t>Clients douteux</t>
  </si>
  <si>
    <t>RE013</t>
  </si>
  <si>
    <t>Achats divers (licences, matériels etc.)</t>
  </si>
  <si>
    <t>RE014</t>
  </si>
  <si>
    <t>Coût de production</t>
  </si>
  <si>
    <t>Marge sur ingénierie</t>
  </si>
  <si>
    <t>Salaires chargés collaborateurs RETAIL (commerciaux)</t>
  </si>
  <si>
    <t>Frais de déplacement (commerciaux)</t>
  </si>
  <si>
    <t>Frais de formation (commerciaux)</t>
  </si>
  <si>
    <t>Salaires chargés collaborateurs RETAIL (administratifs)</t>
  </si>
  <si>
    <t>RE018</t>
  </si>
  <si>
    <t>Frais de déplacement (administratifs)</t>
  </si>
  <si>
    <t>RE019</t>
  </si>
  <si>
    <t>Frais de formation (administratifs)</t>
  </si>
  <si>
    <t>RE020</t>
  </si>
  <si>
    <t>Coût des voitures</t>
  </si>
  <si>
    <t>RE021</t>
  </si>
  <si>
    <t>Management fees</t>
  </si>
  <si>
    <t>RE022</t>
  </si>
  <si>
    <t>Marge contributive directe</t>
  </si>
  <si>
    <t>Coût des locaux</t>
  </si>
  <si>
    <t>RE023</t>
  </si>
  <si>
    <t>Assurances</t>
  </si>
  <si>
    <t>RE024</t>
  </si>
  <si>
    <t>Honoraires</t>
  </si>
  <si>
    <t>RE025</t>
  </si>
  <si>
    <t>Autres frais de déplacement</t>
  </si>
  <si>
    <t>RE026</t>
  </si>
  <si>
    <t>Téléphonie et internet</t>
  </si>
  <si>
    <t>RE027</t>
  </si>
  <si>
    <t>Impôts et taxes</t>
  </si>
  <si>
    <t>RE028</t>
  </si>
  <si>
    <t>Amortissements</t>
  </si>
  <si>
    <t>RE029</t>
  </si>
  <si>
    <t>Autres charges</t>
  </si>
  <si>
    <t>RE030</t>
  </si>
  <si>
    <t>Autres produits</t>
  </si>
  <si>
    <t>RE031</t>
  </si>
  <si>
    <t>Résultat d'exploitation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</si>
</sst>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Ope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2" dropStyle="combo" dx="16" fmlaLink="$K$1" fmlaRange="$J$1:$J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733426</xdr:colOff>
          <xdr:row>1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28"/>
  <sheetViews>
    <sheetView workbookViewId="0">
      <selection activeCell="H10" sqref="H10"/>
    </sheetView>
  </sheetViews>
  <sheetFormatPr baseColWidth="10" defaultRowHeight="15" x14ac:dyDescent="0.3"/>
  <cols>
    <col min="2" max="2" width="7.140625" bestFit="1" customWidth="1"/>
    <col min="5" max="5" width="3.140625" bestFit="1" customWidth="1"/>
    <col min="6" max="6" width="6" bestFit="1" customWidth="1"/>
    <col min="7" max="7" width="49.5703125" bestFit="1" customWidth="1"/>
  </cols>
  <sheetData>
    <row r="1" spans="2:12" x14ac:dyDescent="0.3">
      <c r="H1" t="s">
        <v>34</v>
      </c>
      <c r="I1" t="s">
        <v>35</v>
      </c>
      <c r="J1" t="s">
        <v>36</v>
      </c>
      <c r="K1" t="s">
        <v>37</v>
      </c>
      <c r="L1" t="s">
        <v>38</v>
      </c>
    </row>
    <row r="2" spans="2:12" x14ac:dyDescent="0.3">
      <c r="C2">
        <v>806400</v>
      </c>
      <c r="D2">
        <f>C2</f>
        <v>806400</v>
      </c>
      <c r="E2" t="s">
        <v>12</v>
      </c>
      <c r="F2" t="s">
        <v>12</v>
      </c>
      <c r="G2" t="s">
        <v>13</v>
      </c>
      <c r="H2">
        <v>1</v>
      </c>
      <c r="I2">
        <v>1</v>
      </c>
      <c r="J2">
        <v>1</v>
      </c>
      <c r="K2">
        <v>1</v>
      </c>
      <c r="L2">
        <v>1</v>
      </c>
    </row>
    <row r="3" spans="2:12" x14ac:dyDescent="0.3">
      <c r="C3">
        <v>806409</v>
      </c>
      <c r="D3">
        <f t="shared" ref="D3:D5" si="0">C3</f>
        <v>806409</v>
      </c>
      <c r="E3" t="s">
        <v>12</v>
      </c>
      <c r="F3" t="s">
        <v>12</v>
      </c>
      <c r="G3" t="s">
        <v>14</v>
      </c>
      <c r="H3">
        <v>1</v>
      </c>
      <c r="I3">
        <v>1</v>
      </c>
      <c r="J3">
        <v>1</v>
      </c>
      <c r="K3">
        <v>1</v>
      </c>
      <c r="L3">
        <v>1</v>
      </c>
    </row>
    <row r="4" spans="2:12" x14ac:dyDescent="0.3">
      <c r="C4">
        <v>706400</v>
      </c>
      <c r="D4">
        <f t="shared" si="0"/>
        <v>706400</v>
      </c>
      <c r="E4" t="s">
        <v>12</v>
      </c>
      <c r="F4" t="s">
        <v>12</v>
      </c>
      <c r="G4" t="s">
        <v>15</v>
      </c>
      <c r="H4">
        <v>1</v>
      </c>
      <c r="I4">
        <v>1</v>
      </c>
      <c r="J4">
        <v>1</v>
      </c>
      <c r="K4">
        <v>1</v>
      </c>
      <c r="L4">
        <v>1</v>
      </c>
    </row>
    <row r="5" spans="2:12" x14ac:dyDescent="0.3">
      <c r="C5">
        <v>706409</v>
      </c>
      <c r="D5">
        <f t="shared" si="0"/>
        <v>706409</v>
      </c>
      <c r="E5" t="s">
        <v>12</v>
      </c>
      <c r="F5" t="s">
        <v>12</v>
      </c>
      <c r="G5" t="s">
        <v>14</v>
      </c>
      <c r="H5">
        <v>1</v>
      </c>
      <c r="I5">
        <v>1</v>
      </c>
      <c r="J5">
        <v>1</v>
      </c>
      <c r="K5">
        <v>1</v>
      </c>
      <c r="L5">
        <v>1</v>
      </c>
    </row>
    <row r="6" spans="2:12" x14ac:dyDescent="0.3">
      <c r="H6">
        <v>1</v>
      </c>
      <c r="I6">
        <v>1</v>
      </c>
      <c r="J6">
        <v>1</v>
      </c>
      <c r="K6">
        <v>1</v>
      </c>
      <c r="L6">
        <v>1</v>
      </c>
    </row>
    <row r="7" spans="2:12" x14ac:dyDescent="0.3">
      <c r="C7">
        <v>806410</v>
      </c>
      <c r="D7">
        <f>C7</f>
        <v>806410</v>
      </c>
      <c r="E7" t="s">
        <v>12</v>
      </c>
      <c r="F7" t="s">
        <v>12</v>
      </c>
      <c r="G7" t="s">
        <v>16</v>
      </c>
      <c r="H7">
        <v>1</v>
      </c>
      <c r="I7">
        <v>1</v>
      </c>
      <c r="J7">
        <v>1</v>
      </c>
      <c r="K7">
        <v>1</v>
      </c>
      <c r="L7">
        <v>1</v>
      </c>
    </row>
    <row r="8" spans="2:12" x14ac:dyDescent="0.3">
      <c r="C8">
        <v>806419</v>
      </c>
      <c r="D8">
        <f t="shared" ref="D8:D10" si="1">C8</f>
        <v>806419</v>
      </c>
      <c r="E8" t="s">
        <v>12</v>
      </c>
      <c r="F8" t="s">
        <v>12</v>
      </c>
      <c r="G8" t="s">
        <v>17</v>
      </c>
      <c r="H8">
        <v>1</v>
      </c>
      <c r="I8">
        <v>1</v>
      </c>
      <c r="J8">
        <v>1</v>
      </c>
      <c r="K8">
        <v>1</v>
      </c>
      <c r="L8">
        <v>1</v>
      </c>
    </row>
    <row r="9" spans="2:12" x14ac:dyDescent="0.3">
      <c r="C9">
        <v>706410</v>
      </c>
      <c r="D9">
        <f t="shared" si="1"/>
        <v>706410</v>
      </c>
      <c r="E9" t="s">
        <v>12</v>
      </c>
      <c r="F9" t="s">
        <v>12</v>
      </c>
      <c r="G9" t="s">
        <v>18</v>
      </c>
      <c r="H9">
        <v>2</v>
      </c>
      <c r="I9">
        <v>4</v>
      </c>
      <c r="J9">
        <v>6</v>
      </c>
      <c r="K9">
        <v>8</v>
      </c>
      <c r="L9">
        <v>10</v>
      </c>
    </row>
    <row r="10" spans="2:12" x14ac:dyDescent="0.3">
      <c r="C10">
        <v>706419</v>
      </c>
      <c r="D10">
        <f t="shared" si="1"/>
        <v>706419</v>
      </c>
      <c r="E10" t="s">
        <v>12</v>
      </c>
      <c r="F10" t="s">
        <v>12</v>
      </c>
      <c r="G10" t="s">
        <v>17</v>
      </c>
      <c r="H10">
        <v>1</v>
      </c>
      <c r="I10">
        <v>1</v>
      </c>
      <c r="J10">
        <v>1</v>
      </c>
      <c r="K10">
        <v>1</v>
      </c>
      <c r="L10">
        <v>1</v>
      </c>
    </row>
    <row r="11" spans="2:12" x14ac:dyDescent="0.3">
      <c r="H11">
        <v>1</v>
      </c>
      <c r="I11">
        <v>1</v>
      </c>
      <c r="J11">
        <v>1</v>
      </c>
      <c r="K11">
        <v>1</v>
      </c>
      <c r="L11">
        <v>1</v>
      </c>
    </row>
    <row r="12" spans="2:12" x14ac:dyDescent="0.3">
      <c r="B12" t="s">
        <v>31</v>
      </c>
      <c r="C12">
        <v>806430</v>
      </c>
      <c r="D12">
        <f>C12</f>
        <v>806430</v>
      </c>
      <c r="E12" t="s">
        <v>12</v>
      </c>
      <c r="F12" t="s">
        <v>12</v>
      </c>
      <c r="G12" t="s">
        <v>16</v>
      </c>
      <c r="H12">
        <v>1</v>
      </c>
      <c r="I12">
        <v>1</v>
      </c>
      <c r="J12">
        <v>1</v>
      </c>
      <c r="K12">
        <v>1</v>
      </c>
      <c r="L12">
        <v>1</v>
      </c>
    </row>
    <row r="13" spans="2:12" x14ac:dyDescent="0.3">
      <c r="B13" t="s">
        <v>32</v>
      </c>
      <c r="C13">
        <v>806439</v>
      </c>
      <c r="D13">
        <f t="shared" ref="D13:D15" si="2">C13</f>
        <v>806439</v>
      </c>
      <c r="E13" t="s">
        <v>12</v>
      </c>
      <c r="F13" t="s">
        <v>12</v>
      </c>
      <c r="G13" t="s">
        <v>17</v>
      </c>
      <c r="H13">
        <v>6</v>
      </c>
      <c r="I13">
        <v>1</v>
      </c>
      <c r="J13">
        <v>1</v>
      </c>
      <c r="K13">
        <v>1</v>
      </c>
      <c r="L13">
        <v>1</v>
      </c>
    </row>
    <row r="14" spans="2:12" x14ac:dyDescent="0.3">
      <c r="B14" t="s">
        <v>33</v>
      </c>
      <c r="C14">
        <v>706430</v>
      </c>
      <c r="D14">
        <f t="shared" si="2"/>
        <v>706430</v>
      </c>
      <c r="E14" t="s">
        <v>12</v>
      </c>
      <c r="F14" t="s">
        <v>12</v>
      </c>
      <c r="G14" t="s">
        <v>18</v>
      </c>
      <c r="H14">
        <v>1</v>
      </c>
      <c r="I14">
        <v>1</v>
      </c>
      <c r="J14">
        <v>1</v>
      </c>
      <c r="K14">
        <v>1</v>
      </c>
      <c r="L14">
        <v>1</v>
      </c>
    </row>
    <row r="15" spans="2:12" x14ac:dyDescent="0.3">
      <c r="C15">
        <v>706439</v>
      </c>
      <c r="D15">
        <f t="shared" si="2"/>
        <v>706439</v>
      </c>
      <c r="E15" t="s">
        <v>12</v>
      </c>
      <c r="F15" t="s">
        <v>12</v>
      </c>
      <c r="G15" t="s">
        <v>17</v>
      </c>
      <c r="H15">
        <v>1</v>
      </c>
      <c r="I15">
        <v>1</v>
      </c>
      <c r="J15">
        <v>1</v>
      </c>
      <c r="K15">
        <v>1</v>
      </c>
      <c r="L15">
        <v>1</v>
      </c>
    </row>
    <row r="16" spans="2:12" x14ac:dyDescent="0.3">
      <c r="C16" t="s">
        <v>19</v>
      </c>
    </row>
    <row r="17" spans="2:12" x14ac:dyDescent="0.3">
      <c r="C17" t="s">
        <v>20</v>
      </c>
      <c r="H17">
        <f>H9+H16</f>
        <v>2</v>
      </c>
      <c r="I17">
        <f>I9+I16</f>
        <v>4</v>
      </c>
      <c r="J17">
        <f>J9+J16</f>
        <v>6</v>
      </c>
      <c r="K17">
        <f>K9+K16</f>
        <v>8</v>
      </c>
      <c r="L17">
        <f>L9+L16</f>
        <v>10</v>
      </c>
    </row>
    <row r="20" spans="2:12" x14ac:dyDescent="0.3">
      <c r="B20" t="s">
        <v>21</v>
      </c>
      <c r="C20">
        <v>641000</v>
      </c>
      <c r="D20">
        <f t="shared" ref="D20:D27" si="3">C20</f>
        <v>641000</v>
      </c>
      <c r="E20" t="s">
        <v>12</v>
      </c>
      <c r="F20" t="s">
        <v>22</v>
      </c>
      <c r="G20" t="s">
        <v>23</v>
      </c>
      <c r="H20">
        <v>1</v>
      </c>
      <c r="I20">
        <v>2</v>
      </c>
      <c r="J20">
        <v>3</v>
      </c>
      <c r="K20">
        <v>4</v>
      </c>
      <c r="L20">
        <v>5</v>
      </c>
    </row>
    <row r="21" spans="2:12" x14ac:dyDescent="0.3">
      <c r="B21" t="s">
        <v>21</v>
      </c>
      <c r="C21">
        <v>641102</v>
      </c>
      <c r="D21">
        <f t="shared" si="3"/>
        <v>641102</v>
      </c>
      <c r="E21" t="s">
        <v>12</v>
      </c>
      <c r="F21" t="s">
        <v>22</v>
      </c>
      <c r="G21" t="s">
        <v>24</v>
      </c>
      <c r="H21">
        <v>1</v>
      </c>
      <c r="I21">
        <v>2</v>
      </c>
      <c r="J21">
        <v>3</v>
      </c>
      <c r="K21">
        <v>4</v>
      </c>
      <c r="L21">
        <v>5</v>
      </c>
    </row>
    <row r="22" spans="2:12" x14ac:dyDescent="0.3">
      <c r="B22" t="s">
        <v>21</v>
      </c>
      <c r="C22">
        <v>641400</v>
      </c>
      <c r="D22">
        <f t="shared" si="3"/>
        <v>641400</v>
      </c>
      <c r="E22" t="s">
        <v>12</v>
      </c>
      <c r="F22" t="s">
        <v>22</v>
      </c>
      <c r="G22" t="s">
        <v>25</v>
      </c>
      <c r="H22">
        <v>1</v>
      </c>
      <c r="I22">
        <v>2</v>
      </c>
      <c r="J22">
        <v>3</v>
      </c>
      <c r="K22">
        <v>4</v>
      </c>
      <c r="L22">
        <v>5</v>
      </c>
    </row>
    <row r="23" spans="2:12" x14ac:dyDescent="0.3">
      <c r="B23" t="s">
        <v>21</v>
      </c>
      <c r="C23">
        <v>641150</v>
      </c>
      <c r="D23">
        <f t="shared" si="3"/>
        <v>641150</v>
      </c>
      <c r="E23" t="s">
        <v>12</v>
      </c>
      <c r="F23" t="s">
        <v>22</v>
      </c>
      <c r="G23" t="s">
        <v>26</v>
      </c>
      <c r="H23">
        <v>1</v>
      </c>
      <c r="I23">
        <v>2</v>
      </c>
      <c r="J23">
        <v>3</v>
      </c>
      <c r="K23">
        <v>4</v>
      </c>
      <c r="L23">
        <v>5</v>
      </c>
    </row>
    <row r="24" spans="2:12" x14ac:dyDescent="0.3">
      <c r="B24" t="s">
        <v>21</v>
      </c>
      <c r="C24">
        <v>645500</v>
      </c>
      <c r="D24">
        <f t="shared" si="3"/>
        <v>645500</v>
      </c>
      <c r="E24" t="s">
        <v>12</v>
      </c>
      <c r="F24" t="s">
        <v>22</v>
      </c>
      <c r="G24" t="s">
        <v>27</v>
      </c>
      <c r="H24">
        <v>1</v>
      </c>
      <c r="I24">
        <v>2</v>
      </c>
      <c r="J24">
        <v>3</v>
      </c>
      <c r="K24">
        <v>4</v>
      </c>
      <c r="L24">
        <v>5</v>
      </c>
    </row>
    <row r="25" spans="2:12" x14ac:dyDescent="0.3">
      <c r="B25" t="s">
        <v>21</v>
      </c>
      <c r="C25">
        <v>791000</v>
      </c>
      <c r="D25">
        <f t="shared" si="3"/>
        <v>791000</v>
      </c>
      <c r="E25" t="s">
        <v>12</v>
      </c>
      <c r="F25" t="s">
        <v>22</v>
      </c>
      <c r="G25" t="s">
        <v>28</v>
      </c>
      <c r="H25">
        <v>1</v>
      </c>
      <c r="I25">
        <v>2</v>
      </c>
      <c r="J25">
        <v>3</v>
      </c>
      <c r="K25">
        <v>4</v>
      </c>
      <c r="L25">
        <v>5</v>
      </c>
    </row>
    <row r="26" spans="2:12" x14ac:dyDescent="0.3">
      <c r="B26" t="s">
        <v>21</v>
      </c>
      <c r="C26">
        <v>791010</v>
      </c>
      <c r="D26">
        <f t="shared" si="3"/>
        <v>791010</v>
      </c>
      <c r="E26" t="s">
        <v>12</v>
      </c>
      <c r="F26" t="s">
        <v>22</v>
      </c>
      <c r="G26" t="s">
        <v>29</v>
      </c>
      <c r="H26">
        <v>1</v>
      </c>
      <c r="I26">
        <v>2</v>
      </c>
      <c r="J26">
        <v>3</v>
      </c>
      <c r="K26">
        <v>4</v>
      </c>
      <c r="L26">
        <v>5</v>
      </c>
    </row>
    <row r="27" spans="2:12" x14ac:dyDescent="0.3">
      <c r="B27" t="s">
        <v>21</v>
      </c>
      <c r="C27">
        <v>791100</v>
      </c>
      <c r="D27">
        <f t="shared" si="3"/>
        <v>791100</v>
      </c>
      <c r="E27" t="s">
        <v>12</v>
      </c>
      <c r="F27" t="s">
        <v>22</v>
      </c>
      <c r="G27" t="s">
        <v>30</v>
      </c>
      <c r="H27">
        <v>1</v>
      </c>
      <c r="I27">
        <v>2</v>
      </c>
      <c r="J27">
        <v>3</v>
      </c>
      <c r="K27">
        <v>4</v>
      </c>
      <c r="L27">
        <v>5</v>
      </c>
    </row>
    <row r="28" spans="2:12" x14ac:dyDescent="0.3">
      <c r="C28" t="s">
        <v>23</v>
      </c>
      <c r="H28">
        <f>SUM(H20:H27)</f>
        <v>8</v>
      </c>
      <c r="I28">
        <f t="shared" ref="I28:L28" si="4">SUM(I20:I27)</f>
        <v>16</v>
      </c>
      <c r="J28">
        <f t="shared" si="4"/>
        <v>24</v>
      </c>
      <c r="K28">
        <f t="shared" si="4"/>
        <v>32</v>
      </c>
      <c r="L28">
        <f t="shared" si="4"/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9"/>
  <sheetViews>
    <sheetView tabSelected="1" workbookViewId="0">
      <selection activeCell="D11" sqref="D11"/>
    </sheetView>
  </sheetViews>
  <sheetFormatPr baseColWidth="10" defaultRowHeight="15" x14ac:dyDescent="0.3"/>
  <cols>
    <col min="4" max="4" width="47.7109375" bestFit="1" customWidth="1"/>
  </cols>
  <sheetData>
    <row r="1" spans="1:12" x14ac:dyDescent="0.3">
      <c r="A1" t="s">
        <v>39</v>
      </c>
      <c r="D1" t="s">
        <v>40</v>
      </c>
      <c r="I1">
        <v>1</v>
      </c>
      <c r="J1" t="s">
        <v>0</v>
      </c>
      <c r="K1">
        <v>1</v>
      </c>
      <c r="L1" t="str">
        <f>VLOOKUP(K1,I1:J12,2,0)</f>
        <v>Janvier</v>
      </c>
    </row>
    <row r="2" spans="1:12" x14ac:dyDescent="0.3">
      <c r="A2" t="s">
        <v>41</v>
      </c>
      <c r="B2" t="s">
        <v>42</v>
      </c>
      <c r="C2" t="s">
        <v>43</v>
      </c>
      <c r="I2">
        <v>2</v>
      </c>
      <c r="J2" t="s">
        <v>1</v>
      </c>
    </row>
    <row r="3" spans="1:12" x14ac:dyDescent="0.3">
      <c r="I3">
        <v>3</v>
      </c>
      <c r="J3" t="s">
        <v>2</v>
      </c>
    </row>
    <row r="4" spans="1:12" x14ac:dyDescent="0.3">
      <c r="I4">
        <v>4</v>
      </c>
      <c r="J4" t="s">
        <v>3</v>
      </c>
    </row>
    <row r="5" spans="1:12" x14ac:dyDescent="0.3">
      <c r="D5" t="s">
        <v>44</v>
      </c>
      <c r="I5">
        <v>5</v>
      </c>
      <c r="J5" t="s">
        <v>4</v>
      </c>
    </row>
    <row r="6" spans="1:12" x14ac:dyDescent="0.3">
      <c r="I6">
        <v>6</v>
      </c>
      <c r="J6" t="s">
        <v>5</v>
      </c>
    </row>
    <row r="7" spans="1:12" x14ac:dyDescent="0.3">
      <c r="D7" t="s">
        <v>45</v>
      </c>
      <c r="E7" t="s">
        <v>32</v>
      </c>
      <c r="I7">
        <v>7</v>
      </c>
      <c r="J7" t="s">
        <v>6</v>
      </c>
    </row>
    <row r="8" spans="1:12" x14ac:dyDescent="0.3">
      <c r="A8">
        <f>SUMIFS(IF(ORGANISATION!$K$1=1,TABLE!H:H,""),TABLE!B:B,ORGANISATION!E8)</f>
        <v>0</v>
      </c>
      <c r="I8">
        <v>8</v>
      </c>
      <c r="J8" t="s">
        <v>7</v>
      </c>
    </row>
    <row r="9" spans="1:12" x14ac:dyDescent="0.3">
      <c r="A9">
        <f>SUMIFS(IF(ORGANISATION!$K$1=1,TABLE!H:H,""),TABLE!B:B,ORGANISATION!E9)</f>
        <v>8</v>
      </c>
      <c r="D9" t="s">
        <v>46</v>
      </c>
      <c r="E9" t="s">
        <v>21</v>
      </c>
      <c r="I9">
        <v>9</v>
      </c>
      <c r="J9" t="s">
        <v>8</v>
      </c>
    </row>
    <row r="10" spans="1:12" x14ac:dyDescent="0.3">
      <c r="A10">
        <f>SUMIFS(IF(ORGANISATION!$K$1=1,TABLE!H:H,""),TABLE!B:B,ORGANISATION!E10)</f>
        <v>0</v>
      </c>
      <c r="D10" t="s">
        <v>47</v>
      </c>
      <c r="E10" t="s">
        <v>48</v>
      </c>
      <c r="I10">
        <v>10</v>
      </c>
      <c r="J10" t="s">
        <v>9</v>
      </c>
    </row>
    <row r="11" spans="1:12" x14ac:dyDescent="0.3">
      <c r="A11">
        <f>SUMIFS(IF(ORGANISATION!$K$1=1,TABLE!H:H,""),TABLE!B:B,ORGANISATION!E11)</f>
        <v>0</v>
      </c>
      <c r="D11" t="s">
        <v>49</v>
      </c>
      <c r="E11" t="s">
        <v>50</v>
      </c>
      <c r="I11">
        <v>11</v>
      </c>
      <c r="J11" t="s">
        <v>10</v>
      </c>
    </row>
    <row r="12" spans="1:12" x14ac:dyDescent="0.3">
      <c r="A12">
        <f>SUMIFS(IF(ORGANISATION!$K$1=1,TABLE!H:H,""),TABLE!B:B,ORGANISATION!E12)</f>
        <v>0</v>
      </c>
      <c r="I12">
        <v>12</v>
      </c>
      <c r="J12" t="s">
        <v>11</v>
      </c>
    </row>
    <row r="13" spans="1:12" x14ac:dyDescent="0.3">
      <c r="A13">
        <f>SUMIFS(IF(ORGANISATION!$K$1=1,TABLE!H:H,""),TABLE!B:B,ORGANISATION!E13)</f>
        <v>0</v>
      </c>
      <c r="D13" t="s">
        <v>51</v>
      </c>
    </row>
    <row r="14" spans="1:12" x14ac:dyDescent="0.3">
      <c r="A14">
        <f>SUMIFS(IF(ORGANISATION!$K$1=1,TABLE!H:H,""),TABLE!B:B,ORGANISATION!E14)</f>
        <v>0</v>
      </c>
      <c r="D14" t="s">
        <v>52</v>
      </c>
    </row>
    <row r="15" spans="1:12" x14ac:dyDescent="0.3">
      <c r="A15">
        <f>SUMIFS(IF(ORGANISATION!$K$1=1,TABLE!H:H,""),TABLE!B:B,ORGANISATION!E15)</f>
        <v>0</v>
      </c>
    </row>
    <row r="16" spans="1:12" x14ac:dyDescent="0.3">
      <c r="A16">
        <f>SUMIFS(IF(ORGANISATION!$K$1=1,TABLE!H:H,""),TABLE!B:B,ORGANISATION!E16)</f>
        <v>0</v>
      </c>
    </row>
    <row r="17" spans="1:5" x14ac:dyDescent="0.3">
      <c r="A17">
        <f>SUMIFS(IF(ORGANISATION!$K$1=1,TABLE!H:H,""),TABLE!B:B,ORGANISATION!E17)</f>
        <v>0</v>
      </c>
      <c r="D17" t="s">
        <v>53</v>
      </c>
      <c r="E17" t="s">
        <v>54</v>
      </c>
    </row>
    <row r="18" spans="1:5" x14ac:dyDescent="0.3">
      <c r="A18">
        <f>SUMIFS(IF(ORGANISATION!$K$1=1,TABLE!H:H,""),TABLE!B:B,ORGANISATION!E18)</f>
        <v>0</v>
      </c>
      <c r="D18" t="s">
        <v>55</v>
      </c>
      <c r="E18" t="s">
        <v>56</v>
      </c>
    </row>
    <row r="19" spans="1:5" x14ac:dyDescent="0.3">
      <c r="A19">
        <f>SUMIFS(IF(ORGANISATION!$K$1=1,TABLE!H:H,""),TABLE!B:B,ORGANISATION!E19)</f>
        <v>0</v>
      </c>
    </row>
    <row r="20" spans="1:5" x14ac:dyDescent="0.3">
      <c r="D20" t="s">
        <v>57</v>
      </c>
    </row>
    <row r="22" spans="1:5" x14ac:dyDescent="0.3">
      <c r="D22" t="s">
        <v>58</v>
      </c>
    </row>
    <row r="25" spans="1:5" x14ac:dyDescent="0.3">
      <c r="D25" t="s">
        <v>59</v>
      </c>
    </row>
    <row r="26" spans="1:5" x14ac:dyDescent="0.3">
      <c r="D26" t="s">
        <v>60</v>
      </c>
    </row>
    <row r="27" spans="1:5" x14ac:dyDescent="0.3">
      <c r="D27" t="s">
        <v>61</v>
      </c>
    </row>
    <row r="29" spans="1:5" x14ac:dyDescent="0.3">
      <c r="D29" t="s">
        <v>62</v>
      </c>
      <c r="E29" t="s">
        <v>63</v>
      </c>
    </row>
    <row r="30" spans="1:5" x14ac:dyDescent="0.3">
      <c r="D30" t="s">
        <v>64</v>
      </c>
      <c r="E30" t="s">
        <v>65</v>
      </c>
    </row>
    <row r="31" spans="1:5" x14ac:dyDescent="0.3">
      <c r="D31" t="s">
        <v>66</v>
      </c>
      <c r="E31" t="s">
        <v>67</v>
      </c>
    </row>
    <row r="33" spans="4:5" x14ac:dyDescent="0.3">
      <c r="D33" t="s">
        <v>68</v>
      </c>
      <c r="E33" t="s">
        <v>69</v>
      </c>
    </row>
    <row r="34" spans="4:5" x14ac:dyDescent="0.3">
      <c r="D34" t="s">
        <v>70</v>
      </c>
      <c r="E34" t="s">
        <v>71</v>
      </c>
    </row>
    <row r="36" spans="4:5" x14ac:dyDescent="0.3">
      <c r="D36" t="s">
        <v>72</v>
      </c>
    </row>
    <row r="38" spans="4:5" x14ac:dyDescent="0.3">
      <c r="D38" t="s">
        <v>73</v>
      </c>
      <c r="E38" t="s">
        <v>74</v>
      </c>
    </row>
    <row r="39" spans="4:5" x14ac:dyDescent="0.3">
      <c r="D39" t="s">
        <v>75</v>
      </c>
      <c r="E39" t="s">
        <v>76</v>
      </c>
    </row>
    <row r="40" spans="4:5" x14ac:dyDescent="0.3">
      <c r="D40" t="s">
        <v>77</v>
      </c>
      <c r="E40" t="s">
        <v>78</v>
      </c>
    </row>
    <row r="41" spans="4:5" x14ac:dyDescent="0.3">
      <c r="D41" t="s">
        <v>79</v>
      </c>
      <c r="E41" t="s">
        <v>80</v>
      </c>
    </row>
    <row r="42" spans="4:5" x14ac:dyDescent="0.3">
      <c r="D42" t="s">
        <v>81</v>
      </c>
      <c r="E42" t="s">
        <v>82</v>
      </c>
    </row>
    <row r="43" spans="4:5" x14ac:dyDescent="0.3">
      <c r="D43" t="s">
        <v>83</v>
      </c>
      <c r="E43" t="s">
        <v>84</v>
      </c>
    </row>
    <row r="44" spans="4:5" x14ac:dyDescent="0.3">
      <c r="D44" t="s">
        <v>85</v>
      </c>
      <c r="E44" t="s">
        <v>86</v>
      </c>
    </row>
    <row r="46" spans="4:5" x14ac:dyDescent="0.3">
      <c r="D46" t="s">
        <v>87</v>
      </c>
      <c r="E46" t="s">
        <v>88</v>
      </c>
    </row>
    <row r="47" spans="4:5" x14ac:dyDescent="0.3">
      <c r="D47" t="s">
        <v>89</v>
      </c>
      <c r="E47" t="s">
        <v>90</v>
      </c>
    </row>
    <row r="49" spans="4:4" x14ac:dyDescent="0.3">
      <c r="D49" t="s">
        <v>91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Drop Down 5">
              <controlPr defaultSize="0" autoLine="0" autoPict="0">
                <anchor mov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ORGANISATION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Stevie Sanctorum</dc:creator>
  <cp:lastModifiedBy>Stevie Sanctorum</cp:lastModifiedBy>
  <dcterms:created xsi:type="dcterms:W3CDTF">2016-06-24T07:23:56Z</dcterms:created>
  <dcterms:modified xsi:type="dcterms:W3CDTF">2016-06-24T09:42:58Z</dcterms:modified>
</cp:coreProperties>
</file>