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uments\j.massy\Desktop\MecaDAq\Crash rod\Cartes_controles\"/>
    </mc:Choice>
  </mc:AlternateContent>
  <bookViews>
    <workbookView xWindow="0" yWindow="0" windowWidth="23040" windowHeight="9408"/>
  </bookViews>
  <sheets>
    <sheet name="Fiche_releve" sheetId="1" r:id="rId1"/>
    <sheet name="Graphiques " sheetId="2" r:id="rId2"/>
    <sheet name="Valeurs" sheetId="3" r:id="rId3"/>
    <sheet name="BDD" sheetId="4" r:id="rId4"/>
  </sheets>
  <definedNames>
    <definedName name="_xlnm._FilterDatabase" localSheetId="3" hidden="1">BDD!$A$1:$Y$9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0" i="3" l="1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J9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30" i="3"/>
  <c r="AJ7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30" i="3"/>
  <c r="AJ6" i="3"/>
  <c r="AH29" i="3"/>
  <c r="AH28" i="3"/>
  <c r="AH27" i="3"/>
  <c r="AH26" i="3"/>
  <c r="AH25" i="3"/>
  <c r="AH24" i="3"/>
  <c r="AH23" i="3"/>
  <c r="AH22" i="3"/>
  <c r="AH21" i="3"/>
  <c r="AH20" i="3"/>
  <c r="AH19" i="3"/>
  <c r="AH18" i="3"/>
  <c r="AH17" i="3"/>
  <c r="AH16" i="3"/>
  <c r="AH15" i="3"/>
  <c r="AH14" i="3"/>
  <c r="AH30" i="3"/>
  <c r="AJ4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30" i="3"/>
  <c r="AF29" i="3"/>
  <c r="AF28" i="3"/>
  <c r="AF27" i="3"/>
  <c r="AF26" i="3"/>
  <c r="AF25" i="3"/>
  <c r="AF24" i="3"/>
  <c r="AF23" i="3"/>
  <c r="AF22" i="3"/>
  <c r="AF21" i="3"/>
  <c r="AF20" i="3"/>
  <c r="AF19" i="3"/>
  <c r="AF18" i="3"/>
  <c r="AF17" i="3"/>
  <c r="AF16" i="3"/>
  <c r="AF15" i="3"/>
  <c r="AF14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9" i="3"/>
  <c r="AE3" i="3"/>
  <c r="AF3" i="3"/>
  <c r="AG3" i="3"/>
  <c r="AH3" i="3"/>
  <c r="AI3" i="3"/>
  <c r="AJ3" i="3"/>
  <c r="AK3" i="3"/>
  <c r="AE4" i="3"/>
  <c r="AE5" i="3"/>
  <c r="AE6" i="3"/>
  <c r="AE7" i="3"/>
  <c r="AE8" i="3"/>
  <c r="AE10" i="3"/>
  <c r="AE11" i="3"/>
  <c r="AE12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4" i="3"/>
  <c r="AD13" i="3"/>
  <c r="AD12" i="3"/>
  <c r="AD11" i="3"/>
  <c r="AD10" i="3"/>
  <c r="AD9" i="3"/>
  <c r="AD8" i="3"/>
  <c r="AD7" i="3"/>
  <c r="AD6" i="3"/>
  <c r="AD5" i="3"/>
  <c r="AD4" i="3"/>
  <c r="AD3" i="3"/>
  <c r="AC29" i="3"/>
  <c r="AC28" i="3"/>
  <c r="AC27" i="3"/>
  <c r="AC26" i="3"/>
  <c r="AC25" i="3"/>
  <c r="AC24" i="3"/>
  <c r="AC23" i="3"/>
  <c r="AC22" i="3"/>
  <c r="AC21" i="3"/>
  <c r="AC20" i="3"/>
  <c r="AC19" i="3"/>
  <c r="AC18" i="3"/>
  <c r="AC17" i="3"/>
  <c r="AC16" i="3"/>
  <c r="AC15" i="3"/>
  <c r="AC14" i="3"/>
  <c r="AB29" i="3"/>
  <c r="AB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AB14" i="3"/>
  <c r="AB13" i="3"/>
  <c r="AA29" i="3"/>
  <c r="Z29" i="3"/>
  <c r="Y29" i="3"/>
  <c r="AA28" i="3"/>
  <c r="Z28" i="3"/>
  <c r="Y28" i="3"/>
  <c r="AA27" i="3"/>
  <c r="Z27" i="3"/>
  <c r="Y27" i="3"/>
  <c r="AA26" i="3"/>
  <c r="Z26" i="3"/>
  <c r="Y26" i="3"/>
  <c r="AA25" i="3"/>
  <c r="Z25" i="3"/>
  <c r="Y25" i="3"/>
  <c r="AA24" i="3"/>
  <c r="Z24" i="3"/>
  <c r="Y24" i="3"/>
  <c r="AA23" i="3"/>
  <c r="Z23" i="3"/>
  <c r="Y23" i="3"/>
  <c r="AA22" i="3"/>
  <c r="Z22" i="3"/>
  <c r="Y22" i="3"/>
  <c r="AA21" i="3"/>
  <c r="Z21" i="3"/>
  <c r="Y21" i="3"/>
  <c r="AA20" i="3"/>
  <c r="Z20" i="3"/>
  <c r="Y20" i="3"/>
  <c r="AA19" i="3"/>
  <c r="Z19" i="3"/>
  <c r="Y19" i="3"/>
  <c r="AA18" i="3"/>
  <c r="Z18" i="3"/>
  <c r="Y18" i="3"/>
  <c r="AA17" i="3"/>
  <c r="Z17" i="3"/>
  <c r="Y17" i="3"/>
  <c r="AA16" i="3"/>
  <c r="Z16" i="3"/>
  <c r="Y16" i="3"/>
  <c r="AA15" i="3"/>
  <c r="Z15" i="3"/>
  <c r="Y15" i="3"/>
  <c r="AA14" i="3"/>
  <c r="Z14" i="3"/>
  <c r="Y14" i="3"/>
  <c r="H5" i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C13" i="3" l="1"/>
  <c r="O48" i="3"/>
  <c r="O13" i="3"/>
  <c r="O43" i="3"/>
  <c r="O44" i="3"/>
  <c r="O31" i="3"/>
  <c r="O53" i="3"/>
  <c r="O6" i="3"/>
  <c r="O27" i="3"/>
  <c r="O52" i="3"/>
  <c r="O11" i="3"/>
  <c r="O39" i="3"/>
  <c r="O30" i="3"/>
  <c r="O49" i="3"/>
  <c r="O7" i="3"/>
  <c r="O21" i="3"/>
  <c r="O46" i="3"/>
  <c r="O8" i="3"/>
  <c r="O38" i="3"/>
  <c r="O37" i="3"/>
  <c r="O14" i="3"/>
  <c r="O17" i="3"/>
  <c r="O12" i="3"/>
  <c r="O34" i="3"/>
  <c r="O41" i="3"/>
  <c r="O16" i="3"/>
  <c r="O36" i="3"/>
  <c r="O24" i="3"/>
  <c r="O23" i="3"/>
  <c r="O18" i="3"/>
  <c r="O42" i="3"/>
  <c r="O9" i="3"/>
  <c r="O15" i="3"/>
  <c r="O4" i="3"/>
  <c r="O33" i="3"/>
  <c r="O25" i="3"/>
  <c r="O26" i="3"/>
  <c r="O32" i="3"/>
  <c r="O20" i="3"/>
  <c r="O22" i="3"/>
  <c r="O40" i="3"/>
  <c r="O45" i="3"/>
  <c r="O51" i="3"/>
  <c r="O19" i="3"/>
  <c r="O5" i="3"/>
  <c r="O29" i="3"/>
  <c r="O28" i="3"/>
  <c r="O35" i="3"/>
  <c r="O47" i="3"/>
  <c r="O10" i="3"/>
  <c r="O50" i="3"/>
  <c r="K68" i="3" l="1"/>
  <c r="J68" i="3" s="1"/>
  <c r="M68" i="3"/>
  <c r="N68" i="3" s="1"/>
  <c r="K69" i="3"/>
  <c r="J69" i="3" s="1"/>
  <c r="M69" i="3"/>
  <c r="N69" i="3" s="1"/>
  <c r="K70" i="3"/>
  <c r="J70" i="3" s="1"/>
  <c r="M70" i="3"/>
  <c r="N70" i="3" s="1"/>
  <c r="K71" i="3"/>
  <c r="J71" i="3" s="1"/>
  <c r="M71" i="3"/>
  <c r="N71" i="3" s="1"/>
  <c r="K72" i="3"/>
  <c r="J72" i="3" s="1"/>
  <c r="M72" i="3"/>
  <c r="N72" i="3"/>
  <c r="K73" i="3"/>
  <c r="J73" i="3" s="1"/>
  <c r="M73" i="3"/>
  <c r="N73" i="3" s="1"/>
  <c r="K74" i="3"/>
  <c r="J74" i="3" s="1"/>
  <c r="M74" i="3"/>
  <c r="N74" i="3" s="1"/>
  <c r="K75" i="3"/>
  <c r="J75" i="3" s="1"/>
  <c r="M75" i="3"/>
  <c r="N75" i="3"/>
  <c r="K76" i="3"/>
  <c r="J76" i="3" s="1"/>
  <c r="M76" i="3"/>
  <c r="N76" i="3"/>
  <c r="K77" i="3"/>
  <c r="J77" i="3" s="1"/>
  <c r="M77" i="3"/>
  <c r="N77" i="3" s="1"/>
  <c r="K78" i="3"/>
  <c r="J78" i="3" s="1"/>
  <c r="M78" i="3"/>
  <c r="N78" i="3" s="1"/>
  <c r="J79" i="3"/>
  <c r="K79" i="3"/>
  <c r="M79" i="3"/>
  <c r="N79" i="3"/>
  <c r="K80" i="3"/>
  <c r="J80" i="3" s="1"/>
  <c r="M80" i="3"/>
  <c r="N80" i="3"/>
  <c r="K81" i="3"/>
  <c r="J81" i="3" s="1"/>
  <c r="M81" i="3"/>
  <c r="N81" i="3" s="1"/>
  <c r="K82" i="3"/>
  <c r="J82" i="3" s="1"/>
  <c r="M82" i="3"/>
  <c r="N82" i="3" s="1"/>
  <c r="K83" i="3"/>
  <c r="J83" i="3" s="1"/>
  <c r="M83" i="3"/>
  <c r="N83" i="3"/>
  <c r="K84" i="3"/>
  <c r="J84" i="3" s="1"/>
  <c r="M84" i="3"/>
  <c r="N84" i="3" s="1"/>
  <c r="K85" i="3"/>
  <c r="J85" i="3" s="1"/>
  <c r="M85" i="3"/>
  <c r="N85" i="3" s="1"/>
  <c r="K86" i="3"/>
  <c r="J86" i="3" s="1"/>
  <c r="M86" i="3"/>
  <c r="N86" i="3" s="1"/>
  <c r="K87" i="3"/>
  <c r="J87" i="3" s="1"/>
  <c r="M87" i="3"/>
  <c r="N87" i="3" s="1"/>
  <c r="K88" i="3"/>
  <c r="J88" i="3" s="1"/>
  <c r="M88" i="3"/>
  <c r="N88" i="3"/>
  <c r="K89" i="3"/>
  <c r="J89" i="3" s="1"/>
  <c r="M89" i="3"/>
  <c r="N89" i="3" s="1"/>
  <c r="K90" i="3"/>
  <c r="J90" i="3" s="1"/>
  <c r="M90" i="3"/>
  <c r="N90" i="3" s="1"/>
  <c r="K91" i="3"/>
  <c r="J91" i="3" s="1"/>
  <c r="M91" i="3"/>
  <c r="N91" i="3" s="1"/>
  <c r="K92" i="3"/>
  <c r="J92" i="3" s="1"/>
  <c r="M92" i="3"/>
  <c r="N92" i="3" s="1"/>
  <c r="K93" i="3"/>
  <c r="J93" i="3" s="1"/>
  <c r="M93" i="3"/>
  <c r="N93" i="3" s="1"/>
  <c r="K94" i="3"/>
  <c r="J94" i="3" s="1"/>
  <c r="M94" i="3"/>
  <c r="N94" i="3" s="1"/>
  <c r="K95" i="3"/>
  <c r="J95" i="3" s="1"/>
  <c r="M95" i="3"/>
  <c r="N95" i="3" s="1"/>
  <c r="K96" i="3"/>
  <c r="J96" i="3" s="1"/>
  <c r="M96" i="3"/>
  <c r="N96" i="3"/>
  <c r="K97" i="3"/>
  <c r="J97" i="3" s="1"/>
  <c r="M97" i="3"/>
  <c r="N97" i="3" s="1"/>
  <c r="K98" i="3"/>
  <c r="J98" i="3" s="1"/>
  <c r="M98" i="3"/>
  <c r="N98" i="3" s="1"/>
  <c r="K99" i="3"/>
  <c r="J99" i="3" s="1"/>
  <c r="M99" i="3"/>
  <c r="N99" i="3" s="1"/>
  <c r="K100" i="3"/>
  <c r="J100" i="3" s="1"/>
  <c r="M100" i="3"/>
  <c r="N100" i="3"/>
  <c r="K101" i="3"/>
  <c r="J101" i="3" s="1"/>
  <c r="M101" i="3"/>
  <c r="N101" i="3" s="1"/>
  <c r="K102" i="3"/>
  <c r="J102" i="3" s="1"/>
  <c r="M102" i="3"/>
  <c r="N102" i="3" s="1"/>
  <c r="K103" i="3"/>
  <c r="J103" i="3" s="1"/>
  <c r="M103" i="3"/>
  <c r="N103" i="3" s="1"/>
  <c r="K104" i="3"/>
  <c r="J104" i="3" s="1"/>
  <c r="M104" i="3"/>
  <c r="N104" i="3"/>
  <c r="K105" i="3"/>
  <c r="J105" i="3" s="1"/>
  <c r="M105" i="3"/>
  <c r="N105" i="3" s="1"/>
  <c r="K106" i="3"/>
  <c r="J106" i="3" s="1"/>
  <c r="M106" i="3"/>
  <c r="N106" i="3" s="1"/>
  <c r="C68" i="3"/>
  <c r="E68" i="3"/>
  <c r="C69" i="3"/>
  <c r="E69" i="3"/>
  <c r="C70" i="3"/>
  <c r="E70" i="3"/>
  <c r="C71" i="3"/>
  <c r="E71" i="3"/>
  <c r="C72" i="3"/>
  <c r="E72" i="3"/>
  <c r="C73" i="3"/>
  <c r="E73" i="3"/>
  <c r="C74" i="3"/>
  <c r="E74" i="3"/>
  <c r="C75" i="3"/>
  <c r="E75" i="3"/>
  <c r="C76" i="3"/>
  <c r="E76" i="3"/>
  <c r="C77" i="3"/>
  <c r="E77" i="3"/>
  <c r="C78" i="3"/>
  <c r="E78" i="3"/>
  <c r="C79" i="3"/>
  <c r="E79" i="3"/>
  <c r="C80" i="3"/>
  <c r="E80" i="3"/>
  <c r="C81" i="3"/>
  <c r="E81" i="3"/>
  <c r="C82" i="3"/>
  <c r="E82" i="3"/>
  <c r="C83" i="3"/>
  <c r="E83" i="3"/>
  <c r="C84" i="3"/>
  <c r="E84" i="3"/>
  <c r="C85" i="3"/>
  <c r="E85" i="3"/>
  <c r="C86" i="3"/>
  <c r="E86" i="3"/>
  <c r="C87" i="3"/>
  <c r="E87" i="3"/>
  <c r="C88" i="3"/>
  <c r="E88" i="3"/>
  <c r="C89" i="3"/>
  <c r="E89" i="3"/>
  <c r="C90" i="3"/>
  <c r="E90" i="3"/>
  <c r="C91" i="3"/>
  <c r="E91" i="3"/>
  <c r="C92" i="3"/>
  <c r="E92" i="3"/>
  <c r="C93" i="3"/>
  <c r="E93" i="3"/>
  <c r="C94" i="3"/>
  <c r="E94" i="3"/>
  <c r="C95" i="3"/>
  <c r="E95" i="3"/>
  <c r="C96" i="3"/>
  <c r="E96" i="3"/>
  <c r="C97" i="3"/>
  <c r="E97" i="3"/>
  <c r="C98" i="3"/>
  <c r="E98" i="3"/>
  <c r="C99" i="3"/>
  <c r="E99" i="3"/>
  <c r="C100" i="3"/>
  <c r="E100" i="3"/>
  <c r="C101" i="3"/>
  <c r="E101" i="3"/>
  <c r="C102" i="3"/>
  <c r="E102" i="3"/>
  <c r="C103" i="3"/>
  <c r="E103" i="3"/>
  <c r="C104" i="3"/>
  <c r="E104" i="3"/>
  <c r="C105" i="3"/>
  <c r="E105" i="3"/>
  <c r="C106" i="3"/>
  <c r="E106" i="3"/>
  <c r="S15" i="3"/>
  <c r="R15" i="3" s="1"/>
  <c r="U15" i="3"/>
  <c r="V15" i="3" s="1"/>
  <c r="S16" i="3"/>
  <c r="R16" i="3" s="1"/>
  <c r="U16" i="3"/>
  <c r="V16" i="3" s="1"/>
  <c r="S17" i="3"/>
  <c r="R17" i="3" s="1"/>
  <c r="U17" i="3"/>
  <c r="V17" i="3" s="1"/>
  <c r="S18" i="3"/>
  <c r="R18" i="3" s="1"/>
  <c r="U18" i="3"/>
  <c r="V18" i="3" s="1"/>
  <c r="S19" i="3"/>
  <c r="R19" i="3" s="1"/>
  <c r="U19" i="3"/>
  <c r="V19" i="3" s="1"/>
  <c r="S20" i="3"/>
  <c r="R20" i="3" s="1"/>
  <c r="U20" i="3"/>
  <c r="V20" i="3" s="1"/>
  <c r="S21" i="3"/>
  <c r="R21" i="3" s="1"/>
  <c r="U21" i="3"/>
  <c r="V21" i="3" s="1"/>
  <c r="S22" i="3"/>
  <c r="R22" i="3" s="1"/>
  <c r="U22" i="3"/>
  <c r="V22" i="3" s="1"/>
  <c r="S23" i="3"/>
  <c r="R23" i="3" s="1"/>
  <c r="U23" i="3"/>
  <c r="V23" i="3" s="1"/>
  <c r="S24" i="3"/>
  <c r="R24" i="3" s="1"/>
  <c r="U24" i="3"/>
  <c r="V24" i="3" s="1"/>
  <c r="S25" i="3"/>
  <c r="R25" i="3" s="1"/>
  <c r="U25" i="3"/>
  <c r="V25" i="3" s="1"/>
  <c r="S26" i="3"/>
  <c r="R26" i="3" s="1"/>
  <c r="U26" i="3"/>
  <c r="V26" i="3" s="1"/>
  <c r="S27" i="3"/>
  <c r="R27" i="3" s="1"/>
  <c r="U27" i="3"/>
  <c r="V27" i="3" s="1"/>
  <c r="S28" i="3"/>
  <c r="R28" i="3" s="1"/>
  <c r="U28" i="3"/>
  <c r="V28" i="3" s="1"/>
  <c r="S29" i="3"/>
  <c r="R29" i="3" s="1"/>
  <c r="U29" i="3"/>
  <c r="V29" i="3" s="1"/>
  <c r="S30" i="3"/>
  <c r="R30" i="3" s="1"/>
  <c r="U30" i="3"/>
  <c r="V30" i="3" s="1"/>
  <c r="S31" i="3"/>
  <c r="R31" i="3" s="1"/>
  <c r="U31" i="3"/>
  <c r="V31" i="3" s="1"/>
  <c r="S32" i="3"/>
  <c r="R32" i="3" s="1"/>
  <c r="U32" i="3"/>
  <c r="V32" i="3" s="1"/>
  <c r="S33" i="3"/>
  <c r="R33" i="3" s="1"/>
  <c r="U33" i="3"/>
  <c r="V33" i="3" s="1"/>
  <c r="S34" i="3"/>
  <c r="R34" i="3" s="1"/>
  <c r="U34" i="3"/>
  <c r="V34" i="3" s="1"/>
  <c r="S35" i="3"/>
  <c r="R35" i="3" s="1"/>
  <c r="U35" i="3"/>
  <c r="V35" i="3" s="1"/>
  <c r="S36" i="3"/>
  <c r="R36" i="3" s="1"/>
  <c r="U36" i="3"/>
  <c r="V36" i="3" s="1"/>
  <c r="S37" i="3"/>
  <c r="R37" i="3" s="1"/>
  <c r="U37" i="3"/>
  <c r="V37" i="3"/>
  <c r="S38" i="3"/>
  <c r="R38" i="3" s="1"/>
  <c r="U38" i="3"/>
  <c r="V38" i="3" s="1"/>
  <c r="S39" i="3"/>
  <c r="R39" i="3" s="1"/>
  <c r="U39" i="3"/>
  <c r="V39" i="3" s="1"/>
  <c r="S40" i="3"/>
  <c r="R40" i="3" s="1"/>
  <c r="U40" i="3"/>
  <c r="V40" i="3" s="1"/>
  <c r="S41" i="3"/>
  <c r="R41" i="3" s="1"/>
  <c r="U41" i="3"/>
  <c r="V41" i="3" s="1"/>
  <c r="S42" i="3"/>
  <c r="R42" i="3" s="1"/>
  <c r="U42" i="3"/>
  <c r="V42" i="3" s="1"/>
  <c r="S43" i="3"/>
  <c r="R43" i="3" s="1"/>
  <c r="U43" i="3"/>
  <c r="V43" i="3" s="1"/>
  <c r="S44" i="3"/>
  <c r="R44" i="3" s="1"/>
  <c r="U44" i="3"/>
  <c r="V44" i="3" s="1"/>
  <c r="S45" i="3"/>
  <c r="R45" i="3" s="1"/>
  <c r="U45" i="3"/>
  <c r="V45" i="3" s="1"/>
  <c r="S46" i="3"/>
  <c r="R46" i="3" s="1"/>
  <c r="U46" i="3"/>
  <c r="V46" i="3" s="1"/>
  <c r="S47" i="3"/>
  <c r="R47" i="3" s="1"/>
  <c r="U47" i="3"/>
  <c r="V47" i="3" s="1"/>
  <c r="S48" i="3"/>
  <c r="R48" i="3" s="1"/>
  <c r="U48" i="3"/>
  <c r="V48" i="3" s="1"/>
  <c r="S49" i="3"/>
  <c r="R49" i="3" s="1"/>
  <c r="U49" i="3"/>
  <c r="V49" i="3" s="1"/>
  <c r="S50" i="3"/>
  <c r="R50" i="3" s="1"/>
  <c r="U50" i="3"/>
  <c r="V50" i="3" s="1"/>
  <c r="S51" i="3"/>
  <c r="R51" i="3" s="1"/>
  <c r="U51" i="3"/>
  <c r="V51" i="3" s="1"/>
  <c r="S52" i="3"/>
  <c r="R52" i="3" s="1"/>
  <c r="U52" i="3"/>
  <c r="V52" i="3" s="1"/>
  <c r="S53" i="3"/>
  <c r="R53" i="3" s="1"/>
  <c r="U53" i="3"/>
  <c r="V53" i="3" s="1"/>
  <c r="K15" i="3"/>
  <c r="M15" i="3"/>
  <c r="K16" i="3"/>
  <c r="M16" i="3"/>
  <c r="K17" i="3"/>
  <c r="M17" i="3"/>
  <c r="K18" i="3"/>
  <c r="M18" i="3"/>
  <c r="K19" i="3"/>
  <c r="M19" i="3"/>
  <c r="K20" i="3"/>
  <c r="M20" i="3"/>
  <c r="K21" i="3"/>
  <c r="M21" i="3"/>
  <c r="K22" i="3"/>
  <c r="M22" i="3"/>
  <c r="K23" i="3"/>
  <c r="M23" i="3"/>
  <c r="K24" i="3"/>
  <c r="M24" i="3"/>
  <c r="K25" i="3"/>
  <c r="M25" i="3"/>
  <c r="K26" i="3"/>
  <c r="M26" i="3"/>
  <c r="K27" i="3"/>
  <c r="M27" i="3"/>
  <c r="K28" i="3"/>
  <c r="M28" i="3"/>
  <c r="K29" i="3"/>
  <c r="M29" i="3"/>
  <c r="K30" i="3"/>
  <c r="M30" i="3"/>
  <c r="K31" i="3"/>
  <c r="M31" i="3"/>
  <c r="K32" i="3"/>
  <c r="M32" i="3"/>
  <c r="K33" i="3"/>
  <c r="M33" i="3"/>
  <c r="K34" i="3"/>
  <c r="M34" i="3"/>
  <c r="K35" i="3"/>
  <c r="M35" i="3"/>
  <c r="K36" i="3"/>
  <c r="M36" i="3"/>
  <c r="K37" i="3"/>
  <c r="M37" i="3"/>
  <c r="K38" i="3"/>
  <c r="M38" i="3"/>
  <c r="K39" i="3"/>
  <c r="M39" i="3"/>
  <c r="K40" i="3"/>
  <c r="M40" i="3"/>
  <c r="K41" i="3"/>
  <c r="M41" i="3"/>
  <c r="K42" i="3"/>
  <c r="M42" i="3"/>
  <c r="K43" i="3"/>
  <c r="M43" i="3"/>
  <c r="K44" i="3"/>
  <c r="M44" i="3"/>
  <c r="K45" i="3"/>
  <c r="M45" i="3"/>
  <c r="K46" i="3"/>
  <c r="M46" i="3"/>
  <c r="K47" i="3"/>
  <c r="M47" i="3"/>
  <c r="K48" i="3"/>
  <c r="M48" i="3"/>
  <c r="K49" i="3"/>
  <c r="M49" i="3"/>
  <c r="K50" i="3"/>
  <c r="M50" i="3"/>
  <c r="K51" i="3"/>
  <c r="M51" i="3"/>
  <c r="K52" i="3"/>
  <c r="M52" i="3"/>
  <c r="K53" i="3"/>
  <c r="M53" i="3"/>
  <c r="Z3" i="3" l="1"/>
  <c r="AC6" i="3" l="1"/>
  <c r="AC3" i="3" l="1"/>
  <c r="AC4" i="3"/>
  <c r="AC5" i="3"/>
  <c r="Y3" i="3"/>
  <c r="AK13" i="3" l="1"/>
  <c r="AK12" i="3"/>
  <c r="AK11" i="3"/>
  <c r="AK10" i="3"/>
  <c r="AK9" i="3"/>
  <c r="AK8" i="3"/>
  <c r="AK7" i="3"/>
  <c r="AK6" i="3"/>
  <c r="AJ13" i="3"/>
  <c r="AJ12" i="3"/>
  <c r="AJ11" i="3"/>
  <c r="AJ8" i="3"/>
  <c r="AI13" i="3"/>
  <c r="AI12" i="3"/>
  <c r="AI11" i="3"/>
  <c r="AI10" i="3"/>
  <c r="AI9" i="3"/>
  <c r="AI8" i="3"/>
  <c r="AI7" i="3"/>
  <c r="AI6" i="3"/>
  <c r="AI4" i="3"/>
  <c r="AH13" i="3"/>
  <c r="AH12" i="3"/>
  <c r="AH11" i="3"/>
  <c r="AH10" i="3"/>
  <c r="AH9" i="3"/>
  <c r="AH8" i="3"/>
  <c r="AH7" i="3"/>
  <c r="AH6" i="3"/>
  <c r="AH4" i="3"/>
  <c r="AG13" i="3"/>
  <c r="AG12" i="3"/>
  <c r="AG11" i="3"/>
  <c r="AG10" i="3"/>
  <c r="AG9" i="3"/>
  <c r="AG8" i="3"/>
  <c r="AG7" i="3"/>
  <c r="AG6" i="3"/>
  <c r="AF13" i="3"/>
  <c r="AF12" i="3"/>
  <c r="AF11" i="3"/>
  <c r="AF10" i="3"/>
  <c r="AF9" i="3"/>
  <c r="AF8" i="3"/>
  <c r="AF7" i="3"/>
  <c r="AF6" i="3"/>
  <c r="AC12" i="3"/>
  <c r="AC11" i="3"/>
  <c r="AC10" i="3"/>
  <c r="AC9" i="3"/>
  <c r="AC8" i="3"/>
  <c r="AK5" i="3"/>
  <c r="AJ5" i="3"/>
  <c r="AI5" i="3"/>
  <c r="AH5" i="3"/>
  <c r="AG5" i="3"/>
  <c r="AF5" i="3"/>
  <c r="AK4" i="3"/>
  <c r="AG4" i="3"/>
  <c r="AF4" i="3"/>
  <c r="Z13" i="3"/>
  <c r="Z12" i="3"/>
  <c r="Z11" i="3"/>
  <c r="Z10" i="3"/>
  <c r="Z9" i="3"/>
  <c r="Z8" i="3"/>
  <c r="Z7" i="3"/>
  <c r="Z6" i="3"/>
  <c r="Z5" i="3"/>
  <c r="Z4" i="3"/>
  <c r="AA13" i="3"/>
  <c r="AA12" i="3"/>
  <c r="AA11" i="3"/>
  <c r="AA10" i="3"/>
  <c r="AA9" i="3"/>
  <c r="AA8" i="3"/>
  <c r="AA7" i="3"/>
  <c r="AA6" i="3"/>
  <c r="AA5" i="3"/>
  <c r="AA4" i="3"/>
  <c r="AA3" i="3"/>
  <c r="AB12" i="3"/>
  <c r="AB11" i="3"/>
  <c r="AB10" i="3"/>
  <c r="AB9" i="3"/>
  <c r="AB8" i="3"/>
  <c r="AB7" i="3"/>
  <c r="AB6" i="3"/>
  <c r="AB5" i="3"/>
  <c r="AB4" i="3"/>
  <c r="AB3" i="3"/>
  <c r="Y4" i="3"/>
  <c r="Y5" i="3"/>
  <c r="Y6" i="3"/>
  <c r="Y7" i="3"/>
  <c r="Y8" i="3"/>
  <c r="Y9" i="3"/>
  <c r="Y10" i="3"/>
  <c r="Y11" i="3"/>
  <c r="Y12" i="3"/>
  <c r="Y13" i="3"/>
  <c r="AC7" i="3"/>
  <c r="U14" i="3" l="1"/>
  <c r="V14" i="3" s="1"/>
  <c r="S14" i="3"/>
  <c r="R14" i="3" s="1"/>
  <c r="U13" i="3"/>
  <c r="V13" i="3" s="1"/>
  <c r="S13" i="3"/>
  <c r="R13" i="3" s="1"/>
  <c r="U12" i="3"/>
  <c r="V12" i="3" s="1"/>
  <c r="S12" i="3"/>
  <c r="R12" i="3" s="1"/>
  <c r="U11" i="3"/>
  <c r="V11" i="3" s="1"/>
  <c r="S11" i="3"/>
  <c r="R11" i="3" s="1"/>
  <c r="U10" i="3"/>
  <c r="V10" i="3" s="1"/>
  <c r="S10" i="3"/>
  <c r="R10" i="3" s="1"/>
  <c r="U9" i="3"/>
  <c r="V9" i="3" s="1"/>
  <c r="S9" i="3"/>
  <c r="R9" i="3" s="1"/>
  <c r="U8" i="3"/>
  <c r="V8" i="3" s="1"/>
  <c r="S8" i="3"/>
  <c r="R8" i="3" s="1"/>
  <c r="U7" i="3"/>
  <c r="V7" i="3" s="1"/>
  <c r="S7" i="3"/>
  <c r="R7" i="3" s="1"/>
  <c r="U6" i="3"/>
  <c r="V6" i="3" s="1"/>
  <c r="S6" i="3"/>
  <c r="R6" i="3" s="1"/>
  <c r="U5" i="3"/>
  <c r="V5" i="3" s="1"/>
  <c r="S5" i="3"/>
  <c r="R5" i="3" s="1"/>
  <c r="U4" i="3"/>
  <c r="V4" i="3" s="1"/>
  <c r="S4" i="3"/>
  <c r="R4" i="3" s="1"/>
  <c r="M58" i="3"/>
  <c r="N58" i="3" s="1"/>
  <c r="M59" i="3"/>
  <c r="N59" i="3" s="1"/>
  <c r="M60" i="3"/>
  <c r="N60" i="3" s="1"/>
  <c r="M61" i="3"/>
  <c r="N61" i="3" s="1"/>
  <c r="M62" i="3"/>
  <c r="N62" i="3" s="1"/>
  <c r="M63" i="3"/>
  <c r="N63" i="3" s="1"/>
  <c r="M64" i="3"/>
  <c r="N64" i="3" s="1"/>
  <c r="M65" i="3"/>
  <c r="N65" i="3" s="1"/>
  <c r="M66" i="3"/>
  <c r="N66" i="3" s="1"/>
  <c r="M67" i="3"/>
  <c r="N67" i="3" s="1"/>
  <c r="M57" i="3"/>
  <c r="N57" i="3" s="1"/>
  <c r="K58" i="3"/>
  <c r="J58" i="3" s="1"/>
  <c r="K59" i="3"/>
  <c r="J59" i="3" s="1"/>
  <c r="K60" i="3"/>
  <c r="J60" i="3" s="1"/>
  <c r="K61" i="3"/>
  <c r="J61" i="3" s="1"/>
  <c r="K62" i="3"/>
  <c r="J62" i="3" s="1"/>
  <c r="K63" i="3"/>
  <c r="J63" i="3" s="1"/>
  <c r="K64" i="3"/>
  <c r="J64" i="3" s="1"/>
  <c r="K65" i="3"/>
  <c r="J65" i="3" s="1"/>
  <c r="K66" i="3"/>
  <c r="J66" i="3" s="1"/>
  <c r="K67" i="3"/>
  <c r="J67" i="3" s="1"/>
  <c r="K57" i="3"/>
  <c r="J57" i="3" s="1"/>
  <c r="C58" i="3"/>
  <c r="C59" i="3"/>
  <c r="C60" i="3"/>
  <c r="C61" i="3"/>
  <c r="C62" i="3"/>
  <c r="C63" i="3"/>
  <c r="C64" i="3"/>
  <c r="C65" i="3"/>
  <c r="C66" i="3"/>
  <c r="C67" i="3"/>
  <c r="C57" i="3"/>
  <c r="E58" i="3"/>
  <c r="E59" i="3"/>
  <c r="E60" i="3"/>
  <c r="E61" i="3"/>
  <c r="E62" i="3"/>
  <c r="E63" i="3"/>
  <c r="E64" i="3"/>
  <c r="E65" i="3"/>
  <c r="E66" i="3"/>
  <c r="E67" i="3"/>
  <c r="E57" i="3"/>
  <c r="M5" i="3"/>
  <c r="M6" i="3"/>
  <c r="M7" i="3"/>
  <c r="M8" i="3"/>
  <c r="M9" i="3"/>
  <c r="M10" i="3"/>
  <c r="M11" i="3"/>
  <c r="M12" i="3"/>
  <c r="M13" i="3"/>
  <c r="M14" i="3"/>
  <c r="M4" i="3"/>
  <c r="K5" i="3"/>
  <c r="K6" i="3"/>
  <c r="K7" i="3"/>
  <c r="K8" i="3"/>
  <c r="K9" i="3"/>
  <c r="K10" i="3"/>
  <c r="K11" i="3"/>
  <c r="K12" i="3"/>
  <c r="K13" i="3"/>
  <c r="K14" i="3"/>
  <c r="K4" i="3"/>
  <c r="G34" i="3"/>
  <c r="G21" i="3"/>
  <c r="O96" i="3"/>
  <c r="G64" i="3"/>
  <c r="O95" i="3"/>
  <c r="G74" i="3"/>
  <c r="G16" i="3"/>
  <c r="G48" i="3"/>
  <c r="W22" i="3"/>
  <c r="O98" i="3"/>
  <c r="W38" i="3"/>
  <c r="G58" i="3"/>
  <c r="W41" i="3"/>
  <c r="G72" i="3"/>
  <c r="O78" i="3"/>
  <c r="W17" i="3"/>
  <c r="G12" i="3"/>
  <c r="W23" i="3"/>
  <c r="W10" i="3"/>
  <c r="G41" i="3"/>
  <c r="G78" i="3"/>
  <c r="W33" i="3"/>
  <c r="O93" i="3"/>
  <c r="W44" i="3"/>
  <c r="G15" i="3"/>
  <c r="G92" i="3"/>
  <c r="G20" i="3"/>
  <c r="O58" i="3"/>
  <c r="O68" i="3"/>
  <c r="G23" i="3"/>
  <c r="O69" i="3"/>
  <c r="G22" i="3"/>
  <c r="G32" i="3"/>
  <c r="O85" i="3"/>
  <c r="G27" i="3"/>
  <c r="W30" i="3"/>
  <c r="G9" i="3"/>
  <c r="G105" i="3"/>
  <c r="G96" i="3"/>
  <c r="G8" i="3"/>
  <c r="W36" i="3"/>
  <c r="G91" i="3"/>
  <c r="G5" i="3"/>
  <c r="W19" i="3"/>
  <c r="O72" i="3"/>
  <c r="G97" i="3"/>
  <c r="O89" i="3"/>
  <c r="O104" i="3"/>
  <c r="G83" i="3"/>
  <c r="G65" i="3"/>
  <c r="G90" i="3"/>
  <c r="W40" i="3"/>
  <c r="G93" i="3"/>
  <c r="G99" i="3"/>
  <c r="W34" i="3"/>
  <c r="O63" i="3"/>
  <c r="G35" i="3"/>
  <c r="G95" i="3"/>
  <c r="G69" i="3"/>
  <c r="W18" i="3"/>
  <c r="G61" i="3"/>
  <c r="W13" i="3"/>
  <c r="G44" i="3"/>
  <c r="W50" i="3"/>
  <c r="O61" i="3"/>
  <c r="G70" i="3"/>
  <c r="O91" i="3"/>
  <c r="O82" i="3"/>
  <c r="W8" i="3"/>
  <c r="O62" i="3"/>
  <c r="W12" i="3"/>
  <c r="W37" i="3"/>
  <c r="W6" i="3"/>
  <c r="W7" i="3"/>
  <c r="G85" i="3"/>
  <c r="G25" i="3"/>
  <c r="G7" i="3"/>
  <c r="O71" i="3"/>
  <c r="O59" i="3"/>
  <c r="W28" i="3"/>
  <c r="W11" i="3"/>
  <c r="G76" i="3"/>
  <c r="G51" i="3"/>
  <c r="G45" i="3"/>
  <c r="G17" i="3"/>
  <c r="G59" i="3"/>
  <c r="G39" i="3"/>
  <c r="W25" i="3"/>
  <c r="O83" i="3"/>
  <c r="G6" i="3"/>
  <c r="G43" i="3"/>
  <c r="W45" i="3"/>
  <c r="G10" i="3"/>
  <c r="O57" i="3"/>
  <c r="O106" i="3"/>
  <c r="G42" i="3"/>
  <c r="G52" i="3"/>
  <c r="O80" i="3"/>
  <c r="G94" i="3"/>
  <c r="G102" i="3"/>
  <c r="G88" i="3"/>
  <c r="W31" i="3"/>
  <c r="W47" i="3"/>
  <c r="G31" i="3"/>
  <c r="W32" i="3"/>
  <c r="O88" i="3"/>
  <c r="W51" i="3"/>
  <c r="O77" i="3"/>
  <c r="G73" i="3"/>
  <c r="G86" i="3"/>
  <c r="G67" i="3"/>
  <c r="G36" i="3"/>
  <c r="G28" i="3"/>
  <c r="W27" i="3"/>
  <c r="O92" i="3"/>
  <c r="G37" i="3"/>
  <c r="O66" i="3"/>
  <c r="O87" i="3"/>
  <c r="O102" i="3"/>
  <c r="G103" i="3"/>
  <c r="G63" i="3"/>
  <c r="G26" i="3"/>
  <c r="G66" i="3"/>
  <c r="W53" i="3"/>
  <c r="W35" i="3"/>
  <c r="W26" i="3"/>
  <c r="G46" i="3"/>
  <c r="G80" i="3"/>
  <c r="G100" i="3"/>
  <c r="W42" i="3"/>
  <c r="G106" i="3"/>
  <c r="O65" i="3"/>
  <c r="O67" i="3"/>
  <c r="G82" i="3"/>
  <c r="G62" i="3"/>
  <c r="G33" i="3"/>
  <c r="G84" i="3"/>
  <c r="O90" i="3"/>
  <c r="G30" i="3"/>
  <c r="G53" i="3"/>
  <c r="G75" i="3"/>
  <c r="G98" i="3"/>
  <c r="O101" i="3"/>
  <c r="G18" i="3"/>
  <c r="G40" i="3"/>
  <c r="O97" i="3"/>
  <c r="G77" i="3"/>
  <c r="G89" i="3"/>
  <c r="G14" i="3"/>
  <c r="G57" i="3"/>
  <c r="W46" i="3"/>
  <c r="W49" i="3"/>
  <c r="W9" i="3"/>
  <c r="O70" i="3"/>
  <c r="G29" i="3"/>
  <c r="O81" i="3"/>
  <c r="G13" i="3"/>
  <c r="G60" i="3"/>
  <c r="G4" i="3"/>
  <c r="W15" i="3"/>
  <c r="O94" i="3"/>
  <c r="O64" i="3"/>
  <c r="G81" i="3"/>
  <c r="G50" i="3"/>
  <c r="W20" i="3"/>
  <c r="O76" i="3"/>
  <c r="G19" i="3"/>
  <c r="W39" i="3"/>
  <c r="G87" i="3"/>
  <c r="W52" i="3"/>
  <c r="G47" i="3"/>
  <c r="G71" i="3"/>
  <c r="O105" i="3"/>
  <c r="O74" i="3"/>
  <c r="G79" i="3"/>
  <c r="W43" i="3"/>
  <c r="G38" i="3"/>
  <c r="O103" i="3"/>
  <c r="G24" i="3"/>
  <c r="G49" i="3"/>
  <c r="W16" i="3"/>
  <c r="O79" i="3"/>
  <c r="G101" i="3"/>
  <c r="G104" i="3"/>
  <c r="O84" i="3"/>
  <c r="W14" i="3"/>
  <c r="W29" i="3"/>
  <c r="O60" i="3"/>
  <c r="O86" i="3"/>
  <c r="G11" i="3"/>
  <c r="O75" i="3"/>
  <c r="O73" i="3"/>
  <c r="W24" i="3"/>
  <c r="W4" i="3"/>
  <c r="W48" i="3"/>
  <c r="O99" i="3"/>
  <c r="W5" i="3"/>
  <c r="O100" i="3"/>
  <c r="G68" i="3"/>
  <c r="W21" i="3"/>
</calcChain>
</file>

<file path=xl/sharedStrings.xml><?xml version="1.0" encoding="utf-8"?>
<sst xmlns="http://schemas.openxmlformats.org/spreadsheetml/2006/main" count="194" uniqueCount="49">
  <si>
    <t>COTE / TOL.</t>
  </si>
  <si>
    <t>MOYEN de 
CONTROLE</t>
  </si>
  <si>
    <t>FREQUENCE 
du CONTROLE</t>
  </si>
  <si>
    <t>PALMER</t>
  </si>
  <si>
    <t>Ø6,55</t>
  </si>
  <si>
    <t>Ø3,2</t>
  </si>
  <si>
    <t>Ø8</t>
  </si>
  <si>
    <t>+0,1</t>
  </si>
  <si>
    <t>-0,1</t>
  </si>
  <si>
    <t>-0,05</t>
  </si>
  <si>
    <t>+0,05</t>
  </si>
  <si>
    <t>-0,03</t>
  </si>
  <si>
    <t>ODITEST</t>
  </si>
  <si>
    <t>PAC</t>
  </si>
  <si>
    <t>PIGES</t>
  </si>
  <si>
    <t>3TOUCHES</t>
  </si>
  <si>
    <t xml:space="preserve">1ére pièce </t>
  </si>
  <si>
    <t>Repère</t>
  </si>
  <si>
    <t>IT-</t>
  </si>
  <si>
    <t>IT+</t>
  </si>
  <si>
    <t>2x Ø2,46</t>
  </si>
  <si>
    <t>Cote nominale</t>
  </si>
  <si>
    <t>Repère 1</t>
  </si>
  <si>
    <t xml:space="preserve">Valeurs relevées  </t>
  </si>
  <si>
    <t>Repère 2</t>
  </si>
  <si>
    <t>Repère 3</t>
  </si>
  <si>
    <t>Repère 4</t>
  </si>
  <si>
    <t>Repère 5</t>
  </si>
  <si>
    <t>N° Affaire</t>
  </si>
  <si>
    <t>Date</t>
  </si>
  <si>
    <t xml:space="preserve">Opérateur </t>
  </si>
  <si>
    <t xml:space="preserve">N° pièce </t>
  </si>
  <si>
    <t>Cote 1</t>
  </si>
  <si>
    <t>Cote 2</t>
  </si>
  <si>
    <t>Cote 3</t>
  </si>
  <si>
    <t>Cote 4</t>
  </si>
  <si>
    <t xml:space="preserve">Cote 5 </t>
  </si>
  <si>
    <t xml:space="preserve">Cote 6 </t>
  </si>
  <si>
    <t>Cote 7</t>
  </si>
  <si>
    <t>Cote 8</t>
  </si>
  <si>
    <t>Cote 9</t>
  </si>
  <si>
    <t>FREQUENCE DE RELEVE :</t>
  </si>
  <si>
    <t>Pièce n°</t>
  </si>
  <si>
    <t xml:space="preserve">ATTENTION, VOUS ETES A LA FIN DE LA FEUILLE DE RELEVES </t>
  </si>
  <si>
    <t>jojo</t>
  </si>
  <si>
    <t>30/12/2018</t>
  </si>
  <si>
    <t>tata</t>
  </si>
  <si>
    <t>13/12/2040</t>
  </si>
  <si>
    <t>paulo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</si>
</sst>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6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rgb="FFFF0000"/>
      <name val="Arial"/>
      <family val="2"/>
    </font>
    <font>
      <b/>
      <sz val="2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49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1" fillId="5" borderId="4" xfId="0" applyNumberFormat="1" applyFont="1" applyFill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 wrapText="1"/>
    </xf>
    <xf numFmtId="0" fontId="4" fillId="0" borderId="27" xfId="0" applyNumberFormat="1" applyFont="1" applyBorder="1" applyAlignment="1">
      <alignment horizontal="center" vertical="center" wrapText="1"/>
    </xf>
    <xf numFmtId="0" fontId="4" fillId="0" borderId="26" xfId="0" applyNumberFormat="1" applyFont="1" applyBorder="1" applyAlignment="1">
      <alignment horizontal="center" vertical="center" wrapText="1"/>
    </xf>
    <xf numFmtId="12" fontId="10" fillId="0" borderId="0" xfId="0" applyNumberFormat="1" applyFont="1" applyBorder="1" applyAlignment="1">
      <alignment horizontal="center" vertical="center"/>
    </xf>
    <xf numFmtId="12" fontId="4" fillId="0" borderId="27" xfId="0" applyNumberFormat="1" applyFont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 wrapText="1"/>
    </xf>
    <xf numFmtId="0" fontId="1" fillId="0" borderId="3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2" fontId="4" fillId="0" borderId="34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3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9" fontId="5" fillId="0" borderId="15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 wrapText="1"/>
    </xf>
    <xf numFmtId="0" fontId="4" fillId="0" borderId="26" xfId="0" applyNumberFormat="1" applyFont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1" fillId="4" borderId="6" xfId="0" applyNumberFormat="1" applyFont="1" applyFill="1" applyBorder="1" applyAlignment="1">
      <alignment horizontal="center" vertical="center" wrapText="1"/>
    </xf>
    <xf numFmtId="0" fontId="1" fillId="4" borderId="7" xfId="0" applyNumberFormat="1" applyFont="1" applyFill="1" applyBorder="1" applyAlignment="1">
      <alignment horizontal="center" vertical="center" wrapText="1"/>
    </xf>
    <xf numFmtId="14" fontId="6" fillId="3" borderId="6" xfId="0" applyNumberFormat="1" applyFont="1" applyFill="1" applyBorder="1" applyAlignment="1">
      <alignment horizontal="center" vertical="center"/>
    </xf>
    <xf numFmtId="14" fontId="6" fillId="3" borderId="7" xfId="0" applyNumberFormat="1" applyFont="1" applyFill="1" applyBorder="1" applyAlignment="1">
      <alignment horizontal="center" vertical="center"/>
    </xf>
    <xf numFmtId="0" fontId="4" fillId="5" borderId="2" xfId="0" applyNumberFormat="1" applyFon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1" fillId="0" borderId="32" xfId="0" applyNumberFormat="1" applyFont="1" applyBorder="1" applyAlignment="1">
      <alignment horizontal="center" vertical="center"/>
    </xf>
    <xf numFmtId="0" fontId="1" fillId="0" borderId="33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5" fillId="0" borderId="35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78"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28A014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>
          <bgColor rgb="FFF24B00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numFmt numFmtId="164" formatCode="m/d/yyyy"/>
      <alignment horizontal="center" vertical="center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BDBD"/>
      <color rgb="FF28A014"/>
      <color rgb="FFF24B00"/>
      <color rgb="FF299F11"/>
      <color rgb="FFF23C0C"/>
      <color rgb="FFEE3C0C"/>
      <color rgb="FFF75A03"/>
      <color rgb="FFFF5001"/>
      <color rgb="FF9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+mn-lt"/>
              </a:rPr>
              <a:t>Repère</a:t>
            </a:r>
            <a:r>
              <a:rPr lang="en-US" baseline="0">
                <a:latin typeface="+mn-lt"/>
              </a:rPr>
              <a:t> 1 - cote 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2,5 </a:t>
            </a:r>
            <a:r>
              <a:rPr lang="en-US" b="1" baseline="0">
                <a:solidFill>
                  <a:srgbClr val="9A0000"/>
                </a:solidFill>
                <a:latin typeface="+mn-lt"/>
                <a:cs typeface="Times New Roman" panose="02020603050405020304" pitchFamily="18" charset="0"/>
              </a:rPr>
              <a:t>±0,1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 </a:t>
            </a:r>
            <a:endParaRPr lang="en-US" b="1">
              <a:solidFill>
                <a:srgbClr val="9A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31279270238279033"/>
          <c:y val="1.6181229773462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3807661297239808E-2"/>
          <c:y val="0.14072276159654801"/>
          <c:w val="0.8862359116875097"/>
          <c:h val="0.73415173831426417"/>
        </c:manualLayout>
      </c:layout>
      <c:lineChart>
        <c:grouping val="standard"/>
        <c:varyColors val="0"/>
        <c:ser>
          <c:idx val="0"/>
          <c:order val="0"/>
          <c:tx>
            <c:v>Nominale</c:v>
          </c:tx>
          <c:spPr>
            <a:ln w="19050" cap="rnd">
              <a:solidFill>
                <a:srgbClr val="9A0000"/>
              </a:solidFill>
              <a:round/>
            </a:ln>
            <a:effectLst/>
          </c:spPr>
          <c:marker>
            <c:symbol val="none"/>
          </c:marker>
          <c:val>
            <c:numRef>
              <c:f>Valeurs!$D$4:$D$53</c:f>
              <c:numCache>
                <c:formatCode>General</c:formatCode>
                <c:ptCount val="50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  <c:pt idx="25">
                  <c:v>2.5</c:v>
                </c:pt>
                <c:pt idx="26">
                  <c:v>2.5</c:v>
                </c:pt>
                <c:pt idx="27">
                  <c:v>2.5</c:v>
                </c:pt>
                <c:pt idx="28">
                  <c:v>2.5</c:v>
                </c:pt>
                <c:pt idx="29">
                  <c:v>2.5</c:v>
                </c:pt>
                <c:pt idx="30">
                  <c:v>2.5</c:v>
                </c:pt>
                <c:pt idx="31">
                  <c:v>2.5</c:v>
                </c:pt>
                <c:pt idx="32">
                  <c:v>2.5</c:v>
                </c:pt>
                <c:pt idx="33">
                  <c:v>2.5</c:v>
                </c:pt>
                <c:pt idx="34">
                  <c:v>2.5</c:v>
                </c:pt>
                <c:pt idx="35">
                  <c:v>2.5</c:v>
                </c:pt>
                <c:pt idx="36">
                  <c:v>2.5</c:v>
                </c:pt>
                <c:pt idx="37">
                  <c:v>2.5</c:v>
                </c:pt>
                <c:pt idx="38">
                  <c:v>2.5</c:v>
                </c:pt>
                <c:pt idx="39">
                  <c:v>2.5</c:v>
                </c:pt>
                <c:pt idx="40">
                  <c:v>2.5</c:v>
                </c:pt>
                <c:pt idx="41">
                  <c:v>2.5</c:v>
                </c:pt>
                <c:pt idx="42">
                  <c:v>2.5</c:v>
                </c:pt>
                <c:pt idx="43">
                  <c:v>2.5</c:v>
                </c:pt>
                <c:pt idx="44">
                  <c:v>2.5</c:v>
                </c:pt>
                <c:pt idx="45">
                  <c:v>2.5</c:v>
                </c:pt>
                <c:pt idx="46">
                  <c:v>2.5</c:v>
                </c:pt>
                <c:pt idx="47">
                  <c:v>2.5</c:v>
                </c:pt>
                <c:pt idx="48">
                  <c:v>2.5</c:v>
                </c:pt>
                <c:pt idx="49">
                  <c:v>2.5</c:v>
                </c:pt>
              </c:numCache>
            </c:numRef>
          </c:val>
          <c:smooth val="0"/>
        </c:ser>
        <c:ser>
          <c:idx val="1"/>
          <c:order val="1"/>
          <c:tx>
            <c:v>IT+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Valeurs!$E$4:$E$53</c:f>
              <c:numCache>
                <c:formatCode>General</c:formatCode>
                <c:ptCount val="50"/>
                <c:pt idx="0">
                  <c:v>2.6</c:v>
                </c:pt>
                <c:pt idx="1">
                  <c:v>2.6</c:v>
                </c:pt>
                <c:pt idx="2">
                  <c:v>2.6</c:v>
                </c:pt>
                <c:pt idx="3">
                  <c:v>2.6</c:v>
                </c:pt>
                <c:pt idx="4">
                  <c:v>2.6</c:v>
                </c:pt>
                <c:pt idx="5">
                  <c:v>2.6</c:v>
                </c:pt>
                <c:pt idx="6">
                  <c:v>2.6</c:v>
                </c:pt>
                <c:pt idx="7">
                  <c:v>2.6</c:v>
                </c:pt>
                <c:pt idx="8">
                  <c:v>2.6</c:v>
                </c:pt>
                <c:pt idx="9">
                  <c:v>2.6</c:v>
                </c:pt>
                <c:pt idx="10">
                  <c:v>2.6</c:v>
                </c:pt>
                <c:pt idx="11">
                  <c:v>2.6</c:v>
                </c:pt>
                <c:pt idx="12">
                  <c:v>2.6</c:v>
                </c:pt>
                <c:pt idx="13">
                  <c:v>2.6</c:v>
                </c:pt>
                <c:pt idx="14">
                  <c:v>2.6</c:v>
                </c:pt>
                <c:pt idx="15">
                  <c:v>2.6</c:v>
                </c:pt>
                <c:pt idx="16">
                  <c:v>2.6</c:v>
                </c:pt>
                <c:pt idx="17">
                  <c:v>2.6</c:v>
                </c:pt>
                <c:pt idx="18">
                  <c:v>2.6</c:v>
                </c:pt>
                <c:pt idx="19">
                  <c:v>2.6</c:v>
                </c:pt>
                <c:pt idx="20">
                  <c:v>2.6</c:v>
                </c:pt>
                <c:pt idx="21">
                  <c:v>2.6</c:v>
                </c:pt>
                <c:pt idx="22">
                  <c:v>2.6</c:v>
                </c:pt>
                <c:pt idx="23">
                  <c:v>2.6</c:v>
                </c:pt>
                <c:pt idx="24">
                  <c:v>2.6</c:v>
                </c:pt>
                <c:pt idx="25">
                  <c:v>2.6</c:v>
                </c:pt>
                <c:pt idx="26">
                  <c:v>2.6</c:v>
                </c:pt>
                <c:pt idx="27">
                  <c:v>2.6</c:v>
                </c:pt>
                <c:pt idx="28">
                  <c:v>2.6</c:v>
                </c:pt>
                <c:pt idx="29">
                  <c:v>2.6</c:v>
                </c:pt>
                <c:pt idx="30">
                  <c:v>2.6</c:v>
                </c:pt>
                <c:pt idx="31">
                  <c:v>2.6</c:v>
                </c:pt>
                <c:pt idx="32">
                  <c:v>2.6</c:v>
                </c:pt>
                <c:pt idx="33">
                  <c:v>2.6</c:v>
                </c:pt>
                <c:pt idx="34">
                  <c:v>2.6</c:v>
                </c:pt>
                <c:pt idx="35">
                  <c:v>2.6</c:v>
                </c:pt>
                <c:pt idx="36">
                  <c:v>2.6</c:v>
                </c:pt>
                <c:pt idx="37">
                  <c:v>2.6</c:v>
                </c:pt>
                <c:pt idx="38">
                  <c:v>2.6</c:v>
                </c:pt>
                <c:pt idx="39">
                  <c:v>2.6</c:v>
                </c:pt>
                <c:pt idx="40">
                  <c:v>2.6</c:v>
                </c:pt>
                <c:pt idx="41">
                  <c:v>2.6</c:v>
                </c:pt>
                <c:pt idx="42">
                  <c:v>2.6</c:v>
                </c:pt>
                <c:pt idx="43">
                  <c:v>2.6</c:v>
                </c:pt>
                <c:pt idx="44">
                  <c:v>2.6</c:v>
                </c:pt>
                <c:pt idx="45">
                  <c:v>2.6</c:v>
                </c:pt>
                <c:pt idx="46">
                  <c:v>2.6</c:v>
                </c:pt>
                <c:pt idx="47">
                  <c:v>2.6</c:v>
                </c:pt>
                <c:pt idx="48">
                  <c:v>2.6</c:v>
                </c:pt>
                <c:pt idx="49">
                  <c:v>2.6</c:v>
                </c:pt>
              </c:numCache>
            </c:numRef>
          </c:val>
          <c:smooth val="0"/>
        </c:ser>
        <c:ser>
          <c:idx val="2"/>
          <c:order val="2"/>
          <c:tx>
            <c:v>Relevés des valeurs 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Valeurs!$G$4:$G$53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8</c:v>
                </c:pt>
                <c:pt idx="8">
                  <c:v>9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  <c:pt idx="12">
                  <c:v>9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9</c:v>
                </c:pt>
                <c:pt idx="17">
                  <c:v>9</c:v>
                </c:pt>
                <c:pt idx="18">
                  <c:v>9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</c:v>
                </c:pt>
                <c:pt idx="23">
                  <c:v>2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6</c:v>
                </c:pt>
                <c:pt idx="29">
                  <c:v>8</c:v>
                </c:pt>
                <c:pt idx="30">
                  <c:v>9</c:v>
                </c:pt>
                <c:pt idx="31">
                  <c:v>9</c:v>
                </c:pt>
                <c:pt idx="32">
                  <c:v>9</c:v>
                </c:pt>
                <c:pt idx="33">
                  <c:v>9</c:v>
                </c:pt>
                <c:pt idx="34">
                  <c:v>9</c:v>
                </c:pt>
                <c:pt idx="35">
                  <c:v>2</c:v>
                </c:pt>
                <c:pt idx="36">
                  <c:v>4</c:v>
                </c:pt>
                <c:pt idx="37">
                  <c:v>5</c:v>
                </c:pt>
                <c:pt idx="38">
                  <c:v>6</c:v>
                </c:pt>
                <c:pt idx="39">
                  <c:v>7</c:v>
                </c:pt>
                <c:pt idx="40">
                  <c:v>8</c:v>
                </c:pt>
                <c:pt idx="41">
                  <c:v>9</c:v>
                </c:pt>
                <c:pt idx="42">
                  <c:v>10</c:v>
                </c:pt>
                <c:pt idx="43">
                  <c:v>12</c:v>
                </c:pt>
                <c:pt idx="44">
                  <c:v>13</c:v>
                </c:pt>
                <c:pt idx="45">
                  <c:v>13</c:v>
                </c:pt>
                <c:pt idx="46">
                  <c:v>13</c:v>
                </c:pt>
                <c:pt idx="47">
                  <c:v>13</c:v>
                </c:pt>
                <c:pt idx="48">
                  <c:v>13</c:v>
                </c:pt>
                <c:pt idx="49">
                  <c:v>13</c:v>
                </c:pt>
              </c:numCache>
            </c:numRef>
          </c:val>
          <c:smooth val="0"/>
        </c:ser>
        <c:ser>
          <c:idx val="3"/>
          <c:order val="3"/>
          <c:tx>
            <c:v>Limite de contrôle inférieure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Valeurs!$B$4:$B$53</c:f>
              <c:numCache>
                <c:formatCode>General</c:formatCode>
                <c:ptCount val="50"/>
                <c:pt idx="0">
                  <c:v>2.42</c:v>
                </c:pt>
                <c:pt idx="1">
                  <c:v>2.42</c:v>
                </c:pt>
                <c:pt idx="2">
                  <c:v>2.42</c:v>
                </c:pt>
                <c:pt idx="3">
                  <c:v>2.42</c:v>
                </c:pt>
                <c:pt idx="4">
                  <c:v>2.42</c:v>
                </c:pt>
                <c:pt idx="5">
                  <c:v>2.42</c:v>
                </c:pt>
                <c:pt idx="6">
                  <c:v>2.42</c:v>
                </c:pt>
                <c:pt idx="7">
                  <c:v>2.42</c:v>
                </c:pt>
                <c:pt idx="8">
                  <c:v>2.42</c:v>
                </c:pt>
                <c:pt idx="9">
                  <c:v>2.42</c:v>
                </c:pt>
                <c:pt idx="10">
                  <c:v>2.42</c:v>
                </c:pt>
                <c:pt idx="11">
                  <c:v>2.42</c:v>
                </c:pt>
                <c:pt idx="12">
                  <c:v>2.42</c:v>
                </c:pt>
                <c:pt idx="13">
                  <c:v>2.42</c:v>
                </c:pt>
                <c:pt idx="14">
                  <c:v>2.42</c:v>
                </c:pt>
                <c:pt idx="15">
                  <c:v>2.42</c:v>
                </c:pt>
                <c:pt idx="16">
                  <c:v>2.42</c:v>
                </c:pt>
                <c:pt idx="17">
                  <c:v>2.42</c:v>
                </c:pt>
                <c:pt idx="18">
                  <c:v>2.42</c:v>
                </c:pt>
                <c:pt idx="19">
                  <c:v>2.42</c:v>
                </c:pt>
                <c:pt idx="20">
                  <c:v>2.42</c:v>
                </c:pt>
                <c:pt idx="21">
                  <c:v>2.42</c:v>
                </c:pt>
                <c:pt idx="22">
                  <c:v>2.42</c:v>
                </c:pt>
                <c:pt idx="23">
                  <c:v>2.42</c:v>
                </c:pt>
                <c:pt idx="24">
                  <c:v>2.42</c:v>
                </c:pt>
                <c:pt idx="25">
                  <c:v>2.42</c:v>
                </c:pt>
                <c:pt idx="26">
                  <c:v>2.42</c:v>
                </c:pt>
                <c:pt idx="27">
                  <c:v>2.42</c:v>
                </c:pt>
                <c:pt idx="28">
                  <c:v>2.42</c:v>
                </c:pt>
                <c:pt idx="29">
                  <c:v>2.42</c:v>
                </c:pt>
                <c:pt idx="30">
                  <c:v>2.42</c:v>
                </c:pt>
                <c:pt idx="31">
                  <c:v>2.42</c:v>
                </c:pt>
                <c:pt idx="32">
                  <c:v>2.42</c:v>
                </c:pt>
                <c:pt idx="33">
                  <c:v>2.42</c:v>
                </c:pt>
                <c:pt idx="34">
                  <c:v>2.42</c:v>
                </c:pt>
                <c:pt idx="35">
                  <c:v>2.42</c:v>
                </c:pt>
                <c:pt idx="36">
                  <c:v>2.42</c:v>
                </c:pt>
                <c:pt idx="37">
                  <c:v>2.42</c:v>
                </c:pt>
                <c:pt idx="38">
                  <c:v>2.42</c:v>
                </c:pt>
                <c:pt idx="39">
                  <c:v>2.42</c:v>
                </c:pt>
                <c:pt idx="40">
                  <c:v>2.42</c:v>
                </c:pt>
                <c:pt idx="41">
                  <c:v>2.42</c:v>
                </c:pt>
                <c:pt idx="42">
                  <c:v>2.42</c:v>
                </c:pt>
                <c:pt idx="43">
                  <c:v>2.42</c:v>
                </c:pt>
                <c:pt idx="44">
                  <c:v>2.42</c:v>
                </c:pt>
                <c:pt idx="45">
                  <c:v>2.42</c:v>
                </c:pt>
                <c:pt idx="46">
                  <c:v>2.42</c:v>
                </c:pt>
                <c:pt idx="47">
                  <c:v>2.42</c:v>
                </c:pt>
                <c:pt idx="48">
                  <c:v>2.42</c:v>
                </c:pt>
                <c:pt idx="49">
                  <c:v>2.42</c:v>
                </c:pt>
              </c:numCache>
            </c:numRef>
          </c:val>
          <c:smooth val="0"/>
        </c:ser>
        <c:ser>
          <c:idx val="4"/>
          <c:order val="4"/>
          <c:tx>
            <c:v>IT-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Valeurs!$C$4:$C$53</c:f>
              <c:numCache>
                <c:formatCode>General</c:formatCode>
                <c:ptCount val="50"/>
                <c:pt idx="0">
                  <c:v>2.4</c:v>
                </c:pt>
                <c:pt idx="1">
                  <c:v>2.4</c:v>
                </c:pt>
                <c:pt idx="2">
                  <c:v>2.4</c:v>
                </c:pt>
                <c:pt idx="3">
                  <c:v>2.4</c:v>
                </c:pt>
                <c:pt idx="4">
                  <c:v>2.4</c:v>
                </c:pt>
                <c:pt idx="5">
                  <c:v>2.4</c:v>
                </c:pt>
                <c:pt idx="6">
                  <c:v>2.4</c:v>
                </c:pt>
                <c:pt idx="7">
                  <c:v>2.4</c:v>
                </c:pt>
                <c:pt idx="8">
                  <c:v>2.4</c:v>
                </c:pt>
                <c:pt idx="9">
                  <c:v>2.4</c:v>
                </c:pt>
                <c:pt idx="10">
                  <c:v>2.4</c:v>
                </c:pt>
                <c:pt idx="11">
                  <c:v>2.4</c:v>
                </c:pt>
                <c:pt idx="12">
                  <c:v>2.4</c:v>
                </c:pt>
                <c:pt idx="13">
                  <c:v>2.4</c:v>
                </c:pt>
                <c:pt idx="14">
                  <c:v>2.4</c:v>
                </c:pt>
                <c:pt idx="15">
                  <c:v>2.4</c:v>
                </c:pt>
                <c:pt idx="16">
                  <c:v>2.4</c:v>
                </c:pt>
                <c:pt idx="17">
                  <c:v>2.4</c:v>
                </c:pt>
                <c:pt idx="18">
                  <c:v>2.4</c:v>
                </c:pt>
                <c:pt idx="19">
                  <c:v>2.4</c:v>
                </c:pt>
                <c:pt idx="20">
                  <c:v>2.4</c:v>
                </c:pt>
                <c:pt idx="21">
                  <c:v>2.4</c:v>
                </c:pt>
                <c:pt idx="22">
                  <c:v>2.4</c:v>
                </c:pt>
                <c:pt idx="23">
                  <c:v>2.4</c:v>
                </c:pt>
                <c:pt idx="24">
                  <c:v>2.4</c:v>
                </c:pt>
                <c:pt idx="25">
                  <c:v>2.4</c:v>
                </c:pt>
                <c:pt idx="26">
                  <c:v>2.4</c:v>
                </c:pt>
                <c:pt idx="27">
                  <c:v>2.4</c:v>
                </c:pt>
                <c:pt idx="28">
                  <c:v>2.4</c:v>
                </c:pt>
                <c:pt idx="29">
                  <c:v>2.4</c:v>
                </c:pt>
                <c:pt idx="30">
                  <c:v>2.4</c:v>
                </c:pt>
                <c:pt idx="31">
                  <c:v>2.4</c:v>
                </c:pt>
                <c:pt idx="32">
                  <c:v>2.4</c:v>
                </c:pt>
                <c:pt idx="33">
                  <c:v>2.4</c:v>
                </c:pt>
                <c:pt idx="34">
                  <c:v>2.4</c:v>
                </c:pt>
                <c:pt idx="35">
                  <c:v>2.4</c:v>
                </c:pt>
                <c:pt idx="36">
                  <c:v>2.4</c:v>
                </c:pt>
                <c:pt idx="37">
                  <c:v>2.4</c:v>
                </c:pt>
                <c:pt idx="38">
                  <c:v>2.4</c:v>
                </c:pt>
                <c:pt idx="39">
                  <c:v>2.4</c:v>
                </c:pt>
                <c:pt idx="40">
                  <c:v>2.4</c:v>
                </c:pt>
                <c:pt idx="41">
                  <c:v>2.4</c:v>
                </c:pt>
                <c:pt idx="42">
                  <c:v>2.4</c:v>
                </c:pt>
                <c:pt idx="43">
                  <c:v>2.4</c:v>
                </c:pt>
                <c:pt idx="44">
                  <c:v>2.4</c:v>
                </c:pt>
                <c:pt idx="45">
                  <c:v>2.4</c:v>
                </c:pt>
                <c:pt idx="46">
                  <c:v>2.4</c:v>
                </c:pt>
                <c:pt idx="47">
                  <c:v>2.4</c:v>
                </c:pt>
                <c:pt idx="48">
                  <c:v>2.4</c:v>
                </c:pt>
                <c:pt idx="49">
                  <c:v>2.4</c:v>
                </c:pt>
              </c:numCache>
            </c:numRef>
          </c:val>
          <c:smooth val="0"/>
        </c:ser>
        <c:ser>
          <c:idx val="5"/>
          <c:order val="5"/>
          <c:tx>
            <c:v>Limite de contrôle supérieure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Valeurs!$F$4:$F$53</c:f>
              <c:numCache>
                <c:formatCode>General</c:formatCode>
                <c:ptCount val="50"/>
                <c:pt idx="0">
                  <c:v>2.58</c:v>
                </c:pt>
                <c:pt idx="1">
                  <c:v>2.58</c:v>
                </c:pt>
                <c:pt idx="2">
                  <c:v>2.58</c:v>
                </c:pt>
                <c:pt idx="3">
                  <c:v>2.58</c:v>
                </c:pt>
                <c:pt idx="4">
                  <c:v>2.58</c:v>
                </c:pt>
                <c:pt idx="5">
                  <c:v>2.58</c:v>
                </c:pt>
                <c:pt idx="6">
                  <c:v>2.58</c:v>
                </c:pt>
                <c:pt idx="7">
                  <c:v>2.58</c:v>
                </c:pt>
                <c:pt idx="8">
                  <c:v>2.58</c:v>
                </c:pt>
                <c:pt idx="9">
                  <c:v>2.58</c:v>
                </c:pt>
                <c:pt idx="10">
                  <c:v>2.58</c:v>
                </c:pt>
                <c:pt idx="11">
                  <c:v>2.58</c:v>
                </c:pt>
                <c:pt idx="12">
                  <c:v>2.58</c:v>
                </c:pt>
                <c:pt idx="13">
                  <c:v>2.58</c:v>
                </c:pt>
                <c:pt idx="14">
                  <c:v>2.58</c:v>
                </c:pt>
                <c:pt idx="15">
                  <c:v>2.58</c:v>
                </c:pt>
                <c:pt idx="16">
                  <c:v>2.58</c:v>
                </c:pt>
                <c:pt idx="17">
                  <c:v>2.58</c:v>
                </c:pt>
                <c:pt idx="18">
                  <c:v>2.58</c:v>
                </c:pt>
                <c:pt idx="19">
                  <c:v>2.58</c:v>
                </c:pt>
                <c:pt idx="20">
                  <c:v>2.58</c:v>
                </c:pt>
                <c:pt idx="21">
                  <c:v>2.58</c:v>
                </c:pt>
                <c:pt idx="22">
                  <c:v>2.58</c:v>
                </c:pt>
                <c:pt idx="23">
                  <c:v>2.58</c:v>
                </c:pt>
                <c:pt idx="24">
                  <c:v>2.58</c:v>
                </c:pt>
                <c:pt idx="25">
                  <c:v>2.58</c:v>
                </c:pt>
                <c:pt idx="26">
                  <c:v>2.58</c:v>
                </c:pt>
                <c:pt idx="27">
                  <c:v>2.58</c:v>
                </c:pt>
                <c:pt idx="28">
                  <c:v>2.58</c:v>
                </c:pt>
                <c:pt idx="29">
                  <c:v>2.58</c:v>
                </c:pt>
                <c:pt idx="30">
                  <c:v>2.58</c:v>
                </c:pt>
                <c:pt idx="31">
                  <c:v>2.58</c:v>
                </c:pt>
                <c:pt idx="32">
                  <c:v>2.58</c:v>
                </c:pt>
                <c:pt idx="33">
                  <c:v>2.58</c:v>
                </c:pt>
                <c:pt idx="34">
                  <c:v>2.58</c:v>
                </c:pt>
                <c:pt idx="35">
                  <c:v>2.58</c:v>
                </c:pt>
                <c:pt idx="36">
                  <c:v>2.58</c:v>
                </c:pt>
                <c:pt idx="37">
                  <c:v>2.58</c:v>
                </c:pt>
                <c:pt idx="38">
                  <c:v>2.58</c:v>
                </c:pt>
                <c:pt idx="39">
                  <c:v>2.58</c:v>
                </c:pt>
                <c:pt idx="40">
                  <c:v>2.58</c:v>
                </c:pt>
                <c:pt idx="41">
                  <c:v>2.58</c:v>
                </c:pt>
                <c:pt idx="42">
                  <c:v>2.58</c:v>
                </c:pt>
                <c:pt idx="43">
                  <c:v>2.58</c:v>
                </c:pt>
                <c:pt idx="44">
                  <c:v>2.58</c:v>
                </c:pt>
                <c:pt idx="45">
                  <c:v>2.58</c:v>
                </c:pt>
                <c:pt idx="46">
                  <c:v>2.58</c:v>
                </c:pt>
                <c:pt idx="47">
                  <c:v>2.58</c:v>
                </c:pt>
                <c:pt idx="48">
                  <c:v>2.58</c:v>
                </c:pt>
                <c:pt idx="49">
                  <c:v>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6980960"/>
        <c:axId val="496981520"/>
      </c:lineChart>
      <c:catAx>
        <c:axId val="4969809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6981520"/>
        <c:crosses val="autoZero"/>
        <c:auto val="0"/>
        <c:lblAlgn val="ctr"/>
        <c:lblOffset val="100"/>
        <c:tickMarkSkip val="2"/>
        <c:noMultiLvlLbl val="0"/>
      </c:catAx>
      <c:valAx>
        <c:axId val="496981520"/>
        <c:scaling>
          <c:orientation val="minMax"/>
          <c:max val="2.62"/>
          <c:min val="2.3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prstDash val="lg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in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6980960"/>
        <c:crosses val="autoZero"/>
        <c:crossBetween val="between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+mn-lt"/>
              </a:rPr>
              <a:t>Repère</a:t>
            </a:r>
            <a:r>
              <a:rPr lang="en-US" baseline="0">
                <a:latin typeface="+mn-lt"/>
              </a:rPr>
              <a:t> 3 - cote 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2 </a:t>
            </a:r>
            <a:r>
              <a:rPr lang="en-US" b="1" baseline="0">
                <a:solidFill>
                  <a:srgbClr val="9A0000"/>
                </a:solidFill>
                <a:latin typeface="+mn-lt"/>
                <a:cs typeface="Times New Roman" panose="02020603050405020304" pitchFamily="18" charset="0"/>
              </a:rPr>
              <a:t>±0,1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 </a:t>
            </a:r>
            <a:endParaRPr lang="en-US" b="1">
              <a:solidFill>
                <a:srgbClr val="9A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31770817250784827"/>
          <c:y val="1.6181229773462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225961950834576E-2"/>
          <c:y val="0.12454153182308522"/>
          <c:w val="0.87381761103391487"/>
          <c:h val="0.75033296808772687"/>
        </c:manualLayout>
      </c:layout>
      <c:lineChart>
        <c:grouping val="standard"/>
        <c:varyColors val="0"/>
        <c:ser>
          <c:idx val="0"/>
          <c:order val="0"/>
          <c:tx>
            <c:v>Limite de contrôle inférieure 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Valeurs!$B$57:$B$106</c:f>
              <c:numCache>
                <c:formatCode>General</c:formatCode>
                <c:ptCount val="50"/>
                <c:pt idx="0">
                  <c:v>1.92</c:v>
                </c:pt>
                <c:pt idx="1">
                  <c:v>1.92</c:v>
                </c:pt>
                <c:pt idx="2">
                  <c:v>1.92</c:v>
                </c:pt>
                <c:pt idx="3">
                  <c:v>1.92</c:v>
                </c:pt>
                <c:pt idx="4">
                  <c:v>1.92</c:v>
                </c:pt>
                <c:pt idx="5">
                  <c:v>1.92</c:v>
                </c:pt>
                <c:pt idx="6">
                  <c:v>1.92</c:v>
                </c:pt>
                <c:pt idx="7">
                  <c:v>1.92</c:v>
                </c:pt>
                <c:pt idx="8">
                  <c:v>1.92</c:v>
                </c:pt>
                <c:pt idx="9">
                  <c:v>1.92</c:v>
                </c:pt>
                <c:pt idx="10">
                  <c:v>1.92</c:v>
                </c:pt>
                <c:pt idx="11">
                  <c:v>1.92</c:v>
                </c:pt>
                <c:pt idx="12">
                  <c:v>1.92</c:v>
                </c:pt>
                <c:pt idx="13">
                  <c:v>1.92</c:v>
                </c:pt>
                <c:pt idx="14">
                  <c:v>1.92</c:v>
                </c:pt>
                <c:pt idx="15">
                  <c:v>1.92</c:v>
                </c:pt>
                <c:pt idx="16">
                  <c:v>1.92</c:v>
                </c:pt>
                <c:pt idx="17">
                  <c:v>1.92</c:v>
                </c:pt>
                <c:pt idx="18">
                  <c:v>1.92</c:v>
                </c:pt>
                <c:pt idx="19">
                  <c:v>1.92</c:v>
                </c:pt>
                <c:pt idx="20">
                  <c:v>1.92</c:v>
                </c:pt>
                <c:pt idx="21">
                  <c:v>1.92</c:v>
                </c:pt>
                <c:pt idx="22">
                  <c:v>1.92</c:v>
                </c:pt>
                <c:pt idx="23">
                  <c:v>1.92</c:v>
                </c:pt>
                <c:pt idx="24">
                  <c:v>1.92</c:v>
                </c:pt>
                <c:pt idx="25">
                  <c:v>1.92</c:v>
                </c:pt>
                <c:pt idx="26">
                  <c:v>1.92</c:v>
                </c:pt>
                <c:pt idx="27">
                  <c:v>1.92</c:v>
                </c:pt>
                <c:pt idx="28">
                  <c:v>1.92</c:v>
                </c:pt>
                <c:pt idx="29">
                  <c:v>1.92</c:v>
                </c:pt>
                <c:pt idx="30">
                  <c:v>1.92</c:v>
                </c:pt>
                <c:pt idx="31">
                  <c:v>1.92</c:v>
                </c:pt>
                <c:pt idx="32">
                  <c:v>1.92</c:v>
                </c:pt>
                <c:pt idx="33">
                  <c:v>1.92</c:v>
                </c:pt>
                <c:pt idx="34">
                  <c:v>1.92</c:v>
                </c:pt>
                <c:pt idx="35">
                  <c:v>1.92</c:v>
                </c:pt>
                <c:pt idx="36">
                  <c:v>1.92</c:v>
                </c:pt>
                <c:pt idx="37">
                  <c:v>1.92</c:v>
                </c:pt>
                <c:pt idx="38">
                  <c:v>1.92</c:v>
                </c:pt>
                <c:pt idx="39">
                  <c:v>1.92</c:v>
                </c:pt>
                <c:pt idx="40">
                  <c:v>1.92</c:v>
                </c:pt>
                <c:pt idx="41">
                  <c:v>1.92</c:v>
                </c:pt>
                <c:pt idx="42">
                  <c:v>1.92</c:v>
                </c:pt>
                <c:pt idx="43">
                  <c:v>1.92</c:v>
                </c:pt>
                <c:pt idx="44">
                  <c:v>1.92</c:v>
                </c:pt>
                <c:pt idx="45">
                  <c:v>1.92</c:v>
                </c:pt>
                <c:pt idx="46">
                  <c:v>1.92</c:v>
                </c:pt>
                <c:pt idx="47">
                  <c:v>1.92</c:v>
                </c:pt>
                <c:pt idx="48">
                  <c:v>1.92</c:v>
                </c:pt>
                <c:pt idx="49">
                  <c:v>1.92</c:v>
                </c:pt>
              </c:numCache>
            </c:numRef>
          </c:val>
          <c:smooth val="0"/>
        </c:ser>
        <c:ser>
          <c:idx val="1"/>
          <c:order val="1"/>
          <c:tx>
            <c:v>IT-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Valeurs!$C$57:$C$106</c:f>
              <c:numCache>
                <c:formatCode>General</c:formatCode>
                <c:ptCount val="50"/>
                <c:pt idx="0">
                  <c:v>1.9</c:v>
                </c:pt>
                <c:pt idx="1">
                  <c:v>1.9</c:v>
                </c:pt>
                <c:pt idx="2">
                  <c:v>1.9</c:v>
                </c:pt>
                <c:pt idx="3">
                  <c:v>1.9</c:v>
                </c:pt>
                <c:pt idx="4">
                  <c:v>1.9</c:v>
                </c:pt>
                <c:pt idx="5">
                  <c:v>1.9</c:v>
                </c:pt>
                <c:pt idx="6">
                  <c:v>1.9</c:v>
                </c:pt>
                <c:pt idx="7">
                  <c:v>1.9</c:v>
                </c:pt>
                <c:pt idx="8">
                  <c:v>1.9</c:v>
                </c:pt>
                <c:pt idx="9">
                  <c:v>1.9</c:v>
                </c:pt>
                <c:pt idx="10">
                  <c:v>1.9</c:v>
                </c:pt>
                <c:pt idx="11">
                  <c:v>1.9</c:v>
                </c:pt>
                <c:pt idx="12">
                  <c:v>1.9</c:v>
                </c:pt>
                <c:pt idx="13">
                  <c:v>1.9</c:v>
                </c:pt>
                <c:pt idx="14">
                  <c:v>1.9</c:v>
                </c:pt>
                <c:pt idx="15">
                  <c:v>1.9</c:v>
                </c:pt>
                <c:pt idx="16">
                  <c:v>1.9</c:v>
                </c:pt>
                <c:pt idx="17">
                  <c:v>1.9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1.9</c:v>
                </c:pt>
                <c:pt idx="23">
                  <c:v>1.9</c:v>
                </c:pt>
                <c:pt idx="24">
                  <c:v>1.9</c:v>
                </c:pt>
                <c:pt idx="25">
                  <c:v>1.9</c:v>
                </c:pt>
                <c:pt idx="26">
                  <c:v>1.9</c:v>
                </c:pt>
                <c:pt idx="27">
                  <c:v>1.9</c:v>
                </c:pt>
                <c:pt idx="28">
                  <c:v>1.9</c:v>
                </c:pt>
                <c:pt idx="29">
                  <c:v>1.9</c:v>
                </c:pt>
                <c:pt idx="30">
                  <c:v>1.9</c:v>
                </c:pt>
                <c:pt idx="31">
                  <c:v>1.9</c:v>
                </c:pt>
                <c:pt idx="32">
                  <c:v>1.9</c:v>
                </c:pt>
                <c:pt idx="33">
                  <c:v>1.9</c:v>
                </c:pt>
                <c:pt idx="34">
                  <c:v>1.9</c:v>
                </c:pt>
                <c:pt idx="35">
                  <c:v>1.9</c:v>
                </c:pt>
                <c:pt idx="36">
                  <c:v>1.9</c:v>
                </c:pt>
                <c:pt idx="37">
                  <c:v>1.9</c:v>
                </c:pt>
                <c:pt idx="38">
                  <c:v>1.9</c:v>
                </c:pt>
                <c:pt idx="39">
                  <c:v>1.9</c:v>
                </c:pt>
                <c:pt idx="40">
                  <c:v>1.9</c:v>
                </c:pt>
                <c:pt idx="41">
                  <c:v>1.9</c:v>
                </c:pt>
                <c:pt idx="42">
                  <c:v>1.9</c:v>
                </c:pt>
                <c:pt idx="43">
                  <c:v>1.9</c:v>
                </c:pt>
                <c:pt idx="44">
                  <c:v>1.9</c:v>
                </c:pt>
                <c:pt idx="45">
                  <c:v>1.9</c:v>
                </c:pt>
                <c:pt idx="46">
                  <c:v>1.9</c:v>
                </c:pt>
                <c:pt idx="47">
                  <c:v>1.9</c:v>
                </c:pt>
                <c:pt idx="48">
                  <c:v>1.9</c:v>
                </c:pt>
                <c:pt idx="49">
                  <c:v>1.9</c:v>
                </c:pt>
              </c:numCache>
            </c:numRef>
          </c:val>
          <c:smooth val="0"/>
        </c:ser>
        <c:ser>
          <c:idx val="2"/>
          <c:order val="2"/>
          <c:tx>
            <c:v>Nominal</c:v>
          </c:tx>
          <c:spPr>
            <a:ln w="19050" cap="rnd">
              <a:solidFill>
                <a:srgbClr val="9A0000"/>
              </a:solidFill>
              <a:round/>
            </a:ln>
            <a:effectLst/>
          </c:spPr>
          <c:marker>
            <c:symbol val="none"/>
          </c:marker>
          <c:val>
            <c:numRef>
              <c:f>Valeurs!$D$57:$D$106</c:f>
              <c:numCache>
                <c:formatCode>General</c:formatCode>
                <c:ptCount val="50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v>IT+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Valeurs!$E$57:$E$106</c:f>
              <c:numCache>
                <c:formatCode>General</c:formatCode>
                <c:ptCount val="50"/>
                <c:pt idx="0">
                  <c:v>2.1</c:v>
                </c:pt>
                <c:pt idx="1">
                  <c:v>2.1</c:v>
                </c:pt>
                <c:pt idx="2">
                  <c:v>2.1</c:v>
                </c:pt>
                <c:pt idx="3">
                  <c:v>2.1</c:v>
                </c:pt>
                <c:pt idx="4">
                  <c:v>2.1</c:v>
                </c:pt>
                <c:pt idx="5">
                  <c:v>2.1</c:v>
                </c:pt>
                <c:pt idx="6">
                  <c:v>2.1</c:v>
                </c:pt>
                <c:pt idx="7">
                  <c:v>2.1</c:v>
                </c:pt>
                <c:pt idx="8">
                  <c:v>2.1</c:v>
                </c:pt>
                <c:pt idx="9">
                  <c:v>2.1</c:v>
                </c:pt>
                <c:pt idx="10">
                  <c:v>2.1</c:v>
                </c:pt>
                <c:pt idx="11">
                  <c:v>2.1</c:v>
                </c:pt>
                <c:pt idx="12">
                  <c:v>2.1</c:v>
                </c:pt>
                <c:pt idx="13">
                  <c:v>2.1</c:v>
                </c:pt>
                <c:pt idx="14">
                  <c:v>2.1</c:v>
                </c:pt>
                <c:pt idx="15">
                  <c:v>2.1</c:v>
                </c:pt>
                <c:pt idx="16">
                  <c:v>2.1</c:v>
                </c:pt>
                <c:pt idx="17">
                  <c:v>2.1</c:v>
                </c:pt>
                <c:pt idx="18">
                  <c:v>2.1</c:v>
                </c:pt>
                <c:pt idx="19">
                  <c:v>2.1</c:v>
                </c:pt>
                <c:pt idx="20">
                  <c:v>2.1</c:v>
                </c:pt>
                <c:pt idx="21">
                  <c:v>2.1</c:v>
                </c:pt>
                <c:pt idx="22">
                  <c:v>2.1</c:v>
                </c:pt>
                <c:pt idx="23">
                  <c:v>2.1</c:v>
                </c:pt>
                <c:pt idx="24">
                  <c:v>2.1</c:v>
                </c:pt>
                <c:pt idx="25">
                  <c:v>2.1</c:v>
                </c:pt>
                <c:pt idx="26">
                  <c:v>2.1</c:v>
                </c:pt>
                <c:pt idx="27">
                  <c:v>2.1</c:v>
                </c:pt>
                <c:pt idx="28">
                  <c:v>2.1</c:v>
                </c:pt>
                <c:pt idx="29">
                  <c:v>2.1</c:v>
                </c:pt>
                <c:pt idx="30">
                  <c:v>2.1</c:v>
                </c:pt>
                <c:pt idx="31">
                  <c:v>2.1</c:v>
                </c:pt>
                <c:pt idx="32">
                  <c:v>2.1</c:v>
                </c:pt>
                <c:pt idx="33">
                  <c:v>2.1</c:v>
                </c:pt>
                <c:pt idx="34">
                  <c:v>2.1</c:v>
                </c:pt>
                <c:pt idx="35">
                  <c:v>2.1</c:v>
                </c:pt>
                <c:pt idx="36">
                  <c:v>2.1</c:v>
                </c:pt>
                <c:pt idx="37">
                  <c:v>2.1</c:v>
                </c:pt>
                <c:pt idx="38">
                  <c:v>2.1</c:v>
                </c:pt>
                <c:pt idx="39">
                  <c:v>2.1</c:v>
                </c:pt>
                <c:pt idx="40">
                  <c:v>2.1</c:v>
                </c:pt>
                <c:pt idx="41">
                  <c:v>2.1</c:v>
                </c:pt>
                <c:pt idx="42">
                  <c:v>2.1</c:v>
                </c:pt>
                <c:pt idx="43">
                  <c:v>2.1</c:v>
                </c:pt>
                <c:pt idx="44">
                  <c:v>2.1</c:v>
                </c:pt>
                <c:pt idx="45">
                  <c:v>2.1</c:v>
                </c:pt>
                <c:pt idx="46">
                  <c:v>2.1</c:v>
                </c:pt>
                <c:pt idx="47">
                  <c:v>2.1</c:v>
                </c:pt>
                <c:pt idx="48">
                  <c:v>2.1</c:v>
                </c:pt>
                <c:pt idx="49">
                  <c:v>2.1</c:v>
                </c:pt>
              </c:numCache>
            </c:numRef>
          </c:val>
          <c:smooth val="0"/>
        </c:ser>
        <c:ser>
          <c:idx val="4"/>
          <c:order val="4"/>
          <c:tx>
            <c:v>Valeur relevées 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Valeurs!$G$57:$G$106</c:f>
              <c:numCache>
                <c:formatCode>General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</c:v>
                </c:pt>
                <c:pt idx="36">
                  <c:v>5</c:v>
                </c:pt>
                <c:pt idx="37">
                  <c:v>#N/A</c:v>
                </c:pt>
                <c:pt idx="38">
                  <c:v>5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val>
          <c:smooth val="0"/>
        </c:ser>
        <c:ser>
          <c:idx val="5"/>
          <c:order val="5"/>
          <c:tx>
            <c:v>Limite de contrôle supérieure 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Valeurs!$F$57:$F$106</c:f>
              <c:numCache>
                <c:formatCode>General</c:formatCode>
                <c:ptCount val="50"/>
                <c:pt idx="0">
                  <c:v>2.08</c:v>
                </c:pt>
                <c:pt idx="1">
                  <c:v>2.08</c:v>
                </c:pt>
                <c:pt idx="2">
                  <c:v>2.08</c:v>
                </c:pt>
                <c:pt idx="3">
                  <c:v>2.08</c:v>
                </c:pt>
                <c:pt idx="4">
                  <c:v>2.08</c:v>
                </c:pt>
                <c:pt idx="5">
                  <c:v>2.08</c:v>
                </c:pt>
                <c:pt idx="6">
                  <c:v>2.08</c:v>
                </c:pt>
                <c:pt idx="7">
                  <c:v>2.08</c:v>
                </c:pt>
                <c:pt idx="8">
                  <c:v>2.08</c:v>
                </c:pt>
                <c:pt idx="9">
                  <c:v>2.08</c:v>
                </c:pt>
                <c:pt idx="10">
                  <c:v>2.08</c:v>
                </c:pt>
                <c:pt idx="11">
                  <c:v>2.08</c:v>
                </c:pt>
                <c:pt idx="12">
                  <c:v>2.08</c:v>
                </c:pt>
                <c:pt idx="13">
                  <c:v>2.08</c:v>
                </c:pt>
                <c:pt idx="14">
                  <c:v>2.08</c:v>
                </c:pt>
                <c:pt idx="15">
                  <c:v>2.08</c:v>
                </c:pt>
                <c:pt idx="16">
                  <c:v>2.08</c:v>
                </c:pt>
                <c:pt idx="17">
                  <c:v>2.08</c:v>
                </c:pt>
                <c:pt idx="18">
                  <c:v>2.08</c:v>
                </c:pt>
                <c:pt idx="19">
                  <c:v>2.08</c:v>
                </c:pt>
                <c:pt idx="20">
                  <c:v>2.08</c:v>
                </c:pt>
                <c:pt idx="21">
                  <c:v>2.08</c:v>
                </c:pt>
                <c:pt idx="22">
                  <c:v>2.08</c:v>
                </c:pt>
                <c:pt idx="23">
                  <c:v>2.08</c:v>
                </c:pt>
                <c:pt idx="24">
                  <c:v>2.08</c:v>
                </c:pt>
                <c:pt idx="25">
                  <c:v>2.08</c:v>
                </c:pt>
                <c:pt idx="26">
                  <c:v>2.08</c:v>
                </c:pt>
                <c:pt idx="27">
                  <c:v>2.08</c:v>
                </c:pt>
                <c:pt idx="28">
                  <c:v>2.08</c:v>
                </c:pt>
                <c:pt idx="29">
                  <c:v>2.08</c:v>
                </c:pt>
                <c:pt idx="30">
                  <c:v>2.08</c:v>
                </c:pt>
                <c:pt idx="31">
                  <c:v>2.08</c:v>
                </c:pt>
                <c:pt idx="32">
                  <c:v>2.08</c:v>
                </c:pt>
                <c:pt idx="33">
                  <c:v>2.08</c:v>
                </c:pt>
                <c:pt idx="34">
                  <c:v>2.08</c:v>
                </c:pt>
                <c:pt idx="35">
                  <c:v>2.08</c:v>
                </c:pt>
                <c:pt idx="36">
                  <c:v>2.08</c:v>
                </c:pt>
                <c:pt idx="37">
                  <c:v>2.08</c:v>
                </c:pt>
                <c:pt idx="38">
                  <c:v>2.08</c:v>
                </c:pt>
                <c:pt idx="39">
                  <c:v>2.08</c:v>
                </c:pt>
                <c:pt idx="40">
                  <c:v>2.08</c:v>
                </c:pt>
                <c:pt idx="41">
                  <c:v>2.08</c:v>
                </c:pt>
                <c:pt idx="42">
                  <c:v>2.08</c:v>
                </c:pt>
                <c:pt idx="43">
                  <c:v>2.08</c:v>
                </c:pt>
                <c:pt idx="44">
                  <c:v>2.08</c:v>
                </c:pt>
                <c:pt idx="45">
                  <c:v>2.08</c:v>
                </c:pt>
                <c:pt idx="46">
                  <c:v>2.08</c:v>
                </c:pt>
                <c:pt idx="47">
                  <c:v>2.08</c:v>
                </c:pt>
                <c:pt idx="48">
                  <c:v>2.08</c:v>
                </c:pt>
                <c:pt idx="49">
                  <c:v>2.08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132032"/>
        <c:axId val="497132592"/>
      </c:lineChart>
      <c:catAx>
        <c:axId val="497132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132592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497132592"/>
        <c:scaling>
          <c:orientation val="minMax"/>
          <c:max val="2.12"/>
          <c:min val="1.880000000000000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prstDash val="lg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in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132032"/>
        <c:crosses val="autoZero"/>
        <c:crossBetween val="midCat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+mn-lt"/>
              </a:rPr>
              <a:t>Repère</a:t>
            </a:r>
            <a:r>
              <a:rPr lang="en-US" baseline="0">
                <a:latin typeface="+mn-lt"/>
              </a:rPr>
              <a:t> 4 - cote 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30 </a:t>
            </a:r>
            <a:r>
              <a:rPr lang="en-US" b="1" baseline="0">
                <a:solidFill>
                  <a:srgbClr val="9A0000"/>
                </a:solidFill>
                <a:latin typeface="+mn-lt"/>
                <a:cs typeface="Times New Roman" panose="02020603050405020304" pitchFamily="18" charset="0"/>
              </a:rPr>
              <a:t>±0,1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 </a:t>
            </a:r>
            <a:endParaRPr lang="en-US" b="1">
              <a:solidFill>
                <a:srgbClr val="9A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31770817250784827"/>
          <c:y val="1.6181229773462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225961950834576E-2"/>
          <c:y val="0.12454153182308522"/>
          <c:w val="0.87381761103391487"/>
          <c:h val="0.75033296808772687"/>
        </c:manualLayout>
      </c:layout>
      <c:lineChart>
        <c:grouping val="standard"/>
        <c:varyColors val="0"/>
        <c:ser>
          <c:idx val="0"/>
          <c:order val="0"/>
          <c:tx>
            <c:v>Limite inférieur de contrôle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Valeurs!$J$57:$J$106</c:f>
              <c:numCache>
                <c:formatCode>General</c:formatCode>
                <c:ptCount val="50"/>
                <c:pt idx="0">
                  <c:v>29.919999999999998</c:v>
                </c:pt>
                <c:pt idx="1">
                  <c:v>29.919999999999998</c:v>
                </c:pt>
                <c:pt idx="2">
                  <c:v>29.919999999999998</c:v>
                </c:pt>
                <c:pt idx="3">
                  <c:v>29.919999999999998</c:v>
                </c:pt>
                <c:pt idx="4">
                  <c:v>29.919999999999998</c:v>
                </c:pt>
                <c:pt idx="5">
                  <c:v>29.919999999999998</c:v>
                </c:pt>
                <c:pt idx="6">
                  <c:v>29.919999999999998</c:v>
                </c:pt>
                <c:pt idx="7">
                  <c:v>29.919999999999998</c:v>
                </c:pt>
                <c:pt idx="8">
                  <c:v>29.919999999999998</c:v>
                </c:pt>
                <c:pt idx="9">
                  <c:v>29.919999999999998</c:v>
                </c:pt>
                <c:pt idx="10">
                  <c:v>29.919999999999998</c:v>
                </c:pt>
                <c:pt idx="11">
                  <c:v>29.919999999999998</c:v>
                </c:pt>
                <c:pt idx="12">
                  <c:v>29.919999999999998</c:v>
                </c:pt>
                <c:pt idx="13">
                  <c:v>29.919999999999998</c:v>
                </c:pt>
                <c:pt idx="14">
                  <c:v>29.919999999999998</c:v>
                </c:pt>
                <c:pt idx="15">
                  <c:v>29.919999999999998</c:v>
                </c:pt>
                <c:pt idx="16">
                  <c:v>29.919999999999998</c:v>
                </c:pt>
                <c:pt idx="17">
                  <c:v>29.919999999999998</c:v>
                </c:pt>
                <c:pt idx="18">
                  <c:v>29.919999999999998</c:v>
                </c:pt>
                <c:pt idx="19">
                  <c:v>29.919999999999998</c:v>
                </c:pt>
                <c:pt idx="20">
                  <c:v>29.919999999999998</c:v>
                </c:pt>
                <c:pt idx="21">
                  <c:v>29.919999999999998</c:v>
                </c:pt>
                <c:pt idx="22">
                  <c:v>29.919999999999998</c:v>
                </c:pt>
                <c:pt idx="23">
                  <c:v>29.919999999999998</c:v>
                </c:pt>
                <c:pt idx="24">
                  <c:v>29.919999999999998</c:v>
                </c:pt>
                <c:pt idx="25">
                  <c:v>29.919999999999998</c:v>
                </c:pt>
                <c:pt idx="26">
                  <c:v>29.919999999999998</c:v>
                </c:pt>
                <c:pt idx="27">
                  <c:v>29.919999999999998</c:v>
                </c:pt>
                <c:pt idx="28">
                  <c:v>29.919999999999998</c:v>
                </c:pt>
                <c:pt idx="29">
                  <c:v>29.919999999999998</c:v>
                </c:pt>
                <c:pt idx="30">
                  <c:v>29.919999999999998</c:v>
                </c:pt>
                <c:pt idx="31">
                  <c:v>29.919999999999998</c:v>
                </c:pt>
                <c:pt idx="32">
                  <c:v>29.919999999999998</c:v>
                </c:pt>
                <c:pt idx="33">
                  <c:v>29.919999999999998</c:v>
                </c:pt>
                <c:pt idx="34">
                  <c:v>29.919999999999998</c:v>
                </c:pt>
                <c:pt idx="35">
                  <c:v>29.919999999999998</c:v>
                </c:pt>
                <c:pt idx="36">
                  <c:v>29.919999999999998</c:v>
                </c:pt>
                <c:pt idx="37">
                  <c:v>29.919999999999998</c:v>
                </c:pt>
                <c:pt idx="38">
                  <c:v>29.919999999999998</c:v>
                </c:pt>
                <c:pt idx="39">
                  <c:v>29.919999999999998</c:v>
                </c:pt>
                <c:pt idx="40">
                  <c:v>29.919999999999998</c:v>
                </c:pt>
                <c:pt idx="41">
                  <c:v>29.919999999999998</c:v>
                </c:pt>
                <c:pt idx="42">
                  <c:v>29.919999999999998</c:v>
                </c:pt>
                <c:pt idx="43">
                  <c:v>29.919999999999998</c:v>
                </c:pt>
                <c:pt idx="44">
                  <c:v>29.919999999999998</c:v>
                </c:pt>
                <c:pt idx="45">
                  <c:v>29.919999999999998</c:v>
                </c:pt>
                <c:pt idx="46">
                  <c:v>29.919999999999998</c:v>
                </c:pt>
                <c:pt idx="47">
                  <c:v>29.919999999999998</c:v>
                </c:pt>
                <c:pt idx="48">
                  <c:v>29.919999999999998</c:v>
                </c:pt>
                <c:pt idx="49">
                  <c:v>29.919999999999998</c:v>
                </c:pt>
              </c:numCache>
            </c:numRef>
          </c:val>
          <c:smooth val="0"/>
        </c:ser>
        <c:ser>
          <c:idx val="1"/>
          <c:order val="1"/>
          <c:tx>
            <c:v>IT-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Valeurs!$K$57:$K$106</c:f>
              <c:numCache>
                <c:formatCode>General</c:formatCode>
                <c:ptCount val="50"/>
                <c:pt idx="0">
                  <c:v>29.9</c:v>
                </c:pt>
                <c:pt idx="1">
                  <c:v>29.9</c:v>
                </c:pt>
                <c:pt idx="2">
                  <c:v>29.9</c:v>
                </c:pt>
                <c:pt idx="3">
                  <c:v>29.9</c:v>
                </c:pt>
                <c:pt idx="4">
                  <c:v>29.9</c:v>
                </c:pt>
                <c:pt idx="5">
                  <c:v>29.9</c:v>
                </c:pt>
                <c:pt idx="6">
                  <c:v>29.9</c:v>
                </c:pt>
                <c:pt idx="7">
                  <c:v>29.9</c:v>
                </c:pt>
                <c:pt idx="8">
                  <c:v>29.9</c:v>
                </c:pt>
                <c:pt idx="9">
                  <c:v>29.9</c:v>
                </c:pt>
                <c:pt idx="10">
                  <c:v>29.9</c:v>
                </c:pt>
                <c:pt idx="11">
                  <c:v>29.9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29.9</c:v>
                </c:pt>
                <c:pt idx="17">
                  <c:v>29.9</c:v>
                </c:pt>
                <c:pt idx="18">
                  <c:v>29.9</c:v>
                </c:pt>
                <c:pt idx="19">
                  <c:v>29.9</c:v>
                </c:pt>
                <c:pt idx="20">
                  <c:v>29.9</c:v>
                </c:pt>
                <c:pt idx="21">
                  <c:v>29.9</c:v>
                </c:pt>
                <c:pt idx="22">
                  <c:v>29.9</c:v>
                </c:pt>
                <c:pt idx="23">
                  <c:v>29.9</c:v>
                </c:pt>
                <c:pt idx="24">
                  <c:v>29.9</c:v>
                </c:pt>
                <c:pt idx="25">
                  <c:v>29.9</c:v>
                </c:pt>
                <c:pt idx="26">
                  <c:v>29.9</c:v>
                </c:pt>
                <c:pt idx="27">
                  <c:v>29.9</c:v>
                </c:pt>
                <c:pt idx="28">
                  <c:v>29.9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29.9</c:v>
                </c:pt>
                <c:pt idx="42">
                  <c:v>29.9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29.9</c:v>
                </c:pt>
                <c:pt idx="48">
                  <c:v>29.9</c:v>
                </c:pt>
                <c:pt idx="49">
                  <c:v>29.9</c:v>
                </c:pt>
              </c:numCache>
            </c:numRef>
          </c:val>
          <c:smooth val="0"/>
        </c:ser>
        <c:ser>
          <c:idx val="2"/>
          <c:order val="2"/>
          <c:tx>
            <c:v>Nominale</c:v>
          </c:tx>
          <c:spPr>
            <a:ln w="19050" cap="rnd">
              <a:solidFill>
                <a:srgbClr val="9A0000"/>
              </a:solidFill>
              <a:round/>
            </a:ln>
            <a:effectLst/>
          </c:spPr>
          <c:marker>
            <c:symbol val="none"/>
          </c:marker>
          <c:val>
            <c:numRef>
              <c:f>Valeurs!$L$57:$L$106</c:f>
              <c:numCache>
                <c:formatCode>General</c:formatCode>
                <c:ptCount val="50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</c:numCache>
            </c:numRef>
          </c:val>
          <c:smooth val="0"/>
        </c:ser>
        <c:ser>
          <c:idx val="3"/>
          <c:order val="3"/>
          <c:tx>
            <c:v>IT+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Valeurs!$M$57:$M$106</c:f>
              <c:numCache>
                <c:formatCode>General</c:formatCode>
                <c:ptCount val="50"/>
                <c:pt idx="0">
                  <c:v>30.1</c:v>
                </c:pt>
                <c:pt idx="1">
                  <c:v>30.1</c:v>
                </c:pt>
                <c:pt idx="2">
                  <c:v>30.1</c:v>
                </c:pt>
                <c:pt idx="3">
                  <c:v>30.1</c:v>
                </c:pt>
                <c:pt idx="4">
                  <c:v>30.1</c:v>
                </c:pt>
                <c:pt idx="5">
                  <c:v>30.1</c:v>
                </c:pt>
                <c:pt idx="6">
                  <c:v>30.1</c:v>
                </c:pt>
                <c:pt idx="7">
                  <c:v>30.1</c:v>
                </c:pt>
                <c:pt idx="8">
                  <c:v>30.1</c:v>
                </c:pt>
                <c:pt idx="9">
                  <c:v>30.1</c:v>
                </c:pt>
                <c:pt idx="10">
                  <c:v>30.1</c:v>
                </c:pt>
                <c:pt idx="11">
                  <c:v>30.1</c:v>
                </c:pt>
                <c:pt idx="12">
                  <c:v>30.1</c:v>
                </c:pt>
                <c:pt idx="13">
                  <c:v>30.1</c:v>
                </c:pt>
                <c:pt idx="14">
                  <c:v>30.1</c:v>
                </c:pt>
                <c:pt idx="15">
                  <c:v>30.1</c:v>
                </c:pt>
                <c:pt idx="16">
                  <c:v>30.1</c:v>
                </c:pt>
                <c:pt idx="17">
                  <c:v>30.1</c:v>
                </c:pt>
                <c:pt idx="18">
                  <c:v>30.1</c:v>
                </c:pt>
                <c:pt idx="19">
                  <c:v>30.1</c:v>
                </c:pt>
                <c:pt idx="20">
                  <c:v>30.1</c:v>
                </c:pt>
                <c:pt idx="21">
                  <c:v>30.1</c:v>
                </c:pt>
                <c:pt idx="22">
                  <c:v>30.1</c:v>
                </c:pt>
                <c:pt idx="23">
                  <c:v>30.1</c:v>
                </c:pt>
                <c:pt idx="24">
                  <c:v>30.1</c:v>
                </c:pt>
                <c:pt idx="25">
                  <c:v>30.1</c:v>
                </c:pt>
                <c:pt idx="26">
                  <c:v>30.1</c:v>
                </c:pt>
                <c:pt idx="27">
                  <c:v>30.1</c:v>
                </c:pt>
                <c:pt idx="28">
                  <c:v>30.1</c:v>
                </c:pt>
                <c:pt idx="29">
                  <c:v>30.1</c:v>
                </c:pt>
                <c:pt idx="30">
                  <c:v>30.1</c:v>
                </c:pt>
                <c:pt idx="31">
                  <c:v>30.1</c:v>
                </c:pt>
                <c:pt idx="32">
                  <c:v>30.1</c:v>
                </c:pt>
                <c:pt idx="33">
                  <c:v>30.1</c:v>
                </c:pt>
                <c:pt idx="34">
                  <c:v>30.1</c:v>
                </c:pt>
                <c:pt idx="35">
                  <c:v>30.1</c:v>
                </c:pt>
                <c:pt idx="36">
                  <c:v>30.1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30.1</c:v>
                </c:pt>
                <c:pt idx="41">
                  <c:v>30.1</c:v>
                </c:pt>
                <c:pt idx="42">
                  <c:v>30.1</c:v>
                </c:pt>
                <c:pt idx="43">
                  <c:v>30.1</c:v>
                </c:pt>
                <c:pt idx="44">
                  <c:v>30.1</c:v>
                </c:pt>
                <c:pt idx="45">
                  <c:v>30.1</c:v>
                </c:pt>
                <c:pt idx="46">
                  <c:v>30.1</c:v>
                </c:pt>
                <c:pt idx="47">
                  <c:v>30.1</c:v>
                </c:pt>
                <c:pt idx="48">
                  <c:v>30.1</c:v>
                </c:pt>
                <c:pt idx="49">
                  <c:v>30.1</c:v>
                </c:pt>
              </c:numCache>
            </c:numRef>
          </c:val>
          <c:smooth val="0"/>
        </c:ser>
        <c:ser>
          <c:idx val="4"/>
          <c:order val="4"/>
          <c:tx>
            <c:v>Limite supérieure de contrôle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Valeurs!$N$57:$N$106</c:f>
              <c:numCache>
                <c:formatCode>General</c:formatCode>
                <c:ptCount val="50"/>
                <c:pt idx="0">
                  <c:v>30.080000000000002</c:v>
                </c:pt>
                <c:pt idx="1">
                  <c:v>30.080000000000002</c:v>
                </c:pt>
                <c:pt idx="2">
                  <c:v>30.080000000000002</c:v>
                </c:pt>
                <c:pt idx="3">
                  <c:v>30.080000000000002</c:v>
                </c:pt>
                <c:pt idx="4">
                  <c:v>30.080000000000002</c:v>
                </c:pt>
                <c:pt idx="5">
                  <c:v>30.080000000000002</c:v>
                </c:pt>
                <c:pt idx="6">
                  <c:v>30.080000000000002</c:v>
                </c:pt>
                <c:pt idx="7">
                  <c:v>30.080000000000002</c:v>
                </c:pt>
                <c:pt idx="8">
                  <c:v>30.080000000000002</c:v>
                </c:pt>
                <c:pt idx="9">
                  <c:v>30.080000000000002</c:v>
                </c:pt>
                <c:pt idx="10">
                  <c:v>30.080000000000002</c:v>
                </c:pt>
                <c:pt idx="11">
                  <c:v>30.080000000000002</c:v>
                </c:pt>
                <c:pt idx="12">
                  <c:v>30.080000000000002</c:v>
                </c:pt>
                <c:pt idx="13">
                  <c:v>30.080000000000002</c:v>
                </c:pt>
                <c:pt idx="14">
                  <c:v>30.080000000000002</c:v>
                </c:pt>
                <c:pt idx="15">
                  <c:v>30.080000000000002</c:v>
                </c:pt>
                <c:pt idx="16">
                  <c:v>30.080000000000002</c:v>
                </c:pt>
                <c:pt idx="17">
                  <c:v>30.080000000000002</c:v>
                </c:pt>
                <c:pt idx="18">
                  <c:v>30.080000000000002</c:v>
                </c:pt>
                <c:pt idx="19">
                  <c:v>30.080000000000002</c:v>
                </c:pt>
                <c:pt idx="20">
                  <c:v>30.080000000000002</c:v>
                </c:pt>
                <c:pt idx="21">
                  <c:v>30.080000000000002</c:v>
                </c:pt>
                <c:pt idx="22">
                  <c:v>30.080000000000002</c:v>
                </c:pt>
                <c:pt idx="23">
                  <c:v>30.080000000000002</c:v>
                </c:pt>
                <c:pt idx="24">
                  <c:v>30.080000000000002</c:v>
                </c:pt>
                <c:pt idx="25">
                  <c:v>30.080000000000002</c:v>
                </c:pt>
                <c:pt idx="26">
                  <c:v>30.080000000000002</c:v>
                </c:pt>
                <c:pt idx="27">
                  <c:v>30.080000000000002</c:v>
                </c:pt>
                <c:pt idx="28">
                  <c:v>30.080000000000002</c:v>
                </c:pt>
                <c:pt idx="29">
                  <c:v>30.080000000000002</c:v>
                </c:pt>
                <c:pt idx="30">
                  <c:v>30.080000000000002</c:v>
                </c:pt>
                <c:pt idx="31">
                  <c:v>30.080000000000002</c:v>
                </c:pt>
                <c:pt idx="32">
                  <c:v>30.080000000000002</c:v>
                </c:pt>
                <c:pt idx="33">
                  <c:v>30.080000000000002</c:v>
                </c:pt>
                <c:pt idx="34">
                  <c:v>30.080000000000002</c:v>
                </c:pt>
                <c:pt idx="35">
                  <c:v>30.080000000000002</c:v>
                </c:pt>
                <c:pt idx="36">
                  <c:v>30.080000000000002</c:v>
                </c:pt>
                <c:pt idx="37">
                  <c:v>30.080000000000002</c:v>
                </c:pt>
                <c:pt idx="38">
                  <c:v>30.080000000000002</c:v>
                </c:pt>
                <c:pt idx="39">
                  <c:v>30.080000000000002</c:v>
                </c:pt>
                <c:pt idx="40">
                  <c:v>30.080000000000002</c:v>
                </c:pt>
                <c:pt idx="41">
                  <c:v>30.080000000000002</c:v>
                </c:pt>
                <c:pt idx="42">
                  <c:v>30.080000000000002</c:v>
                </c:pt>
                <c:pt idx="43">
                  <c:v>30.080000000000002</c:v>
                </c:pt>
                <c:pt idx="44">
                  <c:v>30.080000000000002</c:v>
                </c:pt>
                <c:pt idx="45">
                  <c:v>30.080000000000002</c:v>
                </c:pt>
                <c:pt idx="46">
                  <c:v>30.080000000000002</c:v>
                </c:pt>
                <c:pt idx="47">
                  <c:v>30.080000000000002</c:v>
                </c:pt>
                <c:pt idx="48">
                  <c:v>30.080000000000002</c:v>
                </c:pt>
                <c:pt idx="49">
                  <c:v>30.080000000000002</c:v>
                </c:pt>
              </c:numCache>
            </c:numRef>
          </c:val>
          <c:smooth val="0"/>
        </c:ser>
        <c:ser>
          <c:idx val="5"/>
          <c:order val="5"/>
          <c:tx>
            <c:v>Valeurs relevées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5"/>
                </a:solidFill>
                <a:round/>
              </a:ln>
              <a:effectLst/>
            </c:spPr>
          </c:dPt>
          <c:val>
            <c:numRef>
              <c:f>Valeurs!$O$57:$O$106</c:f>
              <c:numCache>
                <c:formatCode>General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</c:v>
                </c:pt>
                <c:pt idx="36">
                  <c:v>6</c:v>
                </c:pt>
                <c:pt idx="37">
                  <c:v>#N/A</c:v>
                </c:pt>
                <c:pt idx="38">
                  <c:v>5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493184"/>
        <c:axId val="497493744"/>
      </c:lineChart>
      <c:catAx>
        <c:axId val="49749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493744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497493744"/>
        <c:scaling>
          <c:orientation val="minMax"/>
          <c:max val="30.12"/>
          <c:min val="29.8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prstDash val="lg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in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493184"/>
        <c:crosses val="autoZero"/>
        <c:crossBetween val="between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+mn-lt"/>
              </a:rPr>
              <a:t>Repère</a:t>
            </a:r>
            <a:r>
              <a:rPr lang="en-US" baseline="0">
                <a:latin typeface="+mn-lt"/>
              </a:rPr>
              <a:t> 5 - cote 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13 </a:t>
            </a:r>
            <a:r>
              <a:rPr lang="en-US" b="1" baseline="0">
                <a:solidFill>
                  <a:srgbClr val="9A0000"/>
                </a:solidFill>
                <a:latin typeface="+mn-lt"/>
                <a:cs typeface="Times New Roman" panose="02020603050405020304" pitchFamily="18" charset="0"/>
              </a:rPr>
              <a:t>±0,1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 </a:t>
            </a:r>
            <a:endParaRPr lang="en-US" b="1">
              <a:solidFill>
                <a:srgbClr val="9A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32587810714837123"/>
          <c:y val="1.6181229773462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6225961950834576E-2"/>
          <c:y val="0.12454153182308522"/>
          <c:w val="0.87381761103391487"/>
          <c:h val="0.75033296808772687"/>
        </c:manualLayout>
      </c:layout>
      <c:lineChart>
        <c:grouping val="standard"/>
        <c:varyColors val="0"/>
        <c:ser>
          <c:idx val="0"/>
          <c:order val="0"/>
          <c:tx>
            <c:v>Limite inférieure de tolérance 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Valeurs!$R$4:$R$53</c:f>
              <c:numCache>
                <c:formatCode>General</c:formatCode>
                <c:ptCount val="50"/>
                <c:pt idx="0">
                  <c:v>12.92</c:v>
                </c:pt>
                <c:pt idx="1">
                  <c:v>12.92</c:v>
                </c:pt>
                <c:pt idx="2">
                  <c:v>12.92</c:v>
                </c:pt>
                <c:pt idx="3">
                  <c:v>12.92</c:v>
                </c:pt>
                <c:pt idx="4">
                  <c:v>12.92</c:v>
                </c:pt>
                <c:pt idx="5">
                  <c:v>12.92</c:v>
                </c:pt>
                <c:pt idx="6">
                  <c:v>12.92</c:v>
                </c:pt>
                <c:pt idx="7">
                  <c:v>12.92</c:v>
                </c:pt>
                <c:pt idx="8">
                  <c:v>12.92</c:v>
                </c:pt>
                <c:pt idx="9">
                  <c:v>12.92</c:v>
                </c:pt>
                <c:pt idx="10">
                  <c:v>12.92</c:v>
                </c:pt>
                <c:pt idx="11">
                  <c:v>12.92</c:v>
                </c:pt>
                <c:pt idx="12">
                  <c:v>12.92</c:v>
                </c:pt>
                <c:pt idx="13">
                  <c:v>12.92</c:v>
                </c:pt>
                <c:pt idx="14">
                  <c:v>12.92</c:v>
                </c:pt>
                <c:pt idx="15">
                  <c:v>12.92</c:v>
                </c:pt>
                <c:pt idx="16">
                  <c:v>12.92</c:v>
                </c:pt>
                <c:pt idx="17">
                  <c:v>12.92</c:v>
                </c:pt>
                <c:pt idx="18">
                  <c:v>12.92</c:v>
                </c:pt>
                <c:pt idx="19">
                  <c:v>12.92</c:v>
                </c:pt>
                <c:pt idx="20">
                  <c:v>12.92</c:v>
                </c:pt>
                <c:pt idx="21">
                  <c:v>12.92</c:v>
                </c:pt>
                <c:pt idx="22">
                  <c:v>12.92</c:v>
                </c:pt>
                <c:pt idx="23">
                  <c:v>12.92</c:v>
                </c:pt>
                <c:pt idx="24">
                  <c:v>12.92</c:v>
                </c:pt>
                <c:pt idx="25">
                  <c:v>12.92</c:v>
                </c:pt>
                <c:pt idx="26">
                  <c:v>12.92</c:v>
                </c:pt>
                <c:pt idx="27">
                  <c:v>12.92</c:v>
                </c:pt>
                <c:pt idx="28">
                  <c:v>12.92</c:v>
                </c:pt>
                <c:pt idx="29">
                  <c:v>12.92</c:v>
                </c:pt>
                <c:pt idx="30">
                  <c:v>12.92</c:v>
                </c:pt>
                <c:pt idx="31">
                  <c:v>12.92</c:v>
                </c:pt>
                <c:pt idx="32">
                  <c:v>12.92</c:v>
                </c:pt>
                <c:pt idx="33">
                  <c:v>12.92</c:v>
                </c:pt>
                <c:pt idx="34">
                  <c:v>12.92</c:v>
                </c:pt>
                <c:pt idx="35">
                  <c:v>12.92</c:v>
                </c:pt>
                <c:pt idx="36">
                  <c:v>12.92</c:v>
                </c:pt>
                <c:pt idx="37">
                  <c:v>12.92</c:v>
                </c:pt>
                <c:pt idx="38">
                  <c:v>12.92</c:v>
                </c:pt>
                <c:pt idx="39">
                  <c:v>12.92</c:v>
                </c:pt>
                <c:pt idx="40">
                  <c:v>12.92</c:v>
                </c:pt>
                <c:pt idx="41">
                  <c:v>12.92</c:v>
                </c:pt>
                <c:pt idx="42">
                  <c:v>12.92</c:v>
                </c:pt>
                <c:pt idx="43">
                  <c:v>12.92</c:v>
                </c:pt>
                <c:pt idx="44">
                  <c:v>12.92</c:v>
                </c:pt>
                <c:pt idx="45">
                  <c:v>12.92</c:v>
                </c:pt>
                <c:pt idx="46">
                  <c:v>12.92</c:v>
                </c:pt>
                <c:pt idx="47">
                  <c:v>12.92</c:v>
                </c:pt>
                <c:pt idx="48">
                  <c:v>12.92</c:v>
                </c:pt>
                <c:pt idx="49">
                  <c:v>12.92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Valeurs!$S$3</c:f>
              <c:strCache>
                <c:ptCount val="1"/>
                <c:pt idx="0">
                  <c:v>IT-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Valeurs!$S$4:$S$53</c:f>
              <c:numCache>
                <c:formatCode>General</c:formatCode>
                <c:ptCount val="50"/>
                <c:pt idx="0">
                  <c:v>12.9</c:v>
                </c:pt>
                <c:pt idx="1">
                  <c:v>12.9</c:v>
                </c:pt>
                <c:pt idx="2">
                  <c:v>12.9</c:v>
                </c:pt>
                <c:pt idx="3">
                  <c:v>12.9</c:v>
                </c:pt>
                <c:pt idx="4">
                  <c:v>12.9</c:v>
                </c:pt>
                <c:pt idx="5">
                  <c:v>12.9</c:v>
                </c:pt>
                <c:pt idx="6">
                  <c:v>12.9</c:v>
                </c:pt>
                <c:pt idx="7">
                  <c:v>12.9</c:v>
                </c:pt>
                <c:pt idx="8">
                  <c:v>12.9</c:v>
                </c:pt>
                <c:pt idx="9">
                  <c:v>12.9</c:v>
                </c:pt>
                <c:pt idx="10">
                  <c:v>12.9</c:v>
                </c:pt>
                <c:pt idx="11">
                  <c:v>12.9</c:v>
                </c:pt>
                <c:pt idx="12">
                  <c:v>12.9</c:v>
                </c:pt>
                <c:pt idx="13">
                  <c:v>12.9</c:v>
                </c:pt>
                <c:pt idx="14">
                  <c:v>12.9</c:v>
                </c:pt>
                <c:pt idx="15">
                  <c:v>12.9</c:v>
                </c:pt>
                <c:pt idx="16">
                  <c:v>12.9</c:v>
                </c:pt>
                <c:pt idx="17">
                  <c:v>12.9</c:v>
                </c:pt>
                <c:pt idx="18">
                  <c:v>12.9</c:v>
                </c:pt>
                <c:pt idx="19">
                  <c:v>12.9</c:v>
                </c:pt>
                <c:pt idx="20">
                  <c:v>12.9</c:v>
                </c:pt>
                <c:pt idx="21">
                  <c:v>12.9</c:v>
                </c:pt>
                <c:pt idx="22">
                  <c:v>12.9</c:v>
                </c:pt>
                <c:pt idx="23">
                  <c:v>12.9</c:v>
                </c:pt>
                <c:pt idx="24">
                  <c:v>12.9</c:v>
                </c:pt>
                <c:pt idx="25">
                  <c:v>12.9</c:v>
                </c:pt>
                <c:pt idx="26">
                  <c:v>12.9</c:v>
                </c:pt>
                <c:pt idx="27">
                  <c:v>12.9</c:v>
                </c:pt>
                <c:pt idx="28">
                  <c:v>12.9</c:v>
                </c:pt>
                <c:pt idx="29">
                  <c:v>12.9</c:v>
                </c:pt>
                <c:pt idx="30">
                  <c:v>12.9</c:v>
                </c:pt>
                <c:pt idx="31">
                  <c:v>12.9</c:v>
                </c:pt>
                <c:pt idx="32">
                  <c:v>12.9</c:v>
                </c:pt>
                <c:pt idx="33">
                  <c:v>12.9</c:v>
                </c:pt>
                <c:pt idx="34">
                  <c:v>12.9</c:v>
                </c:pt>
                <c:pt idx="35">
                  <c:v>12.9</c:v>
                </c:pt>
                <c:pt idx="36">
                  <c:v>12.9</c:v>
                </c:pt>
                <c:pt idx="37">
                  <c:v>12.9</c:v>
                </c:pt>
                <c:pt idx="38">
                  <c:v>12.9</c:v>
                </c:pt>
                <c:pt idx="39">
                  <c:v>12.9</c:v>
                </c:pt>
                <c:pt idx="40">
                  <c:v>12.9</c:v>
                </c:pt>
                <c:pt idx="41">
                  <c:v>12.9</c:v>
                </c:pt>
                <c:pt idx="42">
                  <c:v>12.9</c:v>
                </c:pt>
                <c:pt idx="43">
                  <c:v>12.9</c:v>
                </c:pt>
                <c:pt idx="44">
                  <c:v>12.9</c:v>
                </c:pt>
                <c:pt idx="45">
                  <c:v>12.9</c:v>
                </c:pt>
                <c:pt idx="46">
                  <c:v>12.9</c:v>
                </c:pt>
                <c:pt idx="47">
                  <c:v>12.9</c:v>
                </c:pt>
                <c:pt idx="48">
                  <c:v>12.9</c:v>
                </c:pt>
                <c:pt idx="49">
                  <c:v>12.9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Valeurs!$T$3</c:f>
              <c:strCache>
                <c:ptCount val="1"/>
                <c:pt idx="0">
                  <c:v>Cote nominale</c:v>
                </c:pt>
              </c:strCache>
            </c:strRef>
          </c:tx>
          <c:spPr>
            <a:ln w="19050" cap="rnd">
              <a:solidFill>
                <a:srgbClr val="9A0000"/>
              </a:solidFill>
              <a:round/>
            </a:ln>
            <a:effectLst/>
          </c:spPr>
          <c:marker>
            <c:symbol val="none"/>
          </c:marker>
          <c:val>
            <c:numRef>
              <c:f>Valeurs!$T$4:$T$53</c:f>
              <c:numCache>
                <c:formatCode>General</c:formatCode>
                <c:ptCount val="50"/>
                <c:pt idx="0">
                  <c:v>13</c:v>
                </c:pt>
                <c:pt idx="1">
                  <c:v>13</c:v>
                </c:pt>
                <c:pt idx="2">
                  <c:v>13</c:v>
                </c:pt>
                <c:pt idx="3">
                  <c:v>13</c:v>
                </c:pt>
                <c:pt idx="4">
                  <c:v>13</c:v>
                </c:pt>
                <c:pt idx="5">
                  <c:v>13</c:v>
                </c:pt>
                <c:pt idx="6">
                  <c:v>13</c:v>
                </c:pt>
                <c:pt idx="7">
                  <c:v>13</c:v>
                </c:pt>
                <c:pt idx="8">
                  <c:v>13</c:v>
                </c:pt>
                <c:pt idx="9">
                  <c:v>13</c:v>
                </c:pt>
                <c:pt idx="10">
                  <c:v>13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13</c:v>
                </c:pt>
                <c:pt idx="15">
                  <c:v>13</c:v>
                </c:pt>
                <c:pt idx="16">
                  <c:v>13</c:v>
                </c:pt>
                <c:pt idx="17">
                  <c:v>13</c:v>
                </c:pt>
                <c:pt idx="18">
                  <c:v>13</c:v>
                </c:pt>
                <c:pt idx="19">
                  <c:v>13</c:v>
                </c:pt>
                <c:pt idx="20">
                  <c:v>13</c:v>
                </c:pt>
                <c:pt idx="21">
                  <c:v>13</c:v>
                </c:pt>
                <c:pt idx="22">
                  <c:v>13</c:v>
                </c:pt>
                <c:pt idx="23">
                  <c:v>13</c:v>
                </c:pt>
                <c:pt idx="24">
                  <c:v>13</c:v>
                </c:pt>
                <c:pt idx="25">
                  <c:v>13</c:v>
                </c:pt>
                <c:pt idx="26">
                  <c:v>13</c:v>
                </c:pt>
                <c:pt idx="27">
                  <c:v>13</c:v>
                </c:pt>
                <c:pt idx="28">
                  <c:v>13</c:v>
                </c:pt>
                <c:pt idx="29">
                  <c:v>13</c:v>
                </c:pt>
                <c:pt idx="30">
                  <c:v>13</c:v>
                </c:pt>
                <c:pt idx="31">
                  <c:v>13</c:v>
                </c:pt>
                <c:pt idx="32">
                  <c:v>13</c:v>
                </c:pt>
                <c:pt idx="33">
                  <c:v>13</c:v>
                </c:pt>
                <c:pt idx="34">
                  <c:v>13</c:v>
                </c:pt>
                <c:pt idx="35">
                  <c:v>13</c:v>
                </c:pt>
                <c:pt idx="36">
                  <c:v>13</c:v>
                </c:pt>
                <c:pt idx="37">
                  <c:v>13</c:v>
                </c:pt>
                <c:pt idx="38">
                  <c:v>13</c:v>
                </c:pt>
                <c:pt idx="39">
                  <c:v>13</c:v>
                </c:pt>
                <c:pt idx="40">
                  <c:v>13</c:v>
                </c:pt>
                <c:pt idx="41">
                  <c:v>13</c:v>
                </c:pt>
                <c:pt idx="42">
                  <c:v>13</c:v>
                </c:pt>
                <c:pt idx="43">
                  <c:v>13</c:v>
                </c:pt>
                <c:pt idx="44">
                  <c:v>13</c:v>
                </c:pt>
                <c:pt idx="45">
                  <c:v>13</c:v>
                </c:pt>
                <c:pt idx="46">
                  <c:v>13</c:v>
                </c:pt>
                <c:pt idx="47">
                  <c:v>13</c:v>
                </c:pt>
                <c:pt idx="48">
                  <c:v>13</c:v>
                </c:pt>
                <c:pt idx="49">
                  <c:v>13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Valeurs!$U$3</c:f>
              <c:strCache>
                <c:ptCount val="1"/>
                <c:pt idx="0">
                  <c:v>IT+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Valeurs!$U$4:$U$53</c:f>
              <c:numCache>
                <c:formatCode>General</c:formatCode>
                <c:ptCount val="50"/>
                <c:pt idx="0">
                  <c:v>13.1</c:v>
                </c:pt>
                <c:pt idx="1">
                  <c:v>13.1</c:v>
                </c:pt>
                <c:pt idx="2">
                  <c:v>13.1</c:v>
                </c:pt>
                <c:pt idx="3">
                  <c:v>13.1</c:v>
                </c:pt>
                <c:pt idx="4">
                  <c:v>13.1</c:v>
                </c:pt>
                <c:pt idx="5">
                  <c:v>13.1</c:v>
                </c:pt>
                <c:pt idx="6">
                  <c:v>13.1</c:v>
                </c:pt>
                <c:pt idx="7">
                  <c:v>13.1</c:v>
                </c:pt>
                <c:pt idx="8">
                  <c:v>13.1</c:v>
                </c:pt>
                <c:pt idx="9">
                  <c:v>13.1</c:v>
                </c:pt>
                <c:pt idx="10">
                  <c:v>13.1</c:v>
                </c:pt>
                <c:pt idx="11">
                  <c:v>13.1</c:v>
                </c:pt>
                <c:pt idx="12">
                  <c:v>13.1</c:v>
                </c:pt>
                <c:pt idx="13">
                  <c:v>13.1</c:v>
                </c:pt>
                <c:pt idx="14">
                  <c:v>13.1</c:v>
                </c:pt>
                <c:pt idx="15">
                  <c:v>13.1</c:v>
                </c:pt>
                <c:pt idx="16">
                  <c:v>13.1</c:v>
                </c:pt>
                <c:pt idx="17">
                  <c:v>13.1</c:v>
                </c:pt>
                <c:pt idx="18">
                  <c:v>13.1</c:v>
                </c:pt>
                <c:pt idx="19">
                  <c:v>13.1</c:v>
                </c:pt>
                <c:pt idx="20">
                  <c:v>13.1</c:v>
                </c:pt>
                <c:pt idx="21">
                  <c:v>13.1</c:v>
                </c:pt>
                <c:pt idx="22">
                  <c:v>13.1</c:v>
                </c:pt>
                <c:pt idx="23">
                  <c:v>13.1</c:v>
                </c:pt>
                <c:pt idx="24">
                  <c:v>13.1</c:v>
                </c:pt>
                <c:pt idx="25">
                  <c:v>13.1</c:v>
                </c:pt>
                <c:pt idx="26">
                  <c:v>13.1</c:v>
                </c:pt>
                <c:pt idx="27">
                  <c:v>13.1</c:v>
                </c:pt>
                <c:pt idx="28">
                  <c:v>13.1</c:v>
                </c:pt>
                <c:pt idx="29">
                  <c:v>13.1</c:v>
                </c:pt>
                <c:pt idx="30">
                  <c:v>13.1</c:v>
                </c:pt>
                <c:pt idx="31">
                  <c:v>13.1</c:v>
                </c:pt>
                <c:pt idx="32">
                  <c:v>13.1</c:v>
                </c:pt>
                <c:pt idx="33">
                  <c:v>13.1</c:v>
                </c:pt>
                <c:pt idx="34">
                  <c:v>13.1</c:v>
                </c:pt>
                <c:pt idx="35">
                  <c:v>13.1</c:v>
                </c:pt>
                <c:pt idx="36">
                  <c:v>13.1</c:v>
                </c:pt>
                <c:pt idx="37">
                  <c:v>13.1</c:v>
                </c:pt>
                <c:pt idx="38">
                  <c:v>13.1</c:v>
                </c:pt>
                <c:pt idx="39">
                  <c:v>13.1</c:v>
                </c:pt>
                <c:pt idx="40">
                  <c:v>13.1</c:v>
                </c:pt>
                <c:pt idx="41">
                  <c:v>13.1</c:v>
                </c:pt>
                <c:pt idx="42">
                  <c:v>13.1</c:v>
                </c:pt>
                <c:pt idx="43">
                  <c:v>13.1</c:v>
                </c:pt>
                <c:pt idx="44">
                  <c:v>13.1</c:v>
                </c:pt>
                <c:pt idx="45">
                  <c:v>13.1</c:v>
                </c:pt>
                <c:pt idx="46">
                  <c:v>13.1</c:v>
                </c:pt>
                <c:pt idx="47">
                  <c:v>13.1</c:v>
                </c:pt>
                <c:pt idx="48">
                  <c:v>13.1</c:v>
                </c:pt>
                <c:pt idx="49">
                  <c:v>13.1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Valeurs!$W$2</c:f>
              <c:strCache>
                <c:ptCount val="1"/>
                <c:pt idx="0">
                  <c:v>Valeurs relevées  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Valeurs!$W$4:$W$53</c:f>
              <c:numCache>
                <c:formatCode>General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</c:v>
                </c:pt>
                <c:pt idx="36">
                  <c:v>7</c:v>
                </c:pt>
                <c:pt idx="37">
                  <c:v>#N/A</c:v>
                </c:pt>
                <c:pt idx="38">
                  <c:v>5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val>
          <c:smooth val="0"/>
        </c:ser>
        <c:ser>
          <c:idx val="5"/>
          <c:order val="5"/>
          <c:tx>
            <c:v>Limite supérieure de contrôle 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Valeurs!$V$4:$V$53</c:f>
              <c:numCache>
                <c:formatCode>General</c:formatCode>
                <c:ptCount val="50"/>
                <c:pt idx="0">
                  <c:v>13.08</c:v>
                </c:pt>
                <c:pt idx="1">
                  <c:v>13.08</c:v>
                </c:pt>
                <c:pt idx="2">
                  <c:v>13.08</c:v>
                </c:pt>
                <c:pt idx="3">
                  <c:v>13.08</c:v>
                </c:pt>
                <c:pt idx="4">
                  <c:v>13.08</c:v>
                </c:pt>
                <c:pt idx="5">
                  <c:v>13.08</c:v>
                </c:pt>
                <c:pt idx="6">
                  <c:v>13.08</c:v>
                </c:pt>
                <c:pt idx="7">
                  <c:v>13.08</c:v>
                </c:pt>
                <c:pt idx="8">
                  <c:v>13.08</c:v>
                </c:pt>
                <c:pt idx="9">
                  <c:v>13.08</c:v>
                </c:pt>
                <c:pt idx="10">
                  <c:v>13.08</c:v>
                </c:pt>
                <c:pt idx="11">
                  <c:v>13.08</c:v>
                </c:pt>
                <c:pt idx="12">
                  <c:v>13.08</c:v>
                </c:pt>
                <c:pt idx="13">
                  <c:v>13.08</c:v>
                </c:pt>
                <c:pt idx="14">
                  <c:v>13.08</c:v>
                </c:pt>
                <c:pt idx="15">
                  <c:v>13.08</c:v>
                </c:pt>
                <c:pt idx="16">
                  <c:v>13.08</c:v>
                </c:pt>
                <c:pt idx="17">
                  <c:v>13.08</c:v>
                </c:pt>
                <c:pt idx="18">
                  <c:v>13.08</c:v>
                </c:pt>
                <c:pt idx="19">
                  <c:v>13.08</c:v>
                </c:pt>
                <c:pt idx="20">
                  <c:v>13.08</c:v>
                </c:pt>
                <c:pt idx="21">
                  <c:v>13.08</c:v>
                </c:pt>
                <c:pt idx="22">
                  <c:v>13.08</c:v>
                </c:pt>
                <c:pt idx="23">
                  <c:v>13.08</c:v>
                </c:pt>
                <c:pt idx="24">
                  <c:v>13.08</c:v>
                </c:pt>
                <c:pt idx="25">
                  <c:v>13.08</c:v>
                </c:pt>
                <c:pt idx="26">
                  <c:v>13.08</c:v>
                </c:pt>
                <c:pt idx="27">
                  <c:v>13.08</c:v>
                </c:pt>
                <c:pt idx="28">
                  <c:v>13.08</c:v>
                </c:pt>
                <c:pt idx="29">
                  <c:v>13.08</c:v>
                </c:pt>
                <c:pt idx="30">
                  <c:v>13.08</c:v>
                </c:pt>
                <c:pt idx="31">
                  <c:v>13.08</c:v>
                </c:pt>
                <c:pt idx="32">
                  <c:v>13.08</c:v>
                </c:pt>
                <c:pt idx="33">
                  <c:v>13.08</c:v>
                </c:pt>
                <c:pt idx="34">
                  <c:v>13.08</c:v>
                </c:pt>
                <c:pt idx="35">
                  <c:v>13.08</c:v>
                </c:pt>
                <c:pt idx="36">
                  <c:v>13.08</c:v>
                </c:pt>
                <c:pt idx="37">
                  <c:v>13.08</c:v>
                </c:pt>
                <c:pt idx="38">
                  <c:v>13.08</c:v>
                </c:pt>
                <c:pt idx="39">
                  <c:v>13.08</c:v>
                </c:pt>
                <c:pt idx="40">
                  <c:v>13.08</c:v>
                </c:pt>
                <c:pt idx="41">
                  <c:v>13.08</c:v>
                </c:pt>
                <c:pt idx="42">
                  <c:v>13.08</c:v>
                </c:pt>
                <c:pt idx="43">
                  <c:v>13.08</c:v>
                </c:pt>
                <c:pt idx="44">
                  <c:v>13.08</c:v>
                </c:pt>
                <c:pt idx="45">
                  <c:v>13.08</c:v>
                </c:pt>
                <c:pt idx="46">
                  <c:v>13.08</c:v>
                </c:pt>
                <c:pt idx="47">
                  <c:v>13.08</c:v>
                </c:pt>
                <c:pt idx="48">
                  <c:v>13.08</c:v>
                </c:pt>
                <c:pt idx="49">
                  <c:v>13.08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499344"/>
        <c:axId val="497499904"/>
      </c:lineChart>
      <c:catAx>
        <c:axId val="497499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499904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497499904"/>
        <c:scaling>
          <c:orientation val="minMax"/>
          <c:max val="13.12"/>
          <c:min val="12.8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prstDash val="lg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in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499344"/>
        <c:crosses val="autoZero"/>
        <c:crossBetween val="between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+mn-lt"/>
              </a:rPr>
              <a:t>Repère</a:t>
            </a:r>
            <a:r>
              <a:rPr lang="en-US" baseline="0">
                <a:latin typeface="+mn-lt"/>
              </a:rPr>
              <a:t> 2 - cote 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21 </a:t>
            </a:r>
            <a:r>
              <a:rPr lang="en-US" b="1" baseline="0">
                <a:solidFill>
                  <a:srgbClr val="9A0000"/>
                </a:solidFill>
                <a:latin typeface="+mn-lt"/>
                <a:cs typeface="Times New Roman" panose="02020603050405020304" pitchFamily="18" charset="0"/>
              </a:rPr>
              <a:t>±0,1</a:t>
            </a:r>
            <a:r>
              <a:rPr lang="en-US" b="1" baseline="0">
                <a:solidFill>
                  <a:srgbClr val="9A0000"/>
                </a:solidFill>
                <a:latin typeface="+mn-lt"/>
              </a:rPr>
              <a:t> </a:t>
            </a:r>
            <a:endParaRPr lang="en-US" b="1">
              <a:solidFill>
                <a:srgbClr val="9A0000"/>
              </a:solidFill>
              <a:latin typeface="+mn-lt"/>
            </a:endParaRPr>
          </a:p>
        </c:rich>
      </c:tx>
      <c:layout>
        <c:manualLayout>
          <c:xMode val="edge"/>
          <c:yMode val="edge"/>
          <c:x val="0.31279270238279033"/>
          <c:y val="1.61812297734627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3807661297239808E-2"/>
          <c:y val="0.14072276159654801"/>
          <c:w val="0.8862359116875097"/>
          <c:h val="0.73415173831426417"/>
        </c:manualLayout>
      </c:layout>
      <c:lineChart>
        <c:grouping val="standard"/>
        <c:varyColors val="0"/>
        <c:ser>
          <c:idx val="0"/>
          <c:order val="0"/>
          <c:tx>
            <c:v>Nominale</c:v>
          </c:tx>
          <c:spPr>
            <a:ln w="19050" cap="rnd">
              <a:solidFill>
                <a:srgbClr val="9A0000"/>
              </a:solidFill>
              <a:round/>
            </a:ln>
            <a:effectLst/>
          </c:spPr>
          <c:marker>
            <c:symbol val="none"/>
          </c:marker>
          <c:val>
            <c:numRef>
              <c:f>Valeurs!$L$4:$L$53</c:f>
              <c:numCache>
                <c:formatCode>General</c:formatCode>
                <c:ptCount val="50"/>
                <c:pt idx="0">
                  <c:v>21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21</c:v>
                </c:pt>
                <c:pt idx="5">
                  <c:v>21</c:v>
                </c:pt>
                <c:pt idx="6">
                  <c:v>21</c:v>
                </c:pt>
                <c:pt idx="7">
                  <c:v>21</c:v>
                </c:pt>
                <c:pt idx="8">
                  <c:v>21</c:v>
                </c:pt>
                <c:pt idx="9">
                  <c:v>21</c:v>
                </c:pt>
                <c:pt idx="10">
                  <c:v>21</c:v>
                </c:pt>
                <c:pt idx="11">
                  <c:v>21</c:v>
                </c:pt>
                <c:pt idx="12">
                  <c:v>21</c:v>
                </c:pt>
                <c:pt idx="13">
                  <c:v>21</c:v>
                </c:pt>
                <c:pt idx="14">
                  <c:v>21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</c:v>
                </c:pt>
                <c:pt idx="21">
                  <c:v>21</c:v>
                </c:pt>
                <c:pt idx="22">
                  <c:v>21</c:v>
                </c:pt>
                <c:pt idx="23">
                  <c:v>21</c:v>
                </c:pt>
                <c:pt idx="24">
                  <c:v>21</c:v>
                </c:pt>
                <c:pt idx="25">
                  <c:v>21</c:v>
                </c:pt>
                <c:pt idx="26">
                  <c:v>21</c:v>
                </c:pt>
                <c:pt idx="27">
                  <c:v>21</c:v>
                </c:pt>
                <c:pt idx="28">
                  <c:v>21</c:v>
                </c:pt>
                <c:pt idx="29">
                  <c:v>21</c:v>
                </c:pt>
                <c:pt idx="30">
                  <c:v>21</c:v>
                </c:pt>
                <c:pt idx="31">
                  <c:v>21</c:v>
                </c:pt>
                <c:pt idx="32">
                  <c:v>21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21</c:v>
                </c:pt>
                <c:pt idx="43">
                  <c:v>21</c:v>
                </c:pt>
                <c:pt idx="44">
                  <c:v>21</c:v>
                </c:pt>
                <c:pt idx="45">
                  <c:v>21</c:v>
                </c:pt>
                <c:pt idx="46">
                  <c:v>21</c:v>
                </c:pt>
                <c:pt idx="47">
                  <c:v>21</c:v>
                </c:pt>
                <c:pt idx="48">
                  <c:v>21</c:v>
                </c:pt>
                <c:pt idx="49">
                  <c:v>21</c:v>
                </c:pt>
              </c:numCache>
            </c:numRef>
          </c:val>
          <c:smooth val="0"/>
        </c:ser>
        <c:ser>
          <c:idx val="1"/>
          <c:order val="1"/>
          <c:tx>
            <c:v>IT+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Valeurs!$M$4:$M$53</c:f>
              <c:numCache>
                <c:formatCode>General</c:formatCode>
                <c:ptCount val="50"/>
                <c:pt idx="0">
                  <c:v>21.1</c:v>
                </c:pt>
                <c:pt idx="1">
                  <c:v>21.1</c:v>
                </c:pt>
                <c:pt idx="2">
                  <c:v>21.1</c:v>
                </c:pt>
                <c:pt idx="3">
                  <c:v>21.1</c:v>
                </c:pt>
                <c:pt idx="4">
                  <c:v>21.1</c:v>
                </c:pt>
                <c:pt idx="5">
                  <c:v>21.1</c:v>
                </c:pt>
                <c:pt idx="6">
                  <c:v>21.1</c:v>
                </c:pt>
                <c:pt idx="7">
                  <c:v>21.1</c:v>
                </c:pt>
                <c:pt idx="8">
                  <c:v>21.1</c:v>
                </c:pt>
                <c:pt idx="9">
                  <c:v>21.1</c:v>
                </c:pt>
                <c:pt idx="10">
                  <c:v>21.1</c:v>
                </c:pt>
                <c:pt idx="11">
                  <c:v>21.1</c:v>
                </c:pt>
                <c:pt idx="12">
                  <c:v>21.1</c:v>
                </c:pt>
                <c:pt idx="13">
                  <c:v>21.1</c:v>
                </c:pt>
                <c:pt idx="14">
                  <c:v>21.1</c:v>
                </c:pt>
                <c:pt idx="15">
                  <c:v>21.1</c:v>
                </c:pt>
                <c:pt idx="16">
                  <c:v>21.1</c:v>
                </c:pt>
                <c:pt idx="17">
                  <c:v>21.1</c:v>
                </c:pt>
                <c:pt idx="18">
                  <c:v>21.1</c:v>
                </c:pt>
                <c:pt idx="19">
                  <c:v>21.1</c:v>
                </c:pt>
                <c:pt idx="20">
                  <c:v>21.1</c:v>
                </c:pt>
                <c:pt idx="21">
                  <c:v>21.1</c:v>
                </c:pt>
                <c:pt idx="22">
                  <c:v>21.1</c:v>
                </c:pt>
                <c:pt idx="23">
                  <c:v>21.1</c:v>
                </c:pt>
                <c:pt idx="24">
                  <c:v>21.1</c:v>
                </c:pt>
                <c:pt idx="25">
                  <c:v>21.1</c:v>
                </c:pt>
                <c:pt idx="26">
                  <c:v>21.1</c:v>
                </c:pt>
                <c:pt idx="27">
                  <c:v>21.1</c:v>
                </c:pt>
                <c:pt idx="28">
                  <c:v>21.1</c:v>
                </c:pt>
                <c:pt idx="29">
                  <c:v>21.1</c:v>
                </c:pt>
                <c:pt idx="30">
                  <c:v>21.1</c:v>
                </c:pt>
                <c:pt idx="31">
                  <c:v>21.1</c:v>
                </c:pt>
                <c:pt idx="32">
                  <c:v>21.1</c:v>
                </c:pt>
                <c:pt idx="33">
                  <c:v>21.1</c:v>
                </c:pt>
                <c:pt idx="34">
                  <c:v>21.1</c:v>
                </c:pt>
                <c:pt idx="35">
                  <c:v>21.1</c:v>
                </c:pt>
                <c:pt idx="36">
                  <c:v>21.1</c:v>
                </c:pt>
                <c:pt idx="37">
                  <c:v>21.1</c:v>
                </c:pt>
                <c:pt idx="38">
                  <c:v>21.1</c:v>
                </c:pt>
                <c:pt idx="39">
                  <c:v>21.1</c:v>
                </c:pt>
                <c:pt idx="40">
                  <c:v>21.1</c:v>
                </c:pt>
                <c:pt idx="41">
                  <c:v>21.1</c:v>
                </c:pt>
                <c:pt idx="42">
                  <c:v>21.1</c:v>
                </c:pt>
                <c:pt idx="43">
                  <c:v>21.1</c:v>
                </c:pt>
                <c:pt idx="44">
                  <c:v>21.1</c:v>
                </c:pt>
                <c:pt idx="45">
                  <c:v>21.1</c:v>
                </c:pt>
                <c:pt idx="46">
                  <c:v>21.1</c:v>
                </c:pt>
                <c:pt idx="47">
                  <c:v>21.1</c:v>
                </c:pt>
                <c:pt idx="48">
                  <c:v>21.1</c:v>
                </c:pt>
                <c:pt idx="49">
                  <c:v>21.1</c:v>
                </c:pt>
              </c:numCache>
            </c:numRef>
          </c:val>
          <c:smooth val="0"/>
        </c:ser>
        <c:ser>
          <c:idx val="2"/>
          <c:order val="2"/>
          <c:tx>
            <c:v>Relevés des valeurs 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Valeurs!$O$4:$O$53</c:f>
              <c:numCache>
                <c:formatCode>General</c:formatCode>
                <c:ptCount val="5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2</c:v>
                </c:pt>
                <c:pt idx="36">
                  <c:v>4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v>Limite de contrôle inférieure</c:v>
          </c:tx>
          <c:spPr>
            <a:ln w="19050" cap="rnd">
              <a:solidFill>
                <a:schemeClr val="bg2">
                  <a:lumMod val="2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Valeurs!$J$4:$J$53</c:f>
              <c:numCache>
                <c:formatCode>General</c:formatCode>
                <c:ptCount val="50"/>
                <c:pt idx="0">
                  <c:v>20.92</c:v>
                </c:pt>
                <c:pt idx="1">
                  <c:v>20.92</c:v>
                </c:pt>
                <c:pt idx="2">
                  <c:v>20.92</c:v>
                </c:pt>
                <c:pt idx="3">
                  <c:v>20.92</c:v>
                </c:pt>
                <c:pt idx="4">
                  <c:v>20.92</c:v>
                </c:pt>
                <c:pt idx="5">
                  <c:v>20.92</c:v>
                </c:pt>
                <c:pt idx="6">
                  <c:v>20.92</c:v>
                </c:pt>
                <c:pt idx="7">
                  <c:v>20.92</c:v>
                </c:pt>
                <c:pt idx="8">
                  <c:v>20.92</c:v>
                </c:pt>
                <c:pt idx="9">
                  <c:v>20.92</c:v>
                </c:pt>
                <c:pt idx="10">
                  <c:v>20.92</c:v>
                </c:pt>
                <c:pt idx="11">
                  <c:v>20.92</c:v>
                </c:pt>
                <c:pt idx="12">
                  <c:v>20.92</c:v>
                </c:pt>
                <c:pt idx="13">
                  <c:v>20.92</c:v>
                </c:pt>
                <c:pt idx="14">
                  <c:v>20.92</c:v>
                </c:pt>
                <c:pt idx="15">
                  <c:v>20.92</c:v>
                </c:pt>
                <c:pt idx="16">
                  <c:v>20.92</c:v>
                </c:pt>
                <c:pt idx="17">
                  <c:v>20.92</c:v>
                </c:pt>
                <c:pt idx="18">
                  <c:v>20.92</c:v>
                </c:pt>
                <c:pt idx="19">
                  <c:v>20.92</c:v>
                </c:pt>
                <c:pt idx="20">
                  <c:v>20.92</c:v>
                </c:pt>
                <c:pt idx="21">
                  <c:v>20.92</c:v>
                </c:pt>
                <c:pt idx="22">
                  <c:v>20.92</c:v>
                </c:pt>
                <c:pt idx="23">
                  <c:v>20.92</c:v>
                </c:pt>
                <c:pt idx="24">
                  <c:v>20.92</c:v>
                </c:pt>
                <c:pt idx="25">
                  <c:v>20.92</c:v>
                </c:pt>
                <c:pt idx="26">
                  <c:v>20.92</c:v>
                </c:pt>
                <c:pt idx="27">
                  <c:v>20.92</c:v>
                </c:pt>
                <c:pt idx="28">
                  <c:v>20.92</c:v>
                </c:pt>
                <c:pt idx="29">
                  <c:v>20.92</c:v>
                </c:pt>
                <c:pt idx="30">
                  <c:v>20.92</c:v>
                </c:pt>
                <c:pt idx="31">
                  <c:v>20.92</c:v>
                </c:pt>
                <c:pt idx="32">
                  <c:v>20.92</c:v>
                </c:pt>
                <c:pt idx="33">
                  <c:v>20.92</c:v>
                </c:pt>
                <c:pt idx="34">
                  <c:v>20.92</c:v>
                </c:pt>
                <c:pt idx="35">
                  <c:v>20.92</c:v>
                </c:pt>
                <c:pt idx="36">
                  <c:v>20.92</c:v>
                </c:pt>
                <c:pt idx="37">
                  <c:v>20.92</c:v>
                </c:pt>
                <c:pt idx="38">
                  <c:v>20.92</c:v>
                </c:pt>
                <c:pt idx="39">
                  <c:v>20.92</c:v>
                </c:pt>
                <c:pt idx="40">
                  <c:v>20.92</c:v>
                </c:pt>
                <c:pt idx="41">
                  <c:v>20.92</c:v>
                </c:pt>
                <c:pt idx="42">
                  <c:v>20.92</c:v>
                </c:pt>
                <c:pt idx="43">
                  <c:v>20.92</c:v>
                </c:pt>
                <c:pt idx="44">
                  <c:v>20.92</c:v>
                </c:pt>
                <c:pt idx="45">
                  <c:v>20.92</c:v>
                </c:pt>
                <c:pt idx="46">
                  <c:v>20.92</c:v>
                </c:pt>
                <c:pt idx="47">
                  <c:v>20.92</c:v>
                </c:pt>
                <c:pt idx="48">
                  <c:v>20.92</c:v>
                </c:pt>
                <c:pt idx="49">
                  <c:v>20.92</c:v>
                </c:pt>
              </c:numCache>
            </c:numRef>
          </c:val>
          <c:smooth val="0"/>
        </c:ser>
        <c:ser>
          <c:idx val="4"/>
          <c:order val="4"/>
          <c:tx>
            <c:v>IT-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Valeurs!$K$4:$K$53</c:f>
              <c:numCache>
                <c:formatCode>General</c:formatCode>
                <c:ptCount val="50"/>
                <c:pt idx="0">
                  <c:v>20.9</c:v>
                </c:pt>
                <c:pt idx="1">
                  <c:v>20.9</c:v>
                </c:pt>
                <c:pt idx="2">
                  <c:v>20.9</c:v>
                </c:pt>
                <c:pt idx="3">
                  <c:v>20.9</c:v>
                </c:pt>
                <c:pt idx="4">
                  <c:v>20.9</c:v>
                </c:pt>
                <c:pt idx="5">
                  <c:v>20.9</c:v>
                </c:pt>
                <c:pt idx="6">
                  <c:v>20.9</c:v>
                </c:pt>
                <c:pt idx="7">
                  <c:v>20.9</c:v>
                </c:pt>
                <c:pt idx="8">
                  <c:v>20.9</c:v>
                </c:pt>
                <c:pt idx="9">
                  <c:v>20.9</c:v>
                </c:pt>
                <c:pt idx="10">
                  <c:v>20.9</c:v>
                </c:pt>
                <c:pt idx="11">
                  <c:v>20.9</c:v>
                </c:pt>
                <c:pt idx="12">
                  <c:v>20.9</c:v>
                </c:pt>
                <c:pt idx="13">
                  <c:v>20.9</c:v>
                </c:pt>
                <c:pt idx="14">
                  <c:v>20.9</c:v>
                </c:pt>
                <c:pt idx="15">
                  <c:v>20.9</c:v>
                </c:pt>
                <c:pt idx="16">
                  <c:v>20.9</c:v>
                </c:pt>
                <c:pt idx="17">
                  <c:v>20.9</c:v>
                </c:pt>
                <c:pt idx="18">
                  <c:v>20.9</c:v>
                </c:pt>
                <c:pt idx="19">
                  <c:v>20.9</c:v>
                </c:pt>
                <c:pt idx="20">
                  <c:v>20.9</c:v>
                </c:pt>
                <c:pt idx="21">
                  <c:v>20.9</c:v>
                </c:pt>
                <c:pt idx="22">
                  <c:v>20.9</c:v>
                </c:pt>
                <c:pt idx="23">
                  <c:v>20.9</c:v>
                </c:pt>
                <c:pt idx="24">
                  <c:v>20.9</c:v>
                </c:pt>
                <c:pt idx="25">
                  <c:v>20.9</c:v>
                </c:pt>
                <c:pt idx="26">
                  <c:v>20.9</c:v>
                </c:pt>
                <c:pt idx="27">
                  <c:v>20.9</c:v>
                </c:pt>
                <c:pt idx="28">
                  <c:v>20.9</c:v>
                </c:pt>
                <c:pt idx="29">
                  <c:v>20.9</c:v>
                </c:pt>
                <c:pt idx="30">
                  <c:v>20.9</c:v>
                </c:pt>
                <c:pt idx="31">
                  <c:v>20.9</c:v>
                </c:pt>
                <c:pt idx="32">
                  <c:v>20.9</c:v>
                </c:pt>
                <c:pt idx="33">
                  <c:v>20.9</c:v>
                </c:pt>
                <c:pt idx="34">
                  <c:v>20.9</c:v>
                </c:pt>
                <c:pt idx="35">
                  <c:v>20.9</c:v>
                </c:pt>
                <c:pt idx="36">
                  <c:v>20.9</c:v>
                </c:pt>
                <c:pt idx="37">
                  <c:v>20.9</c:v>
                </c:pt>
                <c:pt idx="38">
                  <c:v>20.9</c:v>
                </c:pt>
                <c:pt idx="39">
                  <c:v>20.9</c:v>
                </c:pt>
                <c:pt idx="40">
                  <c:v>20.9</c:v>
                </c:pt>
                <c:pt idx="41">
                  <c:v>20.9</c:v>
                </c:pt>
                <c:pt idx="42">
                  <c:v>20.9</c:v>
                </c:pt>
                <c:pt idx="43">
                  <c:v>20.9</c:v>
                </c:pt>
                <c:pt idx="44">
                  <c:v>20.9</c:v>
                </c:pt>
                <c:pt idx="45">
                  <c:v>20.9</c:v>
                </c:pt>
                <c:pt idx="46">
                  <c:v>20.9</c:v>
                </c:pt>
                <c:pt idx="47">
                  <c:v>20.9</c:v>
                </c:pt>
                <c:pt idx="48">
                  <c:v>20.9</c:v>
                </c:pt>
                <c:pt idx="49">
                  <c:v>20.9</c:v>
                </c:pt>
              </c:numCache>
            </c:numRef>
          </c:val>
          <c:smooth val="0"/>
        </c:ser>
        <c:ser>
          <c:idx val="5"/>
          <c:order val="5"/>
          <c:tx>
            <c:v>Limite de contrôle supérieure</c:v>
          </c:tx>
          <c:spPr>
            <a:ln w="19050" cap="rnd">
              <a:solidFill>
                <a:schemeClr val="bg2">
                  <a:lumMod val="2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Valeurs!$N$4:$N$53</c:f>
              <c:numCache>
                <c:formatCode>General</c:formatCode>
                <c:ptCount val="50"/>
                <c:pt idx="0">
                  <c:v>21.08</c:v>
                </c:pt>
                <c:pt idx="1">
                  <c:v>21.08</c:v>
                </c:pt>
                <c:pt idx="2">
                  <c:v>21.08</c:v>
                </c:pt>
                <c:pt idx="3">
                  <c:v>21.08</c:v>
                </c:pt>
                <c:pt idx="4">
                  <c:v>21.08</c:v>
                </c:pt>
                <c:pt idx="5">
                  <c:v>21.08</c:v>
                </c:pt>
                <c:pt idx="6">
                  <c:v>21.08</c:v>
                </c:pt>
                <c:pt idx="7">
                  <c:v>21.08</c:v>
                </c:pt>
                <c:pt idx="8">
                  <c:v>21.08</c:v>
                </c:pt>
                <c:pt idx="9">
                  <c:v>21.08</c:v>
                </c:pt>
                <c:pt idx="10">
                  <c:v>21.08</c:v>
                </c:pt>
                <c:pt idx="11">
                  <c:v>21.08</c:v>
                </c:pt>
                <c:pt idx="12">
                  <c:v>21.08</c:v>
                </c:pt>
                <c:pt idx="13">
                  <c:v>21.08</c:v>
                </c:pt>
                <c:pt idx="14">
                  <c:v>21.08</c:v>
                </c:pt>
                <c:pt idx="15">
                  <c:v>21.08</c:v>
                </c:pt>
                <c:pt idx="16">
                  <c:v>21.08</c:v>
                </c:pt>
                <c:pt idx="17">
                  <c:v>21.08</c:v>
                </c:pt>
                <c:pt idx="18">
                  <c:v>21.08</c:v>
                </c:pt>
                <c:pt idx="19">
                  <c:v>21.08</c:v>
                </c:pt>
                <c:pt idx="20">
                  <c:v>21.08</c:v>
                </c:pt>
                <c:pt idx="21">
                  <c:v>21.08</c:v>
                </c:pt>
                <c:pt idx="22">
                  <c:v>21.08</c:v>
                </c:pt>
                <c:pt idx="23">
                  <c:v>21.08</c:v>
                </c:pt>
                <c:pt idx="24">
                  <c:v>21.08</c:v>
                </c:pt>
                <c:pt idx="25">
                  <c:v>21.08</c:v>
                </c:pt>
                <c:pt idx="26">
                  <c:v>21.08</c:v>
                </c:pt>
                <c:pt idx="27">
                  <c:v>21.08</c:v>
                </c:pt>
                <c:pt idx="28">
                  <c:v>21.08</c:v>
                </c:pt>
                <c:pt idx="29">
                  <c:v>21.08</c:v>
                </c:pt>
                <c:pt idx="30">
                  <c:v>21.08</c:v>
                </c:pt>
                <c:pt idx="31">
                  <c:v>21.08</c:v>
                </c:pt>
                <c:pt idx="32">
                  <c:v>21.08</c:v>
                </c:pt>
                <c:pt idx="33">
                  <c:v>21.08</c:v>
                </c:pt>
                <c:pt idx="34">
                  <c:v>21.08</c:v>
                </c:pt>
                <c:pt idx="35">
                  <c:v>21.08</c:v>
                </c:pt>
                <c:pt idx="36">
                  <c:v>21.08</c:v>
                </c:pt>
                <c:pt idx="37">
                  <c:v>21.08</c:v>
                </c:pt>
                <c:pt idx="38">
                  <c:v>21.08</c:v>
                </c:pt>
                <c:pt idx="39">
                  <c:v>21.08</c:v>
                </c:pt>
                <c:pt idx="40">
                  <c:v>21.08</c:v>
                </c:pt>
                <c:pt idx="41">
                  <c:v>21.08</c:v>
                </c:pt>
                <c:pt idx="42">
                  <c:v>21.08</c:v>
                </c:pt>
                <c:pt idx="43">
                  <c:v>21.08</c:v>
                </c:pt>
                <c:pt idx="44">
                  <c:v>21.08</c:v>
                </c:pt>
                <c:pt idx="45">
                  <c:v>21.08</c:v>
                </c:pt>
                <c:pt idx="46">
                  <c:v>21.08</c:v>
                </c:pt>
                <c:pt idx="47">
                  <c:v>21.08</c:v>
                </c:pt>
                <c:pt idx="48">
                  <c:v>21.08</c:v>
                </c:pt>
                <c:pt idx="49">
                  <c:v>21.08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7547200"/>
        <c:axId val="497547760"/>
      </c:lineChart>
      <c:catAx>
        <c:axId val="49754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solidFill>
            <a:schemeClr val="bg1"/>
          </a:solidFill>
          <a:ln w="9525" cap="flat" cmpd="sng" algn="ctr">
            <a:solidFill>
              <a:schemeClr val="tx1">
                <a:alpha val="93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2">
                    <a:lumMod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547760"/>
        <c:crosses val="autoZero"/>
        <c:auto val="0"/>
        <c:lblAlgn val="ctr"/>
        <c:lblOffset val="100"/>
        <c:tickLblSkip val="2"/>
        <c:tickMarkSkip val="2"/>
        <c:noMultiLvlLbl val="0"/>
      </c:catAx>
      <c:valAx>
        <c:axId val="497547760"/>
        <c:scaling>
          <c:orientation val="minMax"/>
          <c:max val="21.12"/>
          <c:min val="20.8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0"/>
                  <a:lumOff val="50000"/>
                </a:schemeClr>
              </a:solidFill>
              <a:prstDash val="lgDash"/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out"/>
        <c:minorTickMark val="in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7547200"/>
        <c:crosses val="autoZero"/>
        <c:crossBetween val="between"/>
        <c:majorUnit val="2.0000000000000004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129540</xdr:colOff>
          <xdr:row>23</xdr:row>
          <xdr:rowOff>106680</xdr:rowOff>
        </xdr:from>
        <xdr:to>
          <xdr:col>3</xdr:col>
          <xdr:colOff>129540</xdr:colOff>
          <xdr:row>27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Calibri"/>
                </a:rPr>
                <a:t>Afficher les cartes de contrôle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30480</xdr:rowOff>
    </xdr:from>
    <xdr:to>
      <xdr:col>5</xdr:col>
      <xdr:colOff>754380</xdr:colOff>
      <xdr:row>13</xdr:row>
      <xdr:rowOff>7620</xdr:rowOff>
    </xdr:to>
    <xdr:graphicFrame macro="">
      <xdr:nvGraphicFramePr>
        <xdr:cNvPr id="5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83820</xdr:colOff>
      <xdr:row>0</xdr:row>
      <xdr:rowOff>38100</xdr:rowOff>
    </xdr:from>
    <xdr:to>
      <xdr:col>11</xdr:col>
      <xdr:colOff>784860</xdr:colOff>
      <xdr:row>13</xdr:row>
      <xdr:rowOff>15240</xdr:rowOff>
    </xdr:to>
    <xdr:graphicFrame macro="">
      <xdr:nvGraphicFramePr>
        <xdr:cNvPr id="9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91440</xdr:colOff>
      <xdr:row>13</xdr:row>
      <xdr:rowOff>114300</xdr:rowOff>
    </xdr:from>
    <xdr:to>
      <xdr:col>12</xdr:col>
      <xdr:colOff>0</xdr:colOff>
      <xdr:row>26</xdr:row>
      <xdr:rowOff>91440</xdr:rowOff>
    </xdr:to>
    <xdr:graphicFrame macro="">
      <xdr:nvGraphicFramePr>
        <xdr:cNvPr id="10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121920</xdr:colOff>
      <xdr:row>0</xdr:row>
      <xdr:rowOff>38100</xdr:rowOff>
    </xdr:from>
    <xdr:to>
      <xdr:col>18</xdr:col>
      <xdr:colOff>30480</xdr:colOff>
      <xdr:row>13</xdr:row>
      <xdr:rowOff>15240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</xdr:colOff>
          <xdr:row>16</xdr:row>
          <xdr:rowOff>7620</xdr:rowOff>
        </xdr:from>
        <xdr:to>
          <xdr:col>15</xdr:col>
          <xdr:colOff>144780</xdr:colOff>
          <xdr:row>19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1600" b="1" i="0" u="none" strike="noStrike" baseline="0">
                  <a:solidFill>
                    <a:srgbClr val="000000"/>
                  </a:solidFill>
                  <a:latin typeface="Calibri"/>
                </a:rPr>
                <a:t>Retour aux grilles de relevés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60960</xdr:colOff>
      <xdr:row>13</xdr:row>
      <xdr:rowOff>114300</xdr:rowOff>
    </xdr:from>
    <xdr:to>
      <xdr:col>5</xdr:col>
      <xdr:colOff>762000</xdr:colOff>
      <xdr:row>26</xdr:row>
      <xdr:rowOff>91440</xdr:rowOff>
    </xdr:to>
    <xdr:graphicFrame macro="">
      <xdr:nvGraphicFramePr>
        <xdr:cNvPr id="12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91440</xdr:colOff>
          <xdr:row>3</xdr:row>
          <xdr:rowOff>22860</xdr:rowOff>
        </xdr:from>
        <xdr:to>
          <xdr:col>16</xdr:col>
          <xdr:colOff>342900</xdr:colOff>
          <xdr:row>6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 et 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45720</xdr:colOff>
          <xdr:row>9</xdr:row>
          <xdr:rowOff>144780</xdr:rowOff>
        </xdr:from>
        <xdr:to>
          <xdr:col>16</xdr:col>
          <xdr:colOff>0</xdr:colOff>
          <xdr:row>13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Valeurs" displayName="TValeurs" ref="Y2:AK29" totalsRowShown="0" headerRowDxfId="77" dataDxfId="75" headerRowBorderDxfId="76" tableBorderDxfId="74">
  <autoFilter ref="Y2:AK29"/>
  <tableColumns count="13">
    <tableColumn id="1" name="N° Affaire" dataDxfId="73">
      <calculatedColumnFormula>Fiche_releve!$E$3&amp;""</calculatedColumnFormula>
    </tableColumn>
    <tableColumn id="2" name="Date" dataDxfId="72">
      <calculatedColumnFormula>Fiche_releve!$K$3&amp;""</calculatedColumnFormula>
    </tableColumn>
    <tableColumn id="3" name="Opérateur " dataDxfId="71">
      <calculatedColumnFormula>Fiche_releve!$H$3&amp;""</calculatedColumnFormula>
    </tableColumn>
    <tableColumn id="4" name="N° pièce " dataDxfId="70"/>
    <tableColumn id="5" name="Cote 1" dataDxfId="69"/>
    <tableColumn id="6" name="Cote 2" dataDxfId="68"/>
    <tableColumn id="7" name="Cote 3" dataDxfId="67"/>
    <tableColumn id="8" name="Cote 4" dataDxfId="66"/>
    <tableColumn id="9" name="Cote 5 " dataDxfId="65"/>
    <tableColumn id="10" name="Cote 6 " dataDxfId="64"/>
    <tableColumn id="11" name="Cote 7" dataDxfId="63"/>
    <tableColumn id="12" name="Cote 8" dataDxfId="62"/>
    <tableColumn id="13" name="Cote 9" dataDxfId="6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M51" totalsRowShown="0" headerRowDxfId="60" dataDxfId="59" tableBorderDxfId="58">
  <autoFilter ref="A1:M51"/>
  <sortState ref="A2:M62">
    <sortCondition ref="B1:B62"/>
  </sortState>
  <tableColumns count="13">
    <tableColumn id="1" name="N° Affaire" dataDxfId="57"/>
    <tableColumn id="2" name="Date" dataDxfId="56"/>
    <tableColumn id="3" name="Opérateur " dataDxfId="55"/>
    <tableColumn id="4" name="N° pièce " dataDxfId="54"/>
    <tableColumn id="5" name="Cote 1" dataDxfId="53"/>
    <tableColumn id="6" name="Cote 2" dataDxfId="52"/>
    <tableColumn id="7" name="Cote 3" dataDxfId="51"/>
    <tableColumn id="8" name="Cote 4" dataDxfId="50"/>
    <tableColumn id="9" name="Cote 5 " dataDxfId="49"/>
    <tableColumn id="10" name="Cote 6 " dataDxfId="48"/>
    <tableColumn id="11" name="Cote 7" dataDxfId="47"/>
    <tableColumn id="12" name="Cote 8" dataDxfId="46"/>
    <tableColumn id="14" name="Cote 9" dataDxfId="4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23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H25" sqref="H25"/>
    </sheetView>
  </sheetViews>
  <sheetFormatPr baseColWidth="10" defaultRowHeight="13.2" x14ac:dyDescent="0.3"/>
  <cols>
    <col min="1" max="1" width="7.77734375" style="34" customWidth="1"/>
    <col min="2" max="2" width="8.88671875" style="34" customWidth="1"/>
    <col min="3" max="16384" width="11.5546875" style="34"/>
  </cols>
  <sheetData>
    <row r="1" spans="1:33" ht="13.8" customHeight="1" thickBot="1" x14ac:dyDescent="0.35">
      <c r="A1" s="73"/>
      <c r="B1" s="73"/>
      <c r="C1" s="51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3"/>
      <c r="P1" s="74"/>
      <c r="Q1" s="75"/>
      <c r="R1" s="93" t="s">
        <v>43</v>
      </c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5"/>
    </row>
    <row r="2" spans="1:33" ht="16.2" customHeight="1" thickBot="1" x14ac:dyDescent="0.35">
      <c r="A2" s="73"/>
      <c r="B2" s="73"/>
      <c r="C2" s="51"/>
      <c r="D2" s="52"/>
      <c r="E2" s="53"/>
      <c r="F2" s="76"/>
      <c r="G2" s="77"/>
      <c r="H2" s="77"/>
      <c r="I2" s="77"/>
      <c r="J2" s="77"/>
      <c r="K2" s="77"/>
      <c r="L2" s="78"/>
      <c r="M2" s="45"/>
      <c r="N2" s="46"/>
      <c r="O2" s="46"/>
      <c r="P2" s="46"/>
      <c r="Q2" s="47"/>
      <c r="R2" s="96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8"/>
    </row>
    <row r="3" spans="1:33" ht="18.600000000000001" customHeight="1" thickBot="1" x14ac:dyDescent="0.35">
      <c r="A3" s="73"/>
      <c r="B3" s="73"/>
      <c r="C3" s="85"/>
      <c r="D3" s="86"/>
      <c r="E3" s="8"/>
      <c r="F3" s="79"/>
      <c r="G3" s="80"/>
      <c r="H3" s="81"/>
      <c r="I3" s="82"/>
      <c r="J3" s="32"/>
      <c r="K3" s="83"/>
      <c r="L3" s="84"/>
      <c r="M3" s="48"/>
      <c r="N3" s="49"/>
      <c r="O3" s="49"/>
      <c r="P3" s="49"/>
      <c r="Q3" s="50"/>
      <c r="R3" s="96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8"/>
    </row>
    <row r="4" spans="1:33" ht="15" customHeight="1" x14ac:dyDescent="0.3">
      <c r="A4" s="87" t="s">
        <v>41</v>
      </c>
      <c r="B4" s="88"/>
      <c r="C4" s="89"/>
      <c r="D4" s="30">
        <v>0.25</v>
      </c>
      <c r="E4" s="33"/>
      <c r="F4" s="39"/>
      <c r="G4" s="35" t="s">
        <v>42</v>
      </c>
      <c r="H4" s="35" t="s">
        <v>42</v>
      </c>
      <c r="I4" s="35" t="s">
        <v>42</v>
      </c>
      <c r="J4" s="35" t="s">
        <v>42</v>
      </c>
      <c r="K4" s="35" t="s">
        <v>42</v>
      </c>
      <c r="L4" s="35" t="s">
        <v>42</v>
      </c>
      <c r="M4" s="36" t="s">
        <v>42</v>
      </c>
      <c r="N4" s="36" t="s">
        <v>42</v>
      </c>
      <c r="O4" s="36" t="s">
        <v>42</v>
      </c>
      <c r="P4" s="36" t="s">
        <v>42</v>
      </c>
      <c r="Q4" s="36" t="s">
        <v>42</v>
      </c>
      <c r="R4" s="36" t="s">
        <v>42</v>
      </c>
      <c r="S4" s="36" t="s">
        <v>42</v>
      </c>
      <c r="T4" s="36" t="s">
        <v>42</v>
      </c>
      <c r="U4" s="36" t="s">
        <v>42</v>
      </c>
      <c r="V4" s="36" t="s">
        <v>42</v>
      </c>
      <c r="W4" s="36" t="s">
        <v>42</v>
      </c>
      <c r="X4" s="36" t="s">
        <v>42</v>
      </c>
      <c r="Y4" s="36" t="s">
        <v>42</v>
      </c>
      <c r="Z4" s="36" t="s">
        <v>42</v>
      </c>
      <c r="AA4" s="36" t="s">
        <v>42</v>
      </c>
      <c r="AB4" s="36" t="s">
        <v>42</v>
      </c>
      <c r="AC4" s="36" t="s">
        <v>42</v>
      </c>
      <c r="AD4" s="36" t="s">
        <v>42</v>
      </c>
      <c r="AE4" s="36" t="s">
        <v>42</v>
      </c>
      <c r="AF4" s="36" t="s">
        <v>42</v>
      </c>
      <c r="AG4" s="37" t="s">
        <v>42</v>
      </c>
    </row>
    <row r="5" spans="1:33" ht="27" thickBot="1" x14ac:dyDescent="0.35">
      <c r="A5" s="9" t="s">
        <v>17</v>
      </c>
      <c r="B5" s="71" t="s">
        <v>0</v>
      </c>
      <c r="C5" s="71"/>
      <c r="D5" s="27" t="s">
        <v>1</v>
      </c>
      <c r="E5" s="62" t="s">
        <v>2</v>
      </c>
      <c r="F5" s="66"/>
      <c r="G5" s="29">
        <v>1</v>
      </c>
      <c r="H5" s="28">
        <f>G5+(1/D4)</f>
        <v>5</v>
      </c>
      <c r="I5" s="31">
        <f>H5+(1/D4)</f>
        <v>9</v>
      </c>
      <c r="J5" s="31">
        <f>I5+(1/D4)</f>
        <v>13</v>
      </c>
      <c r="K5" s="31">
        <f>J5+(1/D4)</f>
        <v>17</v>
      </c>
      <c r="L5" s="31">
        <f>K5+(1/D4)</f>
        <v>21</v>
      </c>
      <c r="M5" s="31">
        <f>L5+(1/D4)</f>
        <v>25</v>
      </c>
      <c r="N5" s="31">
        <f>M5+(1/D4)</f>
        <v>29</v>
      </c>
      <c r="O5" s="31">
        <f>N5+(1/D4)</f>
        <v>33</v>
      </c>
      <c r="P5" s="31">
        <f>O5+(1/D4)</f>
        <v>37</v>
      </c>
      <c r="Q5" s="31">
        <f>P5+(1/D4)</f>
        <v>41</v>
      </c>
      <c r="R5" s="31">
        <f>Q5+1/D4</f>
        <v>45</v>
      </c>
      <c r="S5" s="31">
        <f>R5+(1/D4)</f>
        <v>49</v>
      </c>
      <c r="T5" s="31">
        <f>S5+(1/D4)</f>
        <v>53</v>
      </c>
      <c r="U5" s="31">
        <f>T5+(1/D4)</f>
        <v>57</v>
      </c>
      <c r="V5" s="31">
        <f>U5+(1/D4)</f>
        <v>61</v>
      </c>
      <c r="W5" s="31">
        <f>V5+(1/D4)</f>
        <v>65</v>
      </c>
      <c r="X5" s="31">
        <f>W5+(1/D4)</f>
        <v>69</v>
      </c>
      <c r="Y5" s="31">
        <f>X5+(1/D4)</f>
        <v>73</v>
      </c>
      <c r="Z5" s="31">
        <f>Y5+(1/D4)</f>
        <v>77</v>
      </c>
      <c r="AA5" s="31">
        <f>Z5+(1/D4)</f>
        <v>81</v>
      </c>
      <c r="AB5" s="31">
        <f>AA5+(1/D4)</f>
        <v>85</v>
      </c>
      <c r="AC5" s="31">
        <f>AB5+(1/D4)</f>
        <v>89</v>
      </c>
      <c r="AD5" s="31">
        <f>AC5+(1/D4)</f>
        <v>93</v>
      </c>
      <c r="AE5" s="31">
        <f>AD5+(1/D4)</f>
        <v>97</v>
      </c>
      <c r="AF5" s="31">
        <f>AE5+(1/D4)</f>
        <v>101</v>
      </c>
      <c r="AG5" s="38">
        <f>AF5+(1/D4)</f>
        <v>105</v>
      </c>
    </row>
    <row r="6" spans="1:33" x14ac:dyDescent="0.3">
      <c r="A6" s="63">
        <v>1</v>
      </c>
      <c r="B6" s="65">
        <v>2.5</v>
      </c>
      <c r="C6" s="10" t="s">
        <v>7</v>
      </c>
      <c r="D6" s="55" t="s">
        <v>12</v>
      </c>
      <c r="E6" s="57">
        <v>0.25</v>
      </c>
      <c r="F6" s="58"/>
      <c r="G6" s="67">
        <v>1</v>
      </c>
      <c r="H6" s="72">
        <v>2</v>
      </c>
      <c r="I6" s="54">
        <v>2</v>
      </c>
      <c r="J6" s="54">
        <v>3</v>
      </c>
      <c r="K6" s="54">
        <v>4</v>
      </c>
      <c r="L6" s="54">
        <v>5</v>
      </c>
      <c r="M6" s="54">
        <v>6</v>
      </c>
      <c r="N6" s="54">
        <v>8</v>
      </c>
      <c r="O6" s="54">
        <v>9</v>
      </c>
      <c r="P6" s="54">
        <v>9</v>
      </c>
      <c r="Q6" s="54">
        <v>9</v>
      </c>
      <c r="R6" s="72">
        <v>9</v>
      </c>
      <c r="S6" s="72">
        <v>9</v>
      </c>
      <c r="T6" s="54">
        <v>10</v>
      </c>
      <c r="U6" s="54">
        <v>10</v>
      </c>
      <c r="V6" s="54">
        <v>10</v>
      </c>
      <c r="W6" s="54"/>
      <c r="X6" s="54"/>
      <c r="Y6" s="54"/>
      <c r="Z6" s="54"/>
      <c r="AA6" s="54"/>
      <c r="AB6" s="54"/>
      <c r="AC6" s="54"/>
      <c r="AD6" s="54"/>
      <c r="AE6" s="54"/>
      <c r="AF6" s="54"/>
      <c r="AG6" s="91"/>
    </row>
    <row r="7" spans="1:33" x14ac:dyDescent="0.3">
      <c r="A7" s="64"/>
      <c r="B7" s="66"/>
      <c r="C7" s="11" t="s">
        <v>8</v>
      </c>
      <c r="D7" s="56"/>
      <c r="E7" s="59"/>
      <c r="F7" s="60"/>
      <c r="G7" s="61"/>
      <c r="H7" s="62"/>
      <c r="I7" s="44"/>
      <c r="J7" s="44"/>
      <c r="K7" s="44"/>
      <c r="L7" s="44"/>
      <c r="M7" s="44"/>
      <c r="N7" s="44"/>
      <c r="O7" s="44"/>
      <c r="P7" s="44"/>
      <c r="Q7" s="44"/>
      <c r="R7" s="62"/>
      <c r="S7" s="62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90"/>
    </row>
    <row r="8" spans="1:33" x14ac:dyDescent="0.3">
      <c r="A8" s="63">
        <v>2</v>
      </c>
      <c r="B8" s="65">
        <v>21</v>
      </c>
      <c r="C8" s="10" t="s">
        <v>7</v>
      </c>
      <c r="D8" s="55" t="s">
        <v>13</v>
      </c>
      <c r="E8" s="57">
        <v>0.25</v>
      </c>
      <c r="F8" s="58"/>
      <c r="G8" s="61"/>
      <c r="H8" s="62"/>
      <c r="I8" s="44"/>
      <c r="J8" s="44"/>
      <c r="K8" s="44"/>
      <c r="L8" s="44"/>
      <c r="M8" s="44"/>
      <c r="N8" s="44"/>
      <c r="O8" s="44"/>
      <c r="P8" s="44"/>
      <c r="Q8" s="44"/>
      <c r="R8" s="62"/>
      <c r="S8" s="62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90"/>
    </row>
    <row r="9" spans="1:33" x14ac:dyDescent="0.3">
      <c r="A9" s="64"/>
      <c r="B9" s="66"/>
      <c r="C9" s="11" t="s">
        <v>8</v>
      </c>
      <c r="D9" s="56"/>
      <c r="E9" s="59"/>
      <c r="F9" s="60"/>
      <c r="G9" s="61"/>
      <c r="H9" s="62"/>
      <c r="I9" s="44"/>
      <c r="J9" s="44"/>
      <c r="K9" s="44"/>
      <c r="L9" s="44"/>
      <c r="M9" s="44"/>
      <c r="N9" s="44"/>
      <c r="O9" s="44"/>
      <c r="P9" s="44"/>
      <c r="Q9" s="44"/>
      <c r="R9" s="62"/>
      <c r="S9" s="62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90"/>
    </row>
    <row r="10" spans="1:33" x14ac:dyDescent="0.3">
      <c r="A10" s="63">
        <v>3</v>
      </c>
      <c r="B10" s="65">
        <v>2</v>
      </c>
      <c r="C10" s="10" t="s">
        <v>7</v>
      </c>
      <c r="D10" s="55" t="s">
        <v>3</v>
      </c>
      <c r="E10" s="57">
        <v>0.25</v>
      </c>
      <c r="F10" s="58"/>
      <c r="G10" s="61"/>
      <c r="H10" s="62"/>
      <c r="I10" s="44"/>
      <c r="J10" s="44"/>
      <c r="K10" s="44"/>
      <c r="L10" s="44"/>
      <c r="M10" s="44"/>
      <c r="N10" s="44"/>
      <c r="O10" s="44"/>
      <c r="P10" s="44"/>
      <c r="Q10" s="44"/>
      <c r="R10" s="62"/>
      <c r="S10" s="62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90"/>
    </row>
    <row r="11" spans="1:33" x14ac:dyDescent="0.3">
      <c r="A11" s="64"/>
      <c r="B11" s="66"/>
      <c r="C11" s="11" t="s">
        <v>8</v>
      </c>
      <c r="D11" s="56"/>
      <c r="E11" s="59"/>
      <c r="F11" s="60"/>
      <c r="G11" s="61"/>
      <c r="H11" s="62"/>
      <c r="I11" s="44"/>
      <c r="J11" s="44"/>
      <c r="K11" s="44"/>
      <c r="L11" s="44"/>
      <c r="M11" s="44"/>
      <c r="N11" s="44"/>
      <c r="O11" s="44"/>
      <c r="P11" s="44"/>
      <c r="Q11" s="44"/>
      <c r="R11" s="62"/>
      <c r="S11" s="62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90"/>
    </row>
    <row r="12" spans="1:33" x14ac:dyDescent="0.3">
      <c r="A12" s="63">
        <v>4</v>
      </c>
      <c r="B12" s="65">
        <v>30</v>
      </c>
      <c r="C12" s="10" t="s">
        <v>7</v>
      </c>
      <c r="D12" s="55" t="s">
        <v>13</v>
      </c>
      <c r="E12" s="57">
        <v>0.25</v>
      </c>
      <c r="F12" s="58"/>
      <c r="G12" s="61"/>
      <c r="H12" s="62"/>
      <c r="I12" s="44"/>
      <c r="J12" s="44"/>
      <c r="K12" s="44"/>
      <c r="L12" s="44"/>
      <c r="M12" s="44"/>
      <c r="N12" s="44"/>
      <c r="O12" s="44"/>
      <c r="P12" s="44"/>
      <c r="Q12" s="44"/>
      <c r="R12" s="62"/>
      <c r="S12" s="62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90"/>
    </row>
    <row r="13" spans="1:33" x14ac:dyDescent="0.3">
      <c r="A13" s="64"/>
      <c r="B13" s="66"/>
      <c r="C13" s="11" t="s">
        <v>8</v>
      </c>
      <c r="D13" s="56"/>
      <c r="E13" s="59"/>
      <c r="F13" s="60"/>
      <c r="G13" s="61"/>
      <c r="H13" s="62"/>
      <c r="I13" s="44"/>
      <c r="J13" s="44"/>
      <c r="K13" s="44"/>
      <c r="L13" s="44"/>
      <c r="M13" s="44"/>
      <c r="N13" s="44"/>
      <c r="O13" s="44"/>
      <c r="P13" s="44"/>
      <c r="Q13" s="44"/>
      <c r="R13" s="62"/>
      <c r="S13" s="62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90"/>
    </row>
    <row r="14" spans="1:33" x14ac:dyDescent="0.3">
      <c r="A14" s="63">
        <v>5</v>
      </c>
      <c r="B14" s="65">
        <v>13</v>
      </c>
      <c r="C14" s="10" t="s">
        <v>7</v>
      </c>
      <c r="D14" s="55" t="s">
        <v>13</v>
      </c>
      <c r="E14" s="57">
        <v>0.25</v>
      </c>
      <c r="F14" s="58"/>
      <c r="G14" s="61"/>
      <c r="H14" s="62"/>
      <c r="I14" s="44"/>
      <c r="J14" s="44"/>
      <c r="K14" s="44"/>
      <c r="L14" s="44"/>
      <c r="M14" s="44"/>
      <c r="N14" s="44"/>
      <c r="O14" s="44"/>
      <c r="P14" s="44"/>
      <c r="Q14" s="44"/>
      <c r="R14" s="62"/>
      <c r="S14" s="62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90"/>
    </row>
    <row r="15" spans="1:33" x14ac:dyDescent="0.3">
      <c r="A15" s="64"/>
      <c r="B15" s="66"/>
      <c r="C15" s="11" t="s">
        <v>8</v>
      </c>
      <c r="D15" s="56"/>
      <c r="E15" s="59"/>
      <c r="F15" s="60"/>
      <c r="G15" s="61"/>
      <c r="H15" s="62"/>
      <c r="I15" s="44"/>
      <c r="J15" s="44"/>
      <c r="K15" s="44"/>
      <c r="L15" s="44"/>
      <c r="M15" s="44"/>
      <c r="N15" s="44"/>
      <c r="O15" s="44"/>
      <c r="P15" s="44"/>
      <c r="Q15" s="44"/>
      <c r="R15" s="62"/>
      <c r="S15" s="62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90"/>
    </row>
    <row r="16" spans="1:33" x14ac:dyDescent="0.3">
      <c r="A16" s="63">
        <v>6</v>
      </c>
      <c r="B16" s="65" t="s">
        <v>20</v>
      </c>
      <c r="C16" s="10" t="s">
        <v>10</v>
      </c>
      <c r="D16" s="55" t="s">
        <v>14</v>
      </c>
      <c r="E16" s="57">
        <v>1</v>
      </c>
      <c r="F16" s="58"/>
      <c r="G16" s="61"/>
      <c r="H16" s="62"/>
      <c r="I16" s="44"/>
      <c r="J16" s="44"/>
      <c r="K16" s="44"/>
      <c r="L16" s="44"/>
      <c r="M16" s="44"/>
      <c r="N16" s="44"/>
      <c r="O16" s="44"/>
      <c r="P16" s="44"/>
      <c r="Q16" s="44"/>
      <c r="R16" s="62"/>
      <c r="S16" s="62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90"/>
    </row>
    <row r="17" spans="1:33" x14ac:dyDescent="0.3">
      <c r="A17" s="64"/>
      <c r="B17" s="66"/>
      <c r="C17" s="11" t="s">
        <v>11</v>
      </c>
      <c r="D17" s="56"/>
      <c r="E17" s="59"/>
      <c r="F17" s="60"/>
      <c r="G17" s="61"/>
      <c r="H17" s="62"/>
      <c r="I17" s="44"/>
      <c r="J17" s="44"/>
      <c r="K17" s="44"/>
      <c r="L17" s="44"/>
      <c r="M17" s="44"/>
      <c r="N17" s="44"/>
      <c r="O17" s="44"/>
      <c r="P17" s="44"/>
      <c r="Q17" s="44"/>
      <c r="R17" s="62"/>
      <c r="S17" s="62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90"/>
    </row>
    <row r="18" spans="1:33" x14ac:dyDescent="0.3">
      <c r="A18" s="63">
        <v>7</v>
      </c>
      <c r="B18" s="65" t="s">
        <v>4</v>
      </c>
      <c r="C18" s="10" t="s">
        <v>10</v>
      </c>
      <c r="D18" s="55" t="s">
        <v>15</v>
      </c>
      <c r="E18" s="57" t="s">
        <v>16</v>
      </c>
      <c r="F18" s="58"/>
      <c r="G18" s="61"/>
      <c r="H18" s="62"/>
      <c r="I18" s="44"/>
      <c r="J18" s="44"/>
      <c r="K18" s="44"/>
      <c r="L18" s="44"/>
      <c r="M18" s="44"/>
      <c r="N18" s="44"/>
      <c r="O18" s="44"/>
      <c r="P18" s="44"/>
      <c r="Q18" s="44"/>
      <c r="R18" s="62"/>
      <c r="S18" s="62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90"/>
    </row>
    <row r="19" spans="1:33" x14ac:dyDescent="0.3">
      <c r="A19" s="64"/>
      <c r="B19" s="66"/>
      <c r="C19" s="11" t="s">
        <v>9</v>
      </c>
      <c r="D19" s="56"/>
      <c r="E19" s="59"/>
      <c r="F19" s="60"/>
      <c r="G19" s="61"/>
      <c r="H19" s="62"/>
      <c r="I19" s="44"/>
      <c r="J19" s="44"/>
      <c r="K19" s="44"/>
      <c r="L19" s="44"/>
      <c r="M19" s="44"/>
      <c r="N19" s="44"/>
      <c r="O19" s="44"/>
      <c r="P19" s="44"/>
      <c r="Q19" s="44"/>
      <c r="R19" s="62"/>
      <c r="S19" s="62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90"/>
    </row>
    <row r="20" spans="1:33" x14ac:dyDescent="0.3">
      <c r="A20" s="63">
        <v>8</v>
      </c>
      <c r="B20" s="65" t="s">
        <v>5</v>
      </c>
      <c r="C20" s="10" t="s">
        <v>7</v>
      </c>
      <c r="D20" s="55" t="s">
        <v>14</v>
      </c>
      <c r="E20" s="57">
        <v>0.25</v>
      </c>
      <c r="F20" s="58"/>
      <c r="G20" s="61"/>
      <c r="H20" s="62"/>
      <c r="I20" s="44"/>
      <c r="J20" s="44"/>
      <c r="K20" s="44"/>
      <c r="L20" s="44"/>
      <c r="M20" s="44"/>
      <c r="N20" s="44"/>
      <c r="O20" s="44"/>
      <c r="P20" s="44"/>
      <c r="Q20" s="44"/>
      <c r="R20" s="62"/>
      <c r="S20" s="62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90"/>
    </row>
    <row r="21" spans="1:33" x14ac:dyDescent="0.3">
      <c r="A21" s="64"/>
      <c r="B21" s="66"/>
      <c r="C21" s="11" t="s">
        <v>8</v>
      </c>
      <c r="D21" s="56"/>
      <c r="E21" s="59"/>
      <c r="F21" s="60"/>
      <c r="G21" s="61"/>
      <c r="H21" s="62"/>
      <c r="I21" s="44"/>
      <c r="J21" s="44"/>
      <c r="K21" s="44"/>
      <c r="L21" s="44"/>
      <c r="M21" s="44"/>
      <c r="N21" s="44"/>
      <c r="O21" s="44"/>
      <c r="P21" s="44"/>
      <c r="Q21" s="44"/>
      <c r="R21" s="62"/>
      <c r="S21" s="62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90"/>
    </row>
    <row r="22" spans="1:33" x14ac:dyDescent="0.3">
      <c r="A22" s="63">
        <v>9</v>
      </c>
      <c r="B22" s="65" t="s">
        <v>6</v>
      </c>
      <c r="C22" s="10" t="s">
        <v>7</v>
      </c>
      <c r="D22" s="55" t="s">
        <v>14</v>
      </c>
      <c r="E22" s="57">
        <v>0.25</v>
      </c>
      <c r="F22" s="58"/>
      <c r="G22" s="61"/>
      <c r="H22" s="62"/>
      <c r="I22" s="44"/>
      <c r="J22" s="44"/>
      <c r="K22" s="44"/>
      <c r="L22" s="44"/>
      <c r="M22" s="44"/>
      <c r="N22" s="44"/>
      <c r="O22" s="44"/>
      <c r="P22" s="44"/>
      <c r="Q22" s="44"/>
      <c r="R22" s="62"/>
      <c r="S22" s="62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90"/>
    </row>
    <row r="23" spans="1:33" ht="13.8" thickBot="1" x14ac:dyDescent="0.35">
      <c r="A23" s="64"/>
      <c r="B23" s="66"/>
      <c r="C23" s="11" t="s">
        <v>8</v>
      </c>
      <c r="D23" s="56"/>
      <c r="E23" s="59"/>
      <c r="F23" s="60"/>
      <c r="G23" s="68"/>
      <c r="H23" s="70"/>
      <c r="I23" s="69"/>
      <c r="J23" s="69"/>
      <c r="K23" s="69"/>
      <c r="L23" s="69"/>
      <c r="M23" s="69"/>
      <c r="N23" s="69"/>
      <c r="O23" s="69"/>
      <c r="P23" s="69"/>
      <c r="Q23" s="69"/>
      <c r="R23" s="70"/>
      <c r="S23" s="70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92"/>
    </row>
  </sheetData>
  <mergeCells count="293">
    <mergeCell ref="AC22:AC23"/>
    <mergeCell ref="AD22:AD23"/>
    <mergeCell ref="AE22:AE23"/>
    <mergeCell ref="AF22:AF23"/>
    <mergeCell ref="AG22:AG23"/>
    <mergeCell ref="R1:AG3"/>
    <mergeCell ref="AF18:AF19"/>
    <mergeCell ref="AG18:AG19"/>
    <mergeCell ref="AC20:AC21"/>
    <mergeCell ref="AD20:AD21"/>
    <mergeCell ref="AE20:AE21"/>
    <mergeCell ref="AF20:AF21"/>
    <mergeCell ref="AG20:AG21"/>
    <mergeCell ref="AC16:AC17"/>
    <mergeCell ref="AD16:AD17"/>
    <mergeCell ref="AE16:AE17"/>
    <mergeCell ref="AF16:AF17"/>
    <mergeCell ref="AG16:AG17"/>
    <mergeCell ref="AC12:AC13"/>
    <mergeCell ref="AD12:AD13"/>
    <mergeCell ref="AE12:AE13"/>
    <mergeCell ref="AF12:AF13"/>
    <mergeCell ref="AG12:AG13"/>
    <mergeCell ref="AC8:AC9"/>
    <mergeCell ref="AD8:AD9"/>
    <mergeCell ref="AE8:AE9"/>
    <mergeCell ref="AF8:AF9"/>
    <mergeCell ref="AG8:AG9"/>
    <mergeCell ref="AA22:AA23"/>
    <mergeCell ref="AB22:AB23"/>
    <mergeCell ref="AC6:AC7"/>
    <mergeCell ref="AD6:AD7"/>
    <mergeCell ref="AE6:AE7"/>
    <mergeCell ref="AF6:AF7"/>
    <mergeCell ref="AG6:AG7"/>
    <mergeCell ref="AC10:AC11"/>
    <mergeCell ref="AD10:AD11"/>
    <mergeCell ref="AE10:AE11"/>
    <mergeCell ref="AF10:AF11"/>
    <mergeCell ref="AG10:AG11"/>
    <mergeCell ref="AC14:AC15"/>
    <mergeCell ref="AD14:AD15"/>
    <mergeCell ref="AE14:AE15"/>
    <mergeCell ref="AF14:AF15"/>
    <mergeCell ref="AG14:AG15"/>
    <mergeCell ref="AC18:AC19"/>
    <mergeCell ref="AD18:AD19"/>
    <mergeCell ref="AE18:AE19"/>
    <mergeCell ref="R22:R23"/>
    <mergeCell ref="S22:S23"/>
    <mergeCell ref="T22:T23"/>
    <mergeCell ref="U22:U23"/>
    <mergeCell ref="V22:V23"/>
    <mergeCell ref="W22:W23"/>
    <mergeCell ref="X22:X23"/>
    <mergeCell ref="Y22:Y23"/>
    <mergeCell ref="Z22:Z23"/>
    <mergeCell ref="AA18:AA19"/>
    <mergeCell ref="AB18:AB19"/>
    <mergeCell ref="R20:R21"/>
    <mergeCell ref="S20:S21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R18:R19"/>
    <mergeCell ref="S18:S19"/>
    <mergeCell ref="T18:T19"/>
    <mergeCell ref="U18:U19"/>
    <mergeCell ref="V18:V19"/>
    <mergeCell ref="W18:W19"/>
    <mergeCell ref="X18:X19"/>
    <mergeCell ref="Y18:Y19"/>
    <mergeCell ref="Z18:Z19"/>
    <mergeCell ref="AA14:AA15"/>
    <mergeCell ref="AB14:AB15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R14:R15"/>
    <mergeCell ref="S14:S15"/>
    <mergeCell ref="T14:T15"/>
    <mergeCell ref="U14:U15"/>
    <mergeCell ref="V14:V15"/>
    <mergeCell ref="W14:W15"/>
    <mergeCell ref="X14:X15"/>
    <mergeCell ref="Y14:Y15"/>
    <mergeCell ref="Z14:Z15"/>
    <mergeCell ref="AA10:AA11"/>
    <mergeCell ref="AB10:AB11"/>
    <mergeCell ref="R12:R13"/>
    <mergeCell ref="S12:S13"/>
    <mergeCell ref="T12:T13"/>
    <mergeCell ref="U12:U13"/>
    <mergeCell ref="V12:V13"/>
    <mergeCell ref="W12:W13"/>
    <mergeCell ref="X12:X13"/>
    <mergeCell ref="Y12:Y13"/>
    <mergeCell ref="Z12:Z13"/>
    <mergeCell ref="AA12:AA13"/>
    <mergeCell ref="AB12:AB13"/>
    <mergeCell ref="R10:R11"/>
    <mergeCell ref="S10:S11"/>
    <mergeCell ref="T10:T11"/>
    <mergeCell ref="U10:U11"/>
    <mergeCell ref="V10:V11"/>
    <mergeCell ref="W10:W11"/>
    <mergeCell ref="X10:X11"/>
    <mergeCell ref="Y10:Y11"/>
    <mergeCell ref="Z10:Z11"/>
    <mergeCell ref="AA6:AA7"/>
    <mergeCell ref="AB6:AB7"/>
    <mergeCell ref="R8:R9"/>
    <mergeCell ref="S8:S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R6:R7"/>
    <mergeCell ref="S6:S7"/>
    <mergeCell ref="T6:T7"/>
    <mergeCell ref="U6:U7"/>
    <mergeCell ref="V6:V7"/>
    <mergeCell ref="W6:W7"/>
    <mergeCell ref="X6:X7"/>
    <mergeCell ref="Y6:Y7"/>
    <mergeCell ref="Z6:Z7"/>
    <mergeCell ref="B5:C5"/>
    <mergeCell ref="E5:F5"/>
    <mergeCell ref="H6:H7"/>
    <mergeCell ref="I6:I7"/>
    <mergeCell ref="J6:J7"/>
    <mergeCell ref="A1:B3"/>
    <mergeCell ref="P1:Q1"/>
    <mergeCell ref="C2:E2"/>
    <mergeCell ref="F2:L2"/>
    <mergeCell ref="F3:G3"/>
    <mergeCell ref="H3:I3"/>
    <mergeCell ref="K3:L3"/>
    <mergeCell ref="C3:D3"/>
    <mergeCell ref="A4:C4"/>
    <mergeCell ref="Q18:Q19"/>
    <mergeCell ref="A20:A21"/>
    <mergeCell ref="B20:B21"/>
    <mergeCell ref="D20:D21"/>
    <mergeCell ref="E20:F21"/>
    <mergeCell ref="G20:G21"/>
    <mergeCell ref="H18:H19"/>
    <mergeCell ref="I18:I19"/>
    <mergeCell ref="J18:J19"/>
    <mergeCell ref="K18:K19"/>
    <mergeCell ref="L18:L19"/>
    <mergeCell ref="M18:M19"/>
    <mergeCell ref="A18:A19"/>
    <mergeCell ref="B18:B19"/>
    <mergeCell ref="D18:D19"/>
    <mergeCell ref="E18:F19"/>
    <mergeCell ref="G18:G19"/>
    <mergeCell ref="H20:H21"/>
    <mergeCell ref="I20:I21"/>
    <mergeCell ref="J20:J21"/>
    <mergeCell ref="K20:K21"/>
    <mergeCell ref="L20:L21"/>
    <mergeCell ref="M20:M21"/>
    <mergeCell ref="N18:N19"/>
    <mergeCell ref="O18:O19"/>
    <mergeCell ref="P18:P19"/>
    <mergeCell ref="N22:N23"/>
    <mergeCell ref="O22:O23"/>
    <mergeCell ref="P22:P23"/>
    <mergeCell ref="Q22:Q23"/>
    <mergeCell ref="A12:A13"/>
    <mergeCell ref="B12:B13"/>
    <mergeCell ref="D12:D13"/>
    <mergeCell ref="E12:F13"/>
    <mergeCell ref="G12:G13"/>
    <mergeCell ref="H22:H23"/>
    <mergeCell ref="I22:I23"/>
    <mergeCell ref="J22:J23"/>
    <mergeCell ref="K22:K23"/>
    <mergeCell ref="L22:L23"/>
    <mergeCell ref="M22:M23"/>
    <mergeCell ref="N20:N21"/>
    <mergeCell ref="O20:O21"/>
    <mergeCell ref="P20:P21"/>
    <mergeCell ref="Q20:Q21"/>
    <mergeCell ref="A22:A23"/>
    <mergeCell ref="B22:B23"/>
    <mergeCell ref="D22:D23"/>
    <mergeCell ref="E22:F23"/>
    <mergeCell ref="G22:G23"/>
    <mergeCell ref="Q12:Q13"/>
    <mergeCell ref="A14:A15"/>
    <mergeCell ref="B14:B15"/>
    <mergeCell ref="D14:D15"/>
    <mergeCell ref="E14:F15"/>
    <mergeCell ref="G14:G15"/>
    <mergeCell ref="H12:H13"/>
    <mergeCell ref="I12:I13"/>
    <mergeCell ref="J12:J13"/>
    <mergeCell ref="K12:K13"/>
    <mergeCell ref="L12:L13"/>
    <mergeCell ref="M12:M13"/>
    <mergeCell ref="H14:H15"/>
    <mergeCell ref="I14:I15"/>
    <mergeCell ref="J14:J15"/>
    <mergeCell ref="K14:K15"/>
    <mergeCell ref="L14:L15"/>
    <mergeCell ref="M14:M15"/>
    <mergeCell ref="N12:N13"/>
    <mergeCell ref="O12:O13"/>
    <mergeCell ref="P12:P13"/>
    <mergeCell ref="N16:N17"/>
    <mergeCell ref="O16:O17"/>
    <mergeCell ref="P16:P17"/>
    <mergeCell ref="Q16:Q17"/>
    <mergeCell ref="A6:A7"/>
    <mergeCell ref="B6:B7"/>
    <mergeCell ref="D6:D7"/>
    <mergeCell ref="E6:F7"/>
    <mergeCell ref="G6:G7"/>
    <mergeCell ref="H16:H17"/>
    <mergeCell ref="I16:I17"/>
    <mergeCell ref="J16:J17"/>
    <mergeCell ref="K16:K17"/>
    <mergeCell ref="L16:L17"/>
    <mergeCell ref="M16:M17"/>
    <mergeCell ref="N14:N15"/>
    <mergeCell ref="O14:O15"/>
    <mergeCell ref="P14:P15"/>
    <mergeCell ref="Q14:Q15"/>
    <mergeCell ref="A16:A17"/>
    <mergeCell ref="B16:B17"/>
    <mergeCell ref="D16:D17"/>
    <mergeCell ref="E16:F17"/>
    <mergeCell ref="G16:G17"/>
    <mergeCell ref="A10:A11"/>
    <mergeCell ref="G10:G11"/>
    <mergeCell ref="H10:H11"/>
    <mergeCell ref="I10:I11"/>
    <mergeCell ref="J10:J11"/>
    <mergeCell ref="K8:K9"/>
    <mergeCell ref="A8:A9"/>
    <mergeCell ref="B8:B9"/>
    <mergeCell ref="D8:D9"/>
    <mergeCell ref="E8:F9"/>
    <mergeCell ref="G8:G9"/>
    <mergeCell ref="H8:H9"/>
    <mergeCell ref="I8:I9"/>
    <mergeCell ref="J8:J9"/>
    <mergeCell ref="B10:B11"/>
    <mergeCell ref="Q10:Q11"/>
    <mergeCell ref="M2:Q3"/>
    <mergeCell ref="C1:O1"/>
    <mergeCell ref="K10:K11"/>
    <mergeCell ref="L10:L11"/>
    <mergeCell ref="M10:M11"/>
    <mergeCell ref="N10:N11"/>
    <mergeCell ref="O10:O11"/>
    <mergeCell ref="P10:P11"/>
    <mergeCell ref="Q8:Q9"/>
    <mergeCell ref="L8:L9"/>
    <mergeCell ref="M8:M9"/>
    <mergeCell ref="N8:N9"/>
    <mergeCell ref="O8:O9"/>
    <mergeCell ref="P8:P9"/>
    <mergeCell ref="Q6:Q7"/>
    <mergeCell ref="K6:K7"/>
    <mergeCell ref="L6:L7"/>
    <mergeCell ref="M6:M7"/>
    <mergeCell ref="N6:N7"/>
    <mergeCell ref="O6:O7"/>
    <mergeCell ref="P6:P7"/>
    <mergeCell ref="D10:D11"/>
    <mergeCell ref="E10:F11"/>
  </mergeCells>
  <conditionalFormatting sqref="G6:Q7 G12:Q13 G18:Q19">
    <cfRule type="cellIs" dxfId="44" priority="79" operator="between">
      <formula>1</formula>
      <formula>2.4</formula>
    </cfRule>
    <cfRule type="cellIs" dxfId="43" priority="80" operator="greaterThanOrEqual">
      <formula>2.6</formula>
    </cfRule>
    <cfRule type="cellIs" dxfId="42" priority="81" operator="between">
      <formula>2.58</formula>
      <formula>2.6</formula>
    </cfRule>
    <cfRule type="cellIs" dxfId="41" priority="94" operator="between">
      <formula>2.4</formula>
      <formula>2.42</formula>
    </cfRule>
    <cfRule type="cellIs" dxfId="40" priority="95" operator="between">
      <formula>2.42</formula>
      <formula>2.58</formula>
    </cfRule>
  </conditionalFormatting>
  <conditionalFormatting sqref="G10:Q11 G16:Q17 G22:Q23">
    <cfRule type="cellIs" dxfId="39" priority="68" operator="between">
      <formula>0.1</formula>
      <formula>1.9</formula>
    </cfRule>
    <cfRule type="cellIs" dxfId="38" priority="69" operator="greaterThan">
      <formula>2.1</formula>
    </cfRule>
    <cfRule type="cellIs" dxfId="37" priority="70" operator="between">
      <formula>1.9</formula>
      <formula>1.92</formula>
    </cfRule>
    <cfRule type="cellIs" dxfId="36" priority="71" operator="between">
      <formula>2.08</formula>
      <formula>2.1</formula>
    </cfRule>
    <cfRule type="cellIs" dxfId="35" priority="91" operator="between">
      <formula>1.92</formula>
      <formula>2.08</formula>
    </cfRule>
  </conditionalFormatting>
  <conditionalFormatting sqref="G8:Q9 G14:Q15 G20:Q21">
    <cfRule type="cellIs" dxfId="34" priority="72" operator="greaterThanOrEqual">
      <formula>21.1</formula>
    </cfRule>
    <cfRule type="cellIs" dxfId="33" priority="74" operator="between">
      <formula>1</formula>
      <formula>20.9</formula>
    </cfRule>
    <cfRule type="cellIs" dxfId="32" priority="75" operator="between">
      <formula>20.9</formula>
      <formula>20.92</formula>
    </cfRule>
    <cfRule type="cellIs" dxfId="31" priority="76" operator="between">
      <formula>21.08</formula>
      <formula>21.1</formula>
    </cfRule>
    <cfRule type="cellIs" dxfId="30" priority="77" operator="between">
      <formula>20.92</formula>
      <formula>21.08</formula>
    </cfRule>
  </conditionalFormatting>
  <conditionalFormatting sqref="R6:AB7 R12:AB13 R18:AB19">
    <cfRule type="cellIs" dxfId="29" priority="47" operator="between">
      <formula>1</formula>
      <formula>2.4</formula>
    </cfRule>
    <cfRule type="cellIs" dxfId="28" priority="48" operator="greaterThanOrEqual">
      <formula>2.6</formula>
    </cfRule>
    <cfRule type="cellIs" dxfId="27" priority="49" operator="between">
      <formula>2.58</formula>
      <formula>2.6</formula>
    </cfRule>
    <cfRule type="cellIs" dxfId="26" priority="57" operator="between">
      <formula>2.4</formula>
      <formula>2.42</formula>
    </cfRule>
    <cfRule type="cellIs" dxfId="25" priority="58" operator="between">
      <formula>2.42</formula>
      <formula>2.58</formula>
    </cfRule>
  </conditionalFormatting>
  <conditionalFormatting sqref="R10:AB11 R16:AB17 R22:AB23">
    <cfRule type="cellIs" dxfId="24" priority="38" operator="between">
      <formula>0.1</formula>
      <formula>1.9</formula>
    </cfRule>
    <cfRule type="cellIs" dxfId="23" priority="39" operator="greaterThan">
      <formula>2.1</formula>
    </cfRule>
    <cfRule type="cellIs" dxfId="22" priority="40" operator="between">
      <formula>1.9</formula>
      <formula>1.92</formula>
    </cfRule>
    <cfRule type="cellIs" dxfId="21" priority="41" operator="between">
      <formula>2.08</formula>
      <formula>2.1</formula>
    </cfRule>
    <cfRule type="cellIs" dxfId="20" priority="56" operator="between">
      <formula>1.92</formula>
      <formula>2.08</formula>
    </cfRule>
  </conditionalFormatting>
  <conditionalFormatting sqref="R8:AB9 R14:AB15 R20:AB21">
    <cfRule type="cellIs" dxfId="19" priority="42" operator="greaterThanOrEqual">
      <formula>21.1</formula>
    </cfRule>
    <cfRule type="cellIs" dxfId="18" priority="43" operator="between">
      <formula>1</formula>
      <formula>20.9</formula>
    </cfRule>
    <cfRule type="cellIs" dxfId="17" priority="44" operator="between">
      <formula>20.9</formula>
      <formula>20.92</formula>
    </cfRule>
    <cfRule type="cellIs" dxfId="16" priority="45" operator="between">
      <formula>21.08</formula>
      <formula>21.1</formula>
    </cfRule>
    <cfRule type="cellIs" dxfId="15" priority="46" operator="between">
      <formula>20.92</formula>
      <formula>21.08</formula>
    </cfRule>
  </conditionalFormatting>
  <conditionalFormatting sqref="AC6:AG7 AC12:AG13 AC18:AG19">
    <cfRule type="cellIs" dxfId="14" priority="17" operator="between">
      <formula>1</formula>
      <formula>2.4</formula>
    </cfRule>
    <cfRule type="cellIs" dxfId="13" priority="18" operator="greaterThanOrEqual">
      <formula>2.6</formula>
    </cfRule>
    <cfRule type="cellIs" dxfId="12" priority="19" operator="between">
      <formula>2.58</formula>
      <formula>2.6</formula>
    </cfRule>
    <cfRule type="cellIs" dxfId="11" priority="27" operator="between">
      <formula>2.4</formula>
      <formula>2.42</formula>
    </cfRule>
    <cfRule type="cellIs" dxfId="10" priority="28" operator="between">
      <formula>2.42</formula>
      <formula>2.58</formula>
    </cfRule>
  </conditionalFormatting>
  <conditionalFormatting sqref="AC10:AG11 AC16:AG17 AC22:AG23">
    <cfRule type="cellIs" dxfId="9" priority="8" operator="between">
      <formula>0.1</formula>
      <formula>1.9</formula>
    </cfRule>
    <cfRule type="cellIs" dxfId="8" priority="9" operator="greaterThan">
      <formula>2.1</formula>
    </cfRule>
    <cfRule type="cellIs" dxfId="7" priority="10" operator="between">
      <formula>1.9</formula>
      <formula>1.92</formula>
    </cfRule>
    <cfRule type="cellIs" dxfId="6" priority="11" operator="between">
      <formula>2.08</formula>
      <formula>2.1</formula>
    </cfRule>
    <cfRule type="cellIs" dxfId="5" priority="26" operator="between">
      <formula>1.92</formula>
      <formula>2.08</formula>
    </cfRule>
  </conditionalFormatting>
  <conditionalFormatting sqref="AC8:AG9 AC14:AG15 AC20:AG21">
    <cfRule type="cellIs" dxfId="4" priority="12" operator="greaterThanOrEqual">
      <formula>21.1</formula>
    </cfRule>
    <cfRule type="cellIs" dxfId="3" priority="13" operator="between">
      <formula>1</formula>
      <formula>20.9</formula>
    </cfRule>
    <cfRule type="cellIs" dxfId="2" priority="14" operator="between">
      <formula>20.9</formula>
      <formula>20.92</formula>
    </cfRule>
    <cfRule type="cellIs" dxfId="1" priority="15" operator="between">
      <formula>21.08</formula>
      <formula>21.1</formula>
    </cfRule>
    <cfRule type="cellIs" dxfId="0" priority="16" operator="between">
      <formula>20.92</formula>
      <formula>21.08</formula>
    </cfRule>
  </conditionalFormatting>
  <pageMargins left="0.7" right="0.7" top="0.75" bottom="0.75" header="0.3" footer="0.3"/>
  <pageSetup paperSize="9" orientation="portrait" r:id="rId1"/>
  <ignoredErrors>
    <ignoredError sqref="C6:C2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ge_suivante_Cliquer">
                <anchor moveWithCells="1">
                  <from>
                    <xdr:col>0</xdr:col>
                    <xdr:colOff>129540</xdr:colOff>
                    <xdr:row>23</xdr:row>
                    <xdr:rowOff>106680</xdr:rowOff>
                  </from>
                  <to>
                    <xdr:col>3</xdr:col>
                    <xdr:colOff>129540</xdr:colOff>
                    <xdr:row>27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E43"/>
  <sheetViews>
    <sheetView workbookViewId="0">
      <selection activeCell="G28" sqref="G28"/>
    </sheetView>
  </sheetViews>
  <sheetFormatPr baseColWidth="10" defaultRowHeight="14.4" x14ac:dyDescent="0.3"/>
  <sheetData>
    <row r="2" spans="2:5" x14ac:dyDescent="0.3">
      <c r="B2" s="1"/>
      <c r="D2" s="1"/>
    </row>
    <row r="3" spans="2:5" x14ac:dyDescent="0.3">
      <c r="B3" s="1"/>
      <c r="D3" s="1"/>
    </row>
    <row r="4" spans="2:5" x14ac:dyDescent="0.3">
      <c r="B4" s="1"/>
      <c r="D4" s="1"/>
    </row>
    <row r="5" spans="2:5" x14ac:dyDescent="0.3">
      <c r="B5" s="1"/>
      <c r="D5" s="1"/>
    </row>
    <row r="6" spans="2:5" x14ac:dyDescent="0.3">
      <c r="B6" s="1"/>
      <c r="D6" s="1"/>
    </row>
    <row r="7" spans="2:5" x14ac:dyDescent="0.3">
      <c r="B7" s="1"/>
      <c r="D7" s="1"/>
    </row>
    <row r="8" spans="2:5" x14ac:dyDescent="0.3">
      <c r="B8" s="1"/>
      <c r="D8" s="1"/>
      <c r="E8" s="2"/>
    </row>
    <row r="9" spans="2:5" x14ac:dyDescent="0.3">
      <c r="B9" s="1"/>
      <c r="D9" s="1"/>
    </row>
    <row r="10" spans="2:5" x14ac:dyDescent="0.3">
      <c r="B10" s="1"/>
      <c r="D10" s="1"/>
    </row>
    <row r="11" spans="2:5" x14ac:dyDescent="0.3">
      <c r="B11" s="1"/>
      <c r="D11" s="1"/>
    </row>
    <row r="12" spans="2:5" x14ac:dyDescent="0.3">
      <c r="B12" s="1"/>
      <c r="D12" s="1"/>
    </row>
    <row r="13" spans="2:5" x14ac:dyDescent="0.3">
      <c r="B13" s="1"/>
      <c r="D13" s="1"/>
    </row>
    <row r="14" spans="2:5" x14ac:dyDescent="0.3">
      <c r="B14" s="1"/>
      <c r="D14" s="1"/>
    </row>
    <row r="15" spans="2:5" x14ac:dyDescent="0.3">
      <c r="B15" s="1"/>
      <c r="D15" s="1"/>
    </row>
    <row r="16" spans="2:5" x14ac:dyDescent="0.3">
      <c r="B16" s="1"/>
      <c r="D16" s="1"/>
    </row>
    <row r="17" spans="2:4" x14ac:dyDescent="0.3">
      <c r="B17" s="1"/>
      <c r="D17" s="1"/>
    </row>
    <row r="18" spans="2:4" x14ac:dyDescent="0.3">
      <c r="B18" s="1"/>
      <c r="D18" s="1"/>
    </row>
    <row r="19" spans="2:4" x14ac:dyDescent="0.3">
      <c r="B19" s="1"/>
      <c r="D19" s="1"/>
    </row>
    <row r="20" spans="2:4" x14ac:dyDescent="0.3">
      <c r="B20" s="1"/>
      <c r="D20" s="1"/>
    </row>
    <row r="21" spans="2:4" x14ac:dyDescent="0.3">
      <c r="B21" s="1"/>
      <c r="D21" s="1"/>
    </row>
    <row r="22" spans="2:4" x14ac:dyDescent="0.3">
      <c r="B22" s="1"/>
      <c r="D22" s="1"/>
    </row>
    <row r="23" spans="2:4" x14ac:dyDescent="0.3">
      <c r="B23" s="1"/>
      <c r="D23" s="1"/>
    </row>
    <row r="24" spans="2:4" x14ac:dyDescent="0.3">
      <c r="B24" s="1"/>
      <c r="D24" s="1"/>
    </row>
    <row r="25" spans="2:4" x14ac:dyDescent="0.3">
      <c r="B25" s="1"/>
      <c r="D25" s="1"/>
    </row>
    <row r="26" spans="2:4" x14ac:dyDescent="0.3">
      <c r="B26" s="1"/>
      <c r="D26" s="1"/>
    </row>
    <row r="27" spans="2:4" x14ac:dyDescent="0.3">
      <c r="B27" s="1"/>
      <c r="D27" s="1"/>
    </row>
    <row r="28" spans="2:4" x14ac:dyDescent="0.3">
      <c r="B28" s="1"/>
      <c r="D28" s="1"/>
    </row>
    <row r="29" spans="2:4" x14ac:dyDescent="0.3">
      <c r="B29" s="1"/>
      <c r="D29" s="1"/>
    </row>
    <row r="30" spans="2:4" x14ac:dyDescent="0.3">
      <c r="B30" s="1"/>
      <c r="D30" s="1"/>
    </row>
    <row r="31" spans="2:4" x14ac:dyDescent="0.3">
      <c r="B31" s="1"/>
      <c r="D31" s="1"/>
    </row>
    <row r="32" spans="2:4" x14ac:dyDescent="0.3">
      <c r="B32" s="1"/>
      <c r="D32" s="1"/>
    </row>
    <row r="33" spans="2:4" x14ac:dyDescent="0.3">
      <c r="B33" s="1"/>
      <c r="D33" s="1"/>
    </row>
    <row r="34" spans="2:4" x14ac:dyDescent="0.3">
      <c r="B34" s="1"/>
      <c r="D34" s="1"/>
    </row>
    <row r="35" spans="2:4" x14ac:dyDescent="0.3">
      <c r="B35" s="1"/>
      <c r="D35" s="1"/>
    </row>
    <row r="36" spans="2:4" x14ac:dyDescent="0.3">
      <c r="B36" s="1"/>
      <c r="D36" s="1"/>
    </row>
    <row r="37" spans="2:4" x14ac:dyDescent="0.3">
      <c r="B37" s="1"/>
      <c r="D37" s="1"/>
    </row>
    <row r="38" spans="2:4" x14ac:dyDescent="0.3">
      <c r="B38" s="1"/>
      <c r="D38" s="1"/>
    </row>
    <row r="39" spans="2:4" x14ac:dyDescent="0.3">
      <c r="B39" s="1"/>
      <c r="D39" s="1"/>
    </row>
    <row r="40" spans="2:4" x14ac:dyDescent="0.3">
      <c r="B40" s="1"/>
      <c r="D40" s="1"/>
    </row>
    <row r="41" spans="2:4" x14ac:dyDescent="0.3">
      <c r="B41" s="1"/>
      <c r="D41" s="1"/>
    </row>
    <row r="42" spans="2:4" x14ac:dyDescent="0.3">
      <c r="B42" s="1"/>
      <c r="D42" s="1"/>
    </row>
    <row r="43" spans="2:4" x14ac:dyDescent="0.3">
      <c r="B43" s="1"/>
      <c r="D4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Page_precedent_Cliquer">
                <anchor moveWithCells="1">
                  <from>
                    <xdr:col>13</xdr:col>
                    <xdr:colOff>15240</xdr:colOff>
                    <xdr:row>16</xdr:row>
                    <xdr:rowOff>7620</xdr:rowOff>
                  </from>
                  <to>
                    <xdr:col>15</xdr:col>
                    <xdr:colOff>144780</xdr:colOff>
                    <xdr:row>19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K106"/>
  <sheetViews>
    <sheetView topLeftCell="K1" zoomScale="80" zoomScaleNormal="80" workbookViewId="0">
      <selection activeCell="AE17" sqref="AE17"/>
    </sheetView>
  </sheetViews>
  <sheetFormatPr baseColWidth="10" defaultRowHeight="14.4" x14ac:dyDescent="0.3"/>
  <cols>
    <col min="1" max="1" width="3" style="3" bestFit="1" customWidth="1"/>
    <col min="2" max="2" width="5" style="3" bestFit="1" customWidth="1"/>
    <col min="3" max="3" width="5.5546875" style="3" customWidth="1"/>
    <col min="4" max="4" width="12.88671875" style="3" bestFit="1" customWidth="1"/>
    <col min="5" max="5" width="4" style="3" bestFit="1" customWidth="1"/>
    <col min="6" max="6" width="5" style="3" customWidth="1"/>
    <col min="7" max="7" width="9" style="3" customWidth="1"/>
    <col min="8" max="8" width="11.5546875" style="3"/>
    <col min="9" max="9" width="3" style="3" bestFit="1" customWidth="1"/>
    <col min="10" max="10" width="6" style="3" bestFit="1" customWidth="1"/>
    <col min="11" max="11" width="5" style="3" bestFit="1" customWidth="1"/>
    <col min="12" max="12" width="12.88671875" style="3" bestFit="1" customWidth="1"/>
    <col min="13" max="13" width="6" style="3" customWidth="1"/>
    <col min="14" max="14" width="6" style="3" bestFit="1" customWidth="1"/>
    <col min="15" max="15" width="8.21875" style="3" customWidth="1"/>
    <col min="16" max="16" width="11.5546875" style="3"/>
    <col min="17" max="17" width="3" style="3" bestFit="1" customWidth="1"/>
    <col min="18" max="18" width="6" style="3" bestFit="1" customWidth="1"/>
    <col min="19" max="19" width="5" style="3" bestFit="1" customWidth="1"/>
    <col min="20" max="20" width="11.5546875" style="3"/>
    <col min="21" max="21" width="5" style="3" bestFit="1" customWidth="1"/>
    <col min="22" max="22" width="6" style="3" bestFit="1" customWidth="1"/>
    <col min="23" max="26" width="11.5546875" style="3"/>
    <col min="27" max="27" width="12.21875" style="3" customWidth="1"/>
    <col min="28" max="16384" width="11.5546875" style="3"/>
  </cols>
  <sheetData>
    <row r="2" spans="1:37" ht="15" thickBot="1" x14ac:dyDescent="0.35">
      <c r="C2" s="101" t="s">
        <v>22</v>
      </c>
      <c r="D2" s="101"/>
      <c r="E2" s="102"/>
      <c r="F2" s="7"/>
      <c r="G2" s="99" t="s">
        <v>23</v>
      </c>
      <c r="K2" s="101" t="s">
        <v>24</v>
      </c>
      <c r="L2" s="101"/>
      <c r="M2" s="102"/>
      <c r="N2" s="7"/>
      <c r="O2" s="99" t="s">
        <v>23</v>
      </c>
      <c r="S2" s="101" t="s">
        <v>27</v>
      </c>
      <c r="T2" s="101"/>
      <c r="U2" s="102"/>
      <c r="V2" s="7"/>
      <c r="W2" s="99" t="s">
        <v>23</v>
      </c>
      <c r="Y2" s="40" t="s">
        <v>28</v>
      </c>
      <c r="Z2" s="40" t="s">
        <v>29</v>
      </c>
      <c r="AA2" s="40" t="s">
        <v>30</v>
      </c>
      <c r="AB2" s="40" t="s">
        <v>31</v>
      </c>
      <c r="AC2" s="40" t="s">
        <v>32</v>
      </c>
      <c r="AD2" s="40" t="s">
        <v>33</v>
      </c>
      <c r="AE2" s="40" t="s">
        <v>34</v>
      </c>
      <c r="AF2" s="40" t="s">
        <v>35</v>
      </c>
      <c r="AG2" s="40" t="s">
        <v>36</v>
      </c>
      <c r="AH2" s="40" t="s">
        <v>37</v>
      </c>
      <c r="AI2" s="40" t="s">
        <v>38</v>
      </c>
      <c r="AJ2" s="40" t="s">
        <v>39</v>
      </c>
      <c r="AK2" s="40" t="s">
        <v>40</v>
      </c>
    </row>
    <row r="3" spans="1:37" x14ac:dyDescent="0.3">
      <c r="C3" s="4" t="s">
        <v>18</v>
      </c>
      <c r="D3" s="4" t="s">
        <v>21</v>
      </c>
      <c r="E3" s="4" t="s">
        <v>19</v>
      </c>
      <c r="F3" s="5"/>
      <c r="G3" s="100"/>
      <c r="K3" s="4" t="s">
        <v>18</v>
      </c>
      <c r="L3" s="4" t="s">
        <v>21</v>
      </c>
      <c r="M3" s="4" t="s">
        <v>19</v>
      </c>
      <c r="N3" s="5"/>
      <c r="O3" s="100"/>
      <c r="S3" s="4" t="s">
        <v>18</v>
      </c>
      <c r="T3" s="4" t="s">
        <v>21</v>
      </c>
      <c r="U3" s="4" t="s">
        <v>19</v>
      </c>
      <c r="V3" s="5"/>
      <c r="W3" s="100"/>
      <c r="Y3" s="14" t="str">
        <f>Fiche_releve!$E$3&amp;""</f>
        <v/>
      </c>
      <c r="Z3" s="13" t="str">
        <f>Fiche_releve!$K$3&amp;""</f>
        <v/>
      </c>
      <c r="AA3" s="14" t="str">
        <f>Fiche_releve!$H$3&amp;""</f>
        <v/>
      </c>
      <c r="AB3" s="14" t="str">
        <f>Fiche_releve!G5&amp;""</f>
        <v>1</v>
      </c>
      <c r="AC3" s="14" t="str">
        <f>Fiche_releve!G6&amp;""</f>
        <v>1</v>
      </c>
      <c r="AD3" s="14" t="str">
        <f>Fiche_releve!G8&amp;""</f>
        <v/>
      </c>
      <c r="AE3" s="14" t="str">
        <f>Fiche_releve!G10&amp;""</f>
        <v/>
      </c>
      <c r="AF3" s="14" t="str">
        <f>Fiche_releve!G12&amp;""</f>
        <v/>
      </c>
      <c r="AG3" s="14" t="str">
        <f>Fiche_releve!G14&amp;""</f>
        <v/>
      </c>
      <c r="AH3" s="14" t="str">
        <f>Fiche_releve!G16&amp;""</f>
        <v/>
      </c>
      <c r="AI3" s="15" t="str">
        <f>Fiche_releve!G18&amp;""</f>
        <v/>
      </c>
      <c r="AJ3" s="14" t="str">
        <f>Fiche_releve!G20&amp;""</f>
        <v/>
      </c>
      <c r="AK3" s="14" t="str">
        <f>Fiche_releve!G22&amp;""</f>
        <v/>
      </c>
    </row>
    <row r="4" spans="1:37" x14ac:dyDescent="0.3">
      <c r="A4" s="14"/>
      <c r="B4" s="25">
        <v>2.42</v>
      </c>
      <c r="C4" s="6">
        <v>2.4</v>
      </c>
      <c r="D4" s="4">
        <v>2.5</v>
      </c>
      <c r="E4" s="4">
        <v>2.6</v>
      </c>
      <c r="F4" s="4">
        <v>2.58</v>
      </c>
      <c r="G4" s="24">
        <f ca="1">_xlfn.NUMBERVALUE(IF(ISBLANK(INDIRECT("BDD!E2")),#N/A,INDIRECT("BDD!E2")))</f>
        <v>1</v>
      </c>
      <c r="I4" s="14"/>
      <c r="J4" s="25">
        <v>20.92</v>
      </c>
      <c r="K4" s="6">
        <f>21-0.1</f>
        <v>20.9</v>
      </c>
      <c r="L4" s="4">
        <v>21</v>
      </c>
      <c r="M4" s="4">
        <f>21+0.1</f>
        <v>21.1</v>
      </c>
      <c r="N4" s="4">
        <v>21.08</v>
      </c>
      <c r="O4" s="25" t="e">
        <f ca="1">_xlfn.NUMBERVALUE(IF(ISBLANK(INDIRECT("BDD!F2")),#N/A,INDIRECT("BDD!F2")))</f>
        <v>#N/A</v>
      </c>
      <c r="Q4" s="14"/>
      <c r="R4" s="26">
        <f>S4+0.02</f>
        <v>12.92</v>
      </c>
      <c r="S4" s="6">
        <f>T4-0.1</f>
        <v>12.9</v>
      </c>
      <c r="T4" s="4">
        <v>13</v>
      </c>
      <c r="U4" s="4">
        <f>T4+0.1</f>
        <v>13.1</v>
      </c>
      <c r="V4" s="4">
        <f>U4-0.02</f>
        <v>13.08</v>
      </c>
      <c r="W4" s="25" t="e">
        <f ca="1">_xlfn.NUMBERVALUE(IF(ISBLANK(INDIRECT("BDD!I2")),#N/A,INDIRECT("BDD!I2")))</f>
        <v>#N/A</v>
      </c>
      <c r="Y4" s="14" t="str">
        <f>Fiche_releve!$E$3&amp;""</f>
        <v/>
      </c>
      <c r="Z4" s="13" t="str">
        <f>Fiche_releve!$K$3&amp;""</f>
        <v/>
      </c>
      <c r="AA4" s="14" t="str">
        <f>Fiche_releve!$H$3&amp;""</f>
        <v/>
      </c>
      <c r="AB4" s="14" t="str">
        <f>Fiche_releve!H5&amp;""</f>
        <v>5</v>
      </c>
      <c r="AC4" s="14" t="str">
        <f>Fiche_releve!H6&amp;""</f>
        <v>2</v>
      </c>
      <c r="AD4" s="14" t="str">
        <f>Fiche_releve!H8&amp;""</f>
        <v/>
      </c>
      <c r="AE4" s="14" t="str">
        <f>Fiche_releve!H10&amp;""</f>
        <v/>
      </c>
      <c r="AF4" s="14" t="str">
        <f>Fiche_releve!H12&amp;""</f>
        <v/>
      </c>
      <c r="AG4" s="14" t="str">
        <f>Fiche_releve!H14&amp;""</f>
        <v/>
      </c>
      <c r="AH4" s="16" t="str">
        <f>Fiche_releve!H16&amp;""</f>
        <v/>
      </c>
      <c r="AI4" s="14" t="str">
        <f>Fiche_releve!H18&amp;""</f>
        <v/>
      </c>
      <c r="AJ4" s="14" t="str">
        <f>Fiche_releve!H20&amp;""</f>
        <v/>
      </c>
      <c r="AK4" s="14" t="str">
        <f>Fiche_releve!H22&amp;""</f>
        <v/>
      </c>
    </row>
    <row r="5" spans="1:37" x14ac:dyDescent="0.3">
      <c r="A5" s="14"/>
      <c r="B5" s="25">
        <v>2.42</v>
      </c>
      <c r="C5" s="6">
        <v>2.4</v>
      </c>
      <c r="D5" s="4">
        <v>2.5</v>
      </c>
      <c r="E5" s="4">
        <v>2.6</v>
      </c>
      <c r="F5" s="4">
        <v>2.58</v>
      </c>
      <c r="G5" s="24">
        <f ca="1">_xlfn.NUMBERVALUE(IF(ISBLANK(INDIRECT("BDD!E3")),#N/A,INDIRECT("BDD!E3")))</f>
        <v>2</v>
      </c>
      <c r="I5" s="14"/>
      <c r="J5" s="25">
        <v>20.92</v>
      </c>
      <c r="K5" s="6">
        <f t="shared" ref="K5:K53" si="0">21-0.1</f>
        <v>20.9</v>
      </c>
      <c r="L5" s="4">
        <v>21</v>
      </c>
      <c r="M5" s="4">
        <f t="shared" ref="M5:M53" si="1">21+0.1</f>
        <v>21.1</v>
      </c>
      <c r="N5" s="4">
        <v>21.08</v>
      </c>
      <c r="O5" s="25" t="e">
        <f ca="1">_xlfn.NUMBERVALUE(IF(ISBLANK(INDIRECT("BDD!F3")),#N/A,INDIRECT("BDD!F3")))</f>
        <v>#N/A</v>
      </c>
      <c r="Q5" s="14"/>
      <c r="R5" s="25">
        <f t="shared" ref="R5:R15" si="2">S5+0.02</f>
        <v>12.92</v>
      </c>
      <c r="S5" s="6">
        <f t="shared" ref="S5:S15" si="3">T5-0.1</f>
        <v>12.9</v>
      </c>
      <c r="T5" s="4">
        <v>13</v>
      </c>
      <c r="U5" s="4">
        <f t="shared" ref="U5:U15" si="4">T5+0.1</f>
        <v>13.1</v>
      </c>
      <c r="V5" s="4">
        <f t="shared" ref="V5:V15" si="5">U5-0.02</f>
        <v>13.08</v>
      </c>
      <c r="W5" s="25" t="e">
        <f ca="1">_xlfn.NUMBERVALUE(IF(ISBLANK(INDIRECT("BDD!I3")),#N/A,INDIRECT("BDD!I3")))</f>
        <v>#N/A</v>
      </c>
      <c r="Y5" s="14" t="str">
        <f>Fiche_releve!$E$3&amp;""</f>
        <v/>
      </c>
      <c r="Z5" s="13" t="str">
        <f>Fiche_releve!$K$3&amp;""</f>
        <v/>
      </c>
      <c r="AA5" s="14" t="str">
        <f>Fiche_releve!$H$3&amp;""</f>
        <v/>
      </c>
      <c r="AB5" s="14" t="str">
        <f>Fiche_releve!I5&amp;""</f>
        <v>9</v>
      </c>
      <c r="AC5" s="14" t="str">
        <f>Fiche_releve!I6&amp;""</f>
        <v>2</v>
      </c>
      <c r="AD5" s="14" t="str">
        <f>Fiche_releve!I8&amp;""</f>
        <v/>
      </c>
      <c r="AE5" s="14" t="str">
        <f>Fiche_releve!I10&amp;""</f>
        <v/>
      </c>
      <c r="AF5" s="14" t="str">
        <f>Fiche_releve!I12&amp;""</f>
        <v/>
      </c>
      <c r="AG5" s="14" t="str">
        <f>Fiche_releve!I14&amp;""</f>
        <v/>
      </c>
      <c r="AH5" s="14" t="str">
        <f>Fiche_releve!I16&amp;""</f>
        <v/>
      </c>
      <c r="AI5" s="14" t="str">
        <f>Fiche_releve!I18&amp;""</f>
        <v/>
      </c>
      <c r="AJ5" s="14" t="str">
        <f>Fiche_releve!I20&amp;""</f>
        <v/>
      </c>
      <c r="AK5" s="14" t="str">
        <f>Fiche_releve!I22&amp;""</f>
        <v/>
      </c>
    </row>
    <row r="6" spans="1:37" x14ac:dyDescent="0.3">
      <c r="A6" s="14"/>
      <c r="B6" s="25">
        <v>2.42</v>
      </c>
      <c r="C6" s="6">
        <v>2.4</v>
      </c>
      <c r="D6" s="4">
        <v>2.5</v>
      </c>
      <c r="E6" s="4">
        <v>2.6</v>
      </c>
      <c r="F6" s="4">
        <v>2.58</v>
      </c>
      <c r="G6" s="24">
        <f ca="1">_xlfn.NUMBERVALUE(IF(ISBLANK(INDIRECT("BDD!E4")),#N/A,INDIRECT("BDD!E4")))</f>
        <v>2</v>
      </c>
      <c r="I6" s="14"/>
      <c r="J6" s="25">
        <v>20.92</v>
      </c>
      <c r="K6" s="6">
        <f t="shared" si="0"/>
        <v>20.9</v>
      </c>
      <c r="L6" s="4">
        <v>21</v>
      </c>
      <c r="M6" s="4">
        <f t="shared" si="1"/>
        <v>21.1</v>
      </c>
      <c r="N6" s="4">
        <v>21.08</v>
      </c>
      <c r="O6" s="25" t="e">
        <f ca="1">_xlfn.NUMBERVALUE(IF(ISBLANK(INDIRECT("BDD!F4")),#N/A,INDIRECT("BDD!F4")))</f>
        <v>#N/A</v>
      </c>
      <c r="Q6" s="14"/>
      <c r="R6" s="25">
        <f t="shared" si="2"/>
        <v>12.92</v>
      </c>
      <c r="S6" s="6">
        <f t="shared" si="3"/>
        <v>12.9</v>
      </c>
      <c r="T6" s="4">
        <v>13</v>
      </c>
      <c r="U6" s="4">
        <f t="shared" si="4"/>
        <v>13.1</v>
      </c>
      <c r="V6" s="4">
        <f t="shared" si="5"/>
        <v>13.08</v>
      </c>
      <c r="W6" s="25" t="e">
        <f ca="1">_xlfn.NUMBERVALUE(IF(ISBLANK(INDIRECT("BDD!I4")),#N/A,INDIRECT("BDD!I4")))</f>
        <v>#N/A</v>
      </c>
      <c r="Y6" s="14" t="str">
        <f>Fiche_releve!$E$3&amp;""</f>
        <v/>
      </c>
      <c r="Z6" s="13" t="str">
        <f>Fiche_releve!$K$3&amp;""</f>
        <v/>
      </c>
      <c r="AA6" s="14" t="str">
        <f>Fiche_releve!$H$3&amp;""</f>
        <v/>
      </c>
      <c r="AB6" s="14" t="str">
        <f>Fiche_releve!J5&amp;""</f>
        <v>13</v>
      </c>
      <c r="AC6" s="14" t="str">
        <f>Fiche_releve!J6&amp;""</f>
        <v>3</v>
      </c>
      <c r="AD6" s="14" t="str">
        <f>Fiche_releve!J8&amp;""</f>
        <v/>
      </c>
      <c r="AE6" s="14" t="str">
        <f>Fiche_releve!J10&amp;""</f>
        <v/>
      </c>
      <c r="AF6" s="14" t="str">
        <f>Fiche_releve!J12&amp;""</f>
        <v/>
      </c>
      <c r="AG6" s="14" t="str">
        <f>Fiche_releve!J14&amp;""</f>
        <v/>
      </c>
      <c r="AH6" s="14" t="str">
        <f>Fiche_releve!J16&amp;""</f>
        <v/>
      </c>
      <c r="AI6" s="14" t="str">
        <f>Fiche_releve!J18&amp;""</f>
        <v/>
      </c>
      <c r="AJ6" s="14" t="str">
        <f>Fiche_releve!J20&amp;""</f>
        <v/>
      </c>
      <c r="AK6" s="14" t="str">
        <f>Fiche_releve!J22&amp;""</f>
        <v/>
      </c>
    </row>
    <row r="7" spans="1:37" x14ac:dyDescent="0.3">
      <c r="A7" s="14"/>
      <c r="B7" s="25">
        <v>2.42</v>
      </c>
      <c r="C7" s="6">
        <v>2.4</v>
      </c>
      <c r="D7" s="4">
        <v>2.5</v>
      </c>
      <c r="E7" s="4">
        <v>2.6</v>
      </c>
      <c r="F7" s="4">
        <v>2.58</v>
      </c>
      <c r="G7" s="24">
        <f ca="1">_xlfn.NUMBERVALUE(IF(ISBLANK(INDIRECT("BDD!E5")),#N/A,INDIRECT("BDD!E5")))</f>
        <v>3</v>
      </c>
      <c r="I7" s="14"/>
      <c r="J7" s="25">
        <v>20.92</v>
      </c>
      <c r="K7" s="6">
        <f t="shared" si="0"/>
        <v>20.9</v>
      </c>
      <c r="L7" s="4">
        <v>21</v>
      </c>
      <c r="M7" s="4">
        <f t="shared" si="1"/>
        <v>21.1</v>
      </c>
      <c r="N7" s="4">
        <v>21.08</v>
      </c>
      <c r="O7" s="25" t="e">
        <f ca="1">_xlfn.NUMBERVALUE(IF(ISBLANK(INDIRECT("BDD!F5")),#N/A,INDIRECT("BDD!F5")))</f>
        <v>#N/A</v>
      </c>
      <c r="Q7" s="14"/>
      <c r="R7" s="25">
        <f t="shared" si="2"/>
        <v>12.92</v>
      </c>
      <c r="S7" s="6">
        <f t="shared" si="3"/>
        <v>12.9</v>
      </c>
      <c r="T7" s="4">
        <v>13</v>
      </c>
      <c r="U7" s="4">
        <f t="shared" si="4"/>
        <v>13.1</v>
      </c>
      <c r="V7" s="4">
        <f t="shared" si="5"/>
        <v>13.08</v>
      </c>
      <c r="W7" s="25" t="e">
        <f ca="1">_xlfn.NUMBERVALUE(IF(ISBLANK(INDIRECT("BDD!I5")),#N/A,INDIRECT("BDD!I5")))</f>
        <v>#N/A</v>
      </c>
      <c r="Y7" s="14" t="str">
        <f>Fiche_releve!$E$3&amp;""</f>
        <v/>
      </c>
      <c r="Z7" s="13" t="str">
        <f>Fiche_releve!$K$3&amp;""</f>
        <v/>
      </c>
      <c r="AA7" s="14" t="str">
        <f>Fiche_releve!$H$3&amp;""</f>
        <v/>
      </c>
      <c r="AB7" s="14" t="str">
        <f>Fiche_releve!K5&amp;""</f>
        <v>17</v>
      </c>
      <c r="AC7" s="14" t="str">
        <f>Fiche_releve!K6&amp;""</f>
        <v>4</v>
      </c>
      <c r="AD7" s="14" t="str">
        <f>Fiche_releve!K8&amp;""</f>
        <v/>
      </c>
      <c r="AE7" s="14" t="str">
        <f>Fiche_releve!K10&amp;""</f>
        <v/>
      </c>
      <c r="AF7" s="14" t="str">
        <f>Fiche_releve!K12&amp;""</f>
        <v/>
      </c>
      <c r="AG7" s="14" t="str">
        <f>Fiche_releve!K14&amp;""</f>
        <v/>
      </c>
      <c r="AH7" s="14" t="str">
        <f>Fiche_releve!K16&amp;""</f>
        <v/>
      </c>
      <c r="AI7" s="14" t="str">
        <f>Fiche_releve!K18&amp;""</f>
        <v/>
      </c>
      <c r="AJ7" s="14" t="str">
        <f>Fiche_releve!K20&amp;""</f>
        <v/>
      </c>
      <c r="AK7" s="14" t="str">
        <f>Fiche_releve!K22&amp;""</f>
        <v/>
      </c>
    </row>
    <row r="8" spans="1:37" x14ac:dyDescent="0.3">
      <c r="A8" s="14"/>
      <c r="B8" s="25">
        <v>2.42</v>
      </c>
      <c r="C8" s="6">
        <v>2.4</v>
      </c>
      <c r="D8" s="4">
        <v>2.5</v>
      </c>
      <c r="E8" s="4">
        <v>2.6</v>
      </c>
      <c r="F8" s="4">
        <v>2.58</v>
      </c>
      <c r="G8" s="24">
        <f ca="1">_xlfn.NUMBERVALUE(IF(ISBLANK(INDIRECT("BDD!E6")),#N/A,INDIRECT("BDD!E6")))</f>
        <v>4</v>
      </c>
      <c r="I8" s="14"/>
      <c r="J8" s="25">
        <v>20.92</v>
      </c>
      <c r="K8" s="6">
        <f t="shared" si="0"/>
        <v>20.9</v>
      </c>
      <c r="L8" s="4">
        <v>21</v>
      </c>
      <c r="M8" s="4">
        <f t="shared" si="1"/>
        <v>21.1</v>
      </c>
      <c r="N8" s="4">
        <v>21.08</v>
      </c>
      <c r="O8" s="25" t="e">
        <f ca="1">_xlfn.NUMBERVALUE(IF(ISBLANK(INDIRECT("BDD!F6")),#N/A,INDIRECT("BDD!F6")))</f>
        <v>#N/A</v>
      </c>
      <c r="Q8" s="14"/>
      <c r="R8" s="25">
        <f t="shared" si="2"/>
        <v>12.92</v>
      </c>
      <c r="S8" s="6">
        <f t="shared" si="3"/>
        <v>12.9</v>
      </c>
      <c r="T8" s="4">
        <v>13</v>
      </c>
      <c r="U8" s="4">
        <f t="shared" si="4"/>
        <v>13.1</v>
      </c>
      <c r="V8" s="4">
        <f t="shared" si="5"/>
        <v>13.08</v>
      </c>
      <c r="W8" s="25" t="e">
        <f ca="1">_xlfn.NUMBERVALUE(IF(ISBLANK(INDIRECT("BDD!I6")),#N/A,INDIRECT("BDD!I6")))</f>
        <v>#N/A</v>
      </c>
      <c r="Y8" s="14" t="str">
        <f>Fiche_releve!$E$3&amp;""</f>
        <v/>
      </c>
      <c r="Z8" s="13" t="str">
        <f>Fiche_releve!$K$3&amp;""</f>
        <v/>
      </c>
      <c r="AA8" s="14" t="str">
        <f>Fiche_releve!$H$3&amp;""</f>
        <v/>
      </c>
      <c r="AB8" s="14" t="str">
        <f>Fiche_releve!L5&amp;""</f>
        <v>21</v>
      </c>
      <c r="AC8" s="14" t="str">
        <f>Fiche_releve!L6&amp;""</f>
        <v>5</v>
      </c>
      <c r="AD8" s="14" t="str">
        <f>Fiche_releve!L8&amp;""</f>
        <v/>
      </c>
      <c r="AE8" s="14" t="str">
        <f>Fiche_releve!L10&amp;""</f>
        <v/>
      </c>
      <c r="AF8" s="14" t="str">
        <f>Fiche_releve!L12&amp;""</f>
        <v/>
      </c>
      <c r="AG8" s="14" t="str">
        <f>Fiche_releve!L14&amp;""</f>
        <v/>
      </c>
      <c r="AH8" s="14" t="str">
        <f>Fiche_releve!L16&amp;""</f>
        <v/>
      </c>
      <c r="AI8" s="14" t="str">
        <f>Fiche_releve!L18&amp;""</f>
        <v/>
      </c>
      <c r="AJ8" s="14" t="str">
        <f>Fiche_releve!L20&amp;""</f>
        <v/>
      </c>
      <c r="AK8" s="14" t="str">
        <f>Fiche_releve!L22&amp;""</f>
        <v/>
      </c>
    </row>
    <row r="9" spans="1:37" x14ac:dyDescent="0.3">
      <c r="A9" s="14"/>
      <c r="B9" s="25">
        <v>2.42</v>
      </c>
      <c r="C9" s="6">
        <v>2.4</v>
      </c>
      <c r="D9" s="4">
        <v>2.5</v>
      </c>
      <c r="E9" s="4">
        <v>2.6</v>
      </c>
      <c r="F9" s="4">
        <v>2.58</v>
      </c>
      <c r="G9" s="24">
        <f ca="1">_xlfn.NUMBERVALUE(IF(ISBLANK(INDIRECT("BDD!E7")),#N/A,INDIRECT("BDD!E7")))</f>
        <v>5</v>
      </c>
      <c r="I9" s="14"/>
      <c r="J9" s="25">
        <v>20.92</v>
      </c>
      <c r="K9" s="6">
        <f t="shared" si="0"/>
        <v>20.9</v>
      </c>
      <c r="L9" s="4">
        <v>21</v>
      </c>
      <c r="M9" s="4">
        <f t="shared" si="1"/>
        <v>21.1</v>
      </c>
      <c r="N9" s="4">
        <v>21.08</v>
      </c>
      <c r="O9" s="25" t="e">
        <f ca="1">_xlfn.NUMBERVALUE(IF(ISBLANK(INDIRECT("BDD!F7")),#N/A,INDIRECT("BDD!F7")))</f>
        <v>#N/A</v>
      </c>
      <c r="Q9" s="14"/>
      <c r="R9" s="25">
        <f t="shared" si="2"/>
        <v>12.92</v>
      </c>
      <c r="S9" s="6">
        <f t="shared" si="3"/>
        <v>12.9</v>
      </c>
      <c r="T9" s="4">
        <v>13</v>
      </c>
      <c r="U9" s="4">
        <f t="shared" si="4"/>
        <v>13.1</v>
      </c>
      <c r="V9" s="4">
        <f t="shared" si="5"/>
        <v>13.08</v>
      </c>
      <c r="W9" s="25" t="e">
        <f ca="1">_xlfn.NUMBERVALUE(IF(ISBLANK(INDIRECT("BDD!I7")),#N/A,INDIRECT("BDD!I7")))</f>
        <v>#N/A</v>
      </c>
      <c r="Y9" s="14" t="str">
        <f>Fiche_releve!$E$3&amp;""</f>
        <v/>
      </c>
      <c r="Z9" s="13" t="str">
        <f>Fiche_releve!$K$3&amp;""</f>
        <v/>
      </c>
      <c r="AA9" s="14" t="str">
        <f>Fiche_releve!$H$3&amp;""</f>
        <v/>
      </c>
      <c r="AB9" s="14" t="str">
        <f>Fiche_releve!M5&amp;""</f>
        <v>25</v>
      </c>
      <c r="AC9" s="14" t="str">
        <f>Fiche_releve!M6&amp;""</f>
        <v>6</v>
      </c>
      <c r="AD9" s="14" t="str">
        <f>Fiche_releve!M8&amp;""</f>
        <v/>
      </c>
      <c r="AE9" s="14" t="str">
        <f>Fiche_releve!M10&amp;""</f>
        <v/>
      </c>
      <c r="AF9" s="14" t="str">
        <f>Fiche_releve!M12&amp;""</f>
        <v/>
      </c>
      <c r="AG9" s="14" t="str">
        <f>Fiche_releve!M14&amp;""</f>
        <v/>
      </c>
      <c r="AH9" s="14" t="str">
        <f>Fiche_releve!M16&amp;""</f>
        <v/>
      </c>
      <c r="AI9" s="14" t="str">
        <f>Fiche_releve!M18&amp;""</f>
        <v/>
      </c>
      <c r="AJ9" s="14" t="str">
        <f>Fiche_releve!M20&amp;""</f>
        <v/>
      </c>
      <c r="AK9" s="14" t="str">
        <f>Fiche_releve!M22&amp;""</f>
        <v/>
      </c>
    </row>
    <row r="10" spans="1:37" x14ac:dyDescent="0.3">
      <c r="A10" s="14"/>
      <c r="B10" s="25">
        <v>2.42</v>
      </c>
      <c r="C10" s="6">
        <v>2.4</v>
      </c>
      <c r="D10" s="4">
        <v>2.5</v>
      </c>
      <c r="E10" s="4">
        <v>2.6</v>
      </c>
      <c r="F10" s="4">
        <v>2.58</v>
      </c>
      <c r="G10" s="24">
        <f ca="1">_xlfn.NUMBERVALUE(IF(ISBLANK(INDIRECT("BDD!E8")),#N/A,INDIRECT("BDD!E8")))</f>
        <v>6</v>
      </c>
      <c r="I10" s="14"/>
      <c r="J10" s="25">
        <v>20.92</v>
      </c>
      <c r="K10" s="6">
        <f t="shared" si="0"/>
        <v>20.9</v>
      </c>
      <c r="L10" s="4">
        <v>21</v>
      </c>
      <c r="M10" s="4">
        <f t="shared" si="1"/>
        <v>21.1</v>
      </c>
      <c r="N10" s="4">
        <v>21.08</v>
      </c>
      <c r="O10" s="25" t="e">
        <f ca="1">_xlfn.NUMBERVALUE(IF(ISBLANK(INDIRECT("BDD!F8")),#N/A,INDIRECT("BDD!F8")))</f>
        <v>#N/A</v>
      </c>
      <c r="Q10" s="14"/>
      <c r="R10" s="25">
        <f t="shared" si="2"/>
        <v>12.92</v>
      </c>
      <c r="S10" s="6">
        <f t="shared" si="3"/>
        <v>12.9</v>
      </c>
      <c r="T10" s="4">
        <v>13</v>
      </c>
      <c r="U10" s="4">
        <f t="shared" si="4"/>
        <v>13.1</v>
      </c>
      <c r="V10" s="4">
        <f t="shared" si="5"/>
        <v>13.08</v>
      </c>
      <c r="W10" s="25" t="e">
        <f ca="1">_xlfn.NUMBERVALUE(IF(ISBLANK(INDIRECT("BDD!I8")),#N/A,INDIRECT("BDD!I8")))</f>
        <v>#N/A</v>
      </c>
      <c r="Y10" s="14" t="str">
        <f>Fiche_releve!$E$3&amp;""</f>
        <v/>
      </c>
      <c r="Z10" s="13" t="str">
        <f>Fiche_releve!$K$3&amp;""</f>
        <v/>
      </c>
      <c r="AA10" s="14" t="str">
        <f>Fiche_releve!$H$3&amp;""</f>
        <v/>
      </c>
      <c r="AB10" s="14" t="str">
        <f>Fiche_releve!N5&amp;""</f>
        <v>29</v>
      </c>
      <c r="AC10" s="14" t="str">
        <f>Fiche_releve!N6&amp;""</f>
        <v>8</v>
      </c>
      <c r="AD10" s="14" t="str">
        <f>Fiche_releve!N8&amp;""</f>
        <v/>
      </c>
      <c r="AE10" s="14" t="str">
        <f>Fiche_releve!N10&amp;""</f>
        <v/>
      </c>
      <c r="AF10" s="14" t="str">
        <f>Fiche_releve!N12&amp;""</f>
        <v/>
      </c>
      <c r="AG10" s="14" t="str">
        <f>Fiche_releve!N14&amp;""</f>
        <v/>
      </c>
      <c r="AH10" s="14" t="str">
        <f>Fiche_releve!N16&amp;""</f>
        <v/>
      </c>
      <c r="AI10" s="14" t="str">
        <f>Fiche_releve!N18&amp;""</f>
        <v/>
      </c>
      <c r="AJ10" s="14" t="str">
        <f>Fiche_releve!N20&amp;""</f>
        <v/>
      </c>
      <c r="AK10" s="14" t="str">
        <f>Fiche_releve!N22&amp;""</f>
        <v/>
      </c>
    </row>
    <row r="11" spans="1:37" x14ac:dyDescent="0.3">
      <c r="A11" s="14"/>
      <c r="B11" s="25">
        <v>2.42</v>
      </c>
      <c r="C11" s="6">
        <v>2.4</v>
      </c>
      <c r="D11" s="4">
        <v>2.5</v>
      </c>
      <c r="E11" s="4">
        <v>2.6</v>
      </c>
      <c r="F11" s="4">
        <v>2.58</v>
      </c>
      <c r="G11" s="24">
        <f ca="1">_xlfn.NUMBERVALUE(IF(ISBLANK(INDIRECT("BDD!E9")),#N/A,INDIRECT("BDD!E9")))</f>
        <v>8</v>
      </c>
      <c r="I11" s="14"/>
      <c r="J11" s="25">
        <v>20.92</v>
      </c>
      <c r="K11" s="6">
        <f t="shared" si="0"/>
        <v>20.9</v>
      </c>
      <c r="L11" s="4">
        <v>21</v>
      </c>
      <c r="M11" s="4">
        <f t="shared" si="1"/>
        <v>21.1</v>
      </c>
      <c r="N11" s="4">
        <v>21.08</v>
      </c>
      <c r="O11" s="25" t="e">
        <f ca="1">_xlfn.NUMBERVALUE(IF(ISBLANK(INDIRECT("BDD!F9")),#N/A,INDIRECT("BDD!F9")))</f>
        <v>#N/A</v>
      </c>
      <c r="Q11" s="14"/>
      <c r="R11" s="25">
        <f t="shared" si="2"/>
        <v>12.92</v>
      </c>
      <c r="S11" s="6">
        <f t="shared" si="3"/>
        <v>12.9</v>
      </c>
      <c r="T11" s="4">
        <v>13</v>
      </c>
      <c r="U11" s="4">
        <f t="shared" si="4"/>
        <v>13.1</v>
      </c>
      <c r="V11" s="4">
        <f t="shared" si="5"/>
        <v>13.08</v>
      </c>
      <c r="W11" s="25" t="e">
        <f ca="1">_xlfn.NUMBERVALUE(IF(ISBLANK(INDIRECT("BDD!I9")),#N/A,INDIRECT("BDD!I9")))</f>
        <v>#N/A</v>
      </c>
      <c r="Y11" s="14" t="str">
        <f>Fiche_releve!$E$3&amp;""</f>
        <v/>
      </c>
      <c r="Z11" s="13" t="str">
        <f>Fiche_releve!$K$3&amp;""</f>
        <v/>
      </c>
      <c r="AA11" s="14" t="str">
        <f>Fiche_releve!$H$3&amp;""</f>
        <v/>
      </c>
      <c r="AB11" s="14" t="str">
        <f>Fiche_releve!O5&amp;""</f>
        <v>33</v>
      </c>
      <c r="AC11" s="14" t="str">
        <f>Fiche_releve!O6&amp;""</f>
        <v>9</v>
      </c>
      <c r="AD11" s="14" t="str">
        <f>Fiche_releve!O8&amp;""</f>
        <v/>
      </c>
      <c r="AE11" s="14" t="str">
        <f>Fiche_releve!O10&amp;""</f>
        <v/>
      </c>
      <c r="AF11" s="14" t="str">
        <f>Fiche_releve!O12&amp;""</f>
        <v/>
      </c>
      <c r="AG11" s="14" t="str">
        <f>Fiche_releve!O14&amp;""</f>
        <v/>
      </c>
      <c r="AH11" s="14" t="str">
        <f>Fiche_releve!O16&amp;""</f>
        <v/>
      </c>
      <c r="AI11" s="14" t="str">
        <f>Fiche_releve!O18&amp;""</f>
        <v/>
      </c>
      <c r="AJ11" s="14" t="str">
        <f>Fiche_releve!O20&amp;""</f>
        <v/>
      </c>
      <c r="AK11" s="14" t="str">
        <f>Fiche_releve!O22&amp;""</f>
        <v/>
      </c>
    </row>
    <row r="12" spans="1:37" x14ac:dyDescent="0.3">
      <c r="A12" s="14"/>
      <c r="B12" s="25">
        <v>2.42</v>
      </c>
      <c r="C12" s="6">
        <v>2.4</v>
      </c>
      <c r="D12" s="4">
        <v>2.5</v>
      </c>
      <c r="E12" s="4">
        <v>2.6</v>
      </c>
      <c r="F12" s="4">
        <v>2.58</v>
      </c>
      <c r="G12" s="24">
        <f ca="1">_xlfn.NUMBERVALUE(IF(ISBLANK(INDIRECT("BDD!E10")),#N/A,INDIRECT("BDD!E10")))</f>
        <v>9</v>
      </c>
      <c r="I12" s="14"/>
      <c r="J12" s="25">
        <v>20.92</v>
      </c>
      <c r="K12" s="6">
        <f t="shared" si="0"/>
        <v>20.9</v>
      </c>
      <c r="L12" s="4">
        <v>21</v>
      </c>
      <c r="M12" s="4">
        <f t="shared" si="1"/>
        <v>21.1</v>
      </c>
      <c r="N12" s="4">
        <v>21.08</v>
      </c>
      <c r="O12" s="25" t="e">
        <f ca="1">_xlfn.NUMBERVALUE(IF(ISBLANK(INDIRECT("BDD!F10")),#N/A,INDIRECT("BDD!F10")))</f>
        <v>#N/A</v>
      </c>
      <c r="Q12" s="14"/>
      <c r="R12" s="25">
        <f t="shared" si="2"/>
        <v>12.92</v>
      </c>
      <c r="S12" s="6">
        <f t="shared" si="3"/>
        <v>12.9</v>
      </c>
      <c r="T12" s="4">
        <v>13</v>
      </c>
      <c r="U12" s="4">
        <f t="shared" si="4"/>
        <v>13.1</v>
      </c>
      <c r="V12" s="4">
        <f t="shared" si="5"/>
        <v>13.08</v>
      </c>
      <c r="W12" s="25" t="e">
        <f ca="1">_xlfn.NUMBERVALUE(IF(ISBLANK(INDIRECT("BDD!I10")),#N/A,INDIRECT("BDD!I10")))</f>
        <v>#N/A</v>
      </c>
      <c r="Y12" s="14" t="str">
        <f>Fiche_releve!$E$3&amp;""</f>
        <v/>
      </c>
      <c r="Z12" s="13" t="str">
        <f>Fiche_releve!$K$3&amp;""</f>
        <v/>
      </c>
      <c r="AA12" s="14" t="str">
        <f>Fiche_releve!$H$3&amp;""</f>
        <v/>
      </c>
      <c r="AB12" s="14" t="str">
        <f>Fiche_releve!P5&amp;""</f>
        <v>37</v>
      </c>
      <c r="AC12" s="14" t="str">
        <f>Fiche_releve!P6&amp;""</f>
        <v>9</v>
      </c>
      <c r="AD12" s="14" t="str">
        <f>Fiche_releve!P8&amp;""</f>
        <v/>
      </c>
      <c r="AE12" s="14" t="str">
        <f>Fiche_releve!P10&amp;""</f>
        <v/>
      </c>
      <c r="AF12" s="14" t="str">
        <f>Fiche_releve!P12&amp;""</f>
        <v/>
      </c>
      <c r="AG12" s="14" t="str">
        <f>Fiche_releve!P14&amp;""</f>
        <v/>
      </c>
      <c r="AH12" s="14" t="str">
        <f>Fiche_releve!P16&amp;""</f>
        <v/>
      </c>
      <c r="AI12" s="14" t="str">
        <f>Fiche_releve!P18&amp;""</f>
        <v/>
      </c>
      <c r="AJ12" s="14" t="str">
        <f>Fiche_releve!P20&amp;""</f>
        <v/>
      </c>
      <c r="AK12" s="14" t="str">
        <f>Fiche_releve!P22&amp;""</f>
        <v/>
      </c>
    </row>
    <row r="13" spans="1:37" x14ac:dyDescent="0.3">
      <c r="A13" s="14"/>
      <c r="B13" s="25">
        <v>2.42</v>
      </c>
      <c r="C13" s="6">
        <v>2.4</v>
      </c>
      <c r="D13" s="4">
        <v>2.5</v>
      </c>
      <c r="E13" s="4">
        <v>2.6</v>
      </c>
      <c r="F13" s="4">
        <v>2.58</v>
      </c>
      <c r="G13" s="24">
        <f ca="1">_xlfn.NUMBERVALUE(IF(ISBLANK(INDIRECT("BDD!E11")),#N/A,INDIRECT("BDD!E11")))</f>
        <v>9</v>
      </c>
      <c r="I13" s="14"/>
      <c r="J13" s="25">
        <v>20.92</v>
      </c>
      <c r="K13" s="6">
        <f t="shared" si="0"/>
        <v>20.9</v>
      </c>
      <c r="L13" s="4">
        <v>21</v>
      </c>
      <c r="M13" s="4">
        <f t="shared" si="1"/>
        <v>21.1</v>
      </c>
      <c r="N13" s="4">
        <v>21.08</v>
      </c>
      <c r="O13" s="25" t="e">
        <f ca="1">_xlfn.NUMBERVALUE(IF(ISBLANK(INDIRECT("BDD!F11")),#N/A,INDIRECT("BDD!F11")))</f>
        <v>#N/A</v>
      </c>
      <c r="Q13" s="14"/>
      <c r="R13" s="25">
        <f t="shared" si="2"/>
        <v>12.92</v>
      </c>
      <c r="S13" s="6">
        <f t="shared" si="3"/>
        <v>12.9</v>
      </c>
      <c r="T13" s="4">
        <v>13</v>
      </c>
      <c r="U13" s="4">
        <f t="shared" si="4"/>
        <v>13.1</v>
      </c>
      <c r="V13" s="4">
        <f t="shared" si="5"/>
        <v>13.08</v>
      </c>
      <c r="W13" s="25" t="e">
        <f ca="1">_xlfn.NUMBERVALUE(IF(ISBLANK(INDIRECT("BDD!I11")),#N/A,INDIRECT("BDD!I11")))</f>
        <v>#N/A</v>
      </c>
      <c r="Y13" s="14" t="str">
        <f>Fiche_releve!$E$3&amp;""</f>
        <v/>
      </c>
      <c r="Z13" s="13" t="str">
        <f>Fiche_releve!$K$3&amp;""</f>
        <v/>
      </c>
      <c r="AA13" s="14" t="str">
        <f>Fiche_releve!$H$3&amp;""</f>
        <v/>
      </c>
      <c r="AB13" s="14" t="str">
        <f>Fiche_releve!Q5&amp;""</f>
        <v>41</v>
      </c>
      <c r="AC13" s="14" t="str">
        <f>Fiche_releve!Q6&amp;""</f>
        <v>9</v>
      </c>
      <c r="AD13" s="14" t="str">
        <f>Fiche_releve!Q8&amp;""</f>
        <v/>
      </c>
      <c r="AE13" s="14" t="str">
        <f>Fiche_releve!Q10&amp;""</f>
        <v/>
      </c>
      <c r="AF13" s="14" t="str">
        <f>Fiche_releve!Q12&amp;""</f>
        <v/>
      </c>
      <c r="AG13" s="14" t="str">
        <f>Fiche_releve!Q14&amp;""</f>
        <v/>
      </c>
      <c r="AH13" s="14" t="str">
        <f>Fiche_releve!Q16&amp;""</f>
        <v/>
      </c>
      <c r="AI13" s="14" t="str">
        <f>Fiche_releve!Q18&amp;""</f>
        <v/>
      </c>
      <c r="AJ13" s="14" t="str">
        <f>Fiche_releve!Q20&amp;""</f>
        <v/>
      </c>
      <c r="AK13" s="14" t="str">
        <f>Fiche_releve!Q22&amp;""</f>
        <v/>
      </c>
    </row>
    <row r="14" spans="1:37" x14ac:dyDescent="0.3">
      <c r="A14" s="14"/>
      <c r="B14" s="25">
        <v>2.42</v>
      </c>
      <c r="C14" s="6">
        <v>2.4</v>
      </c>
      <c r="D14" s="4">
        <v>2.5</v>
      </c>
      <c r="E14" s="4">
        <v>2.6</v>
      </c>
      <c r="F14" s="4">
        <v>2.58</v>
      </c>
      <c r="G14" s="24">
        <f ca="1">_xlfn.NUMBERVALUE(IF(ISBLANK(INDIRECT("BDD!E12")),#N/A,INDIRECT("BDD!E12")))</f>
        <v>9</v>
      </c>
      <c r="I14" s="14"/>
      <c r="J14" s="25">
        <v>20.92</v>
      </c>
      <c r="K14" s="6">
        <f t="shared" si="0"/>
        <v>20.9</v>
      </c>
      <c r="L14" s="4">
        <v>21</v>
      </c>
      <c r="M14" s="4">
        <f t="shared" si="1"/>
        <v>21.1</v>
      </c>
      <c r="N14" s="4">
        <v>21.08</v>
      </c>
      <c r="O14" s="25" t="e">
        <f ca="1">_xlfn.NUMBERVALUE(IF(ISBLANK(INDIRECT("BDD!F12")),#N/A,INDIRECT("BDD!F12")))</f>
        <v>#N/A</v>
      </c>
      <c r="Q14" s="14"/>
      <c r="R14" s="25">
        <f t="shared" si="2"/>
        <v>12.92</v>
      </c>
      <c r="S14" s="6">
        <f t="shared" si="3"/>
        <v>12.9</v>
      </c>
      <c r="T14" s="4">
        <v>13</v>
      </c>
      <c r="U14" s="4">
        <f t="shared" si="4"/>
        <v>13.1</v>
      </c>
      <c r="V14" s="4">
        <f t="shared" si="5"/>
        <v>13.08</v>
      </c>
      <c r="W14" s="25" t="e">
        <f ca="1">_xlfn.NUMBERVALUE(IF(ISBLANK(INDIRECT("BDD!I12")),#N/A,INDIRECT("BDD!I12")))</f>
        <v>#N/A</v>
      </c>
      <c r="Y14" s="14" t="str">
        <f>Fiche_releve!$E$3&amp;""</f>
        <v/>
      </c>
      <c r="Z14" s="13" t="str">
        <f>Fiche_releve!$K$3&amp;""</f>
        <v/>
      </c>
      <c r="AA14" s="14" t="str">
        <f>Fiche_releve!$H$3&amp;""</f>
        <v/>
      </c>
      <c r="AB14" s="14" t="str">
        <f>Fiche_releve!R5&amp;""</f>
        <v>45</v>
      </c>
      <c r="AC14" s="14" t="str">
        <f>Fiche_releve!R6&amp;""</f>
        <v>9</v>
      </c>
      <c r="AD14" s="14" t="str">
        <f>Fiche_releve!R8&amp;""</f>
        <v/>
      </c>
      <c r="AE14" s="14" t="str">
        <f>Fiche_releve!R10&amp;""</f>
        <v/>
      </c>
      <c r="AF14" s="14" t="str">
        <f>Fiche_releve!R12&amp;""</f>
        <v/>
      </c>
      <c r="AG14" s="14" t="str">
        <f>Fiche_releve!R14&amp;""</f>
        <v/>
      </c>
      <c r="AH14" s="14" t="str">
        <f>Fiche_releve!R16&amp;""</f>
        <v/>
      </c>
      <c r="AI14" s="15" t="str">
        <f>Fiche_releve!R18&amp;""</f>
        <v/>
      </c>
      <c r="AJ14" s="14" t="str">
        <f>Fiche_releve!R20&amp;""</f>
        <v/>
      </c>
      <c r="AK14" s="14" t="str">
        <f>Fiche_releve!R22&amp;""</f>
        <v/>
      </c>
    </row>
    <row r="15" spans="1:37" x14ac:dyDescent="0.3">
      <c r="A15" s="14"/>
      <c r="B15" s="22">
        <v>2.42</v>
      </c>
      <c r="C15" s="6">
        <v>2.4</v>
      </c>
      <c r="D15" s="22">
        <v>2.5</v>
      </c>
      <c r="E15" s="22">
        <v>2.6</v>
      </c>
      <c r="F15" s="22">
        <v>2.58</v>
      </c>
      <c r="G15" s="24">
        <f ca="1">_xlfn.NUMBERVALUE(IF(ISBLANK(INDIRECT("BDD!E13")),#N/A,INDIRECT("BDD!E13")))</f>
        <v>9</v>
      </c>
      <c r="I15" s="14"/>
      <c r="J15" s="22">
        <v>20.92</v>
      </c>
      <c r="K15" s="6">
        <f t="shared" si="0"/>
        <v>20.9</v>
      </c>
      <c r="L15" s="22">
        <v>21</v>
      </c>
      <c r="M15" s="22">
        <f t="shared" si="1"/>
        <v>21.1</v>
      </c>
      <c r="N15" s="22">
        <v>21.08</v>
      </c>
      <c r="O15" s="25" t="e">
        <f ca="1">_xlfn.NUMBERVALUE(IF(ISBLANK(INDIRECT("BDD!F13")),#N/A,INDIRECT("BDD!F13")))</f>
        <v>#N/A</v>
      </c>
      <c r="Q15" s="14"/>
      <c r="R15" s="22">
        <f t="shared" si="2"/>
        <v>12.92</v>
      </c>
      <c r="S15" s="6">
        <f t="shared" si="3"/>
        <v>12.9</v>
      </c>
      <c r="T15" s="22">
        <v>13</v>
      </c>
      <c r="U15" s="22">
        <f t="shared" si="4"/>
        <v>13.1</v>
      </c>
      <c r="V15" s="22">
        <f t="shared" si="5"/>
        <v>13.08</v>
      </c>
      <c r="W15" s="25" t="e">
        <f ca="1">_xlfn.NUMBERVALUE(IF(ISBLANK(INDIRECT("BDD!I13")),#N/A,INDIRECT("BDD!I13")))</f>
        <v>#N/A</v>
      </c>
      <c r="Y15" s="14" t="str">
        <f>Fiche_releve!$E$3&amp;""</f>
        <v/>
      </c>
      <c r="Z15" s="13" t="str">
        <f>Fiche_releve!$K$3&amp;""</f>
        <v/>
      </c>
      <c r="AA15" s="14" t="str">
        <f>Fiche_releve!$H$3&amp;""</f>
        <v/>
      </c>
      <c r="AB15" s="14" t="str">
        <f>Fiche_releve!S5&amp;""</f>
        <v>49</v>
      </c>
      <c r="AC15" s="14" t="str">
        <f>Fiche_releve!S6&amp;""</f>
        <v>9</v>
      </c>
      <c r="AD15" s="14" t="str">
        <f>Fiche_releve!S8&amp;""</f>
        <v/>
      </c>
      <c r="AE15" s="14" t="str">
        <f>Fiche_releve!S10&amp;""</f>
        <v/>
      </c>
      <c r="AF15" s="14" t="str">
        <f>Fiche_releve!S12&amp;""</f>
        <v/>
      </c>
      <c r="AG15" s="14" t="str">
        <f>Fiche_releve!S14&amp;""</f>
        <v/>
      </c>
      <c r="AH15" s="16" t="str">
        <f>Fiche_releve!S16&amp;""</f>
        <v/>
      </c>
      <c r="AI15" s="14" t="str">
        <f>Fiche_releve!S18&amp;""</f>
        <v/>
      </c>
      <c r="AJ15" s="14" t="str">
        <f>Fiche_releve!S20&amp;""</f>
        <v/>
      </c>
      <c r="AK15" s="14" t="str">
        <f>Fiche_releve!S22&amp;""</f>
        <v/>
      </c>
    </row>
    <row r="16" spans="1:37" x14ac:dyDescent="0.3">
      <c r="A16" s="14"/>
      <c r="B16" s="22">
        <v>2.42</v>
      </c>
      <c r="C16" s="6">
        <v>2.4</v>
      </c>
      <c r="D16" s="22">
        <v>2.5</v>
      </c>
      <c r="E16" s="22">
        <v>2.6</v>
      </c>
      <c r="F16" s="22">
        <v>2.58</v>
      </c>
      <c r="G16" s="24">
        <f ca="1">_xlfn.NUMBERVALUE(IF(ISBLANK(INDIRECT("BDD!E14")),#N/A,INDIRECT("BDD!E14")))</f>
        <v>9</v>
      </c>
      <c r="I16" s="14"/>
      <c r="J16" s="22">
        <v>20.92</v>
      </c>
      <c r="K16" s="6">
        <f t="shared" si="0"/>
        <v>20.9</v>
      </c>
      <c r="L16" s="22">
        <v>21</v>
      </c>
      <c r="M16" s="22">
        <f t="shared" si="1"/>
        <v>21.1</v>
      </c>
      <c r="N16" s="22">
        <v>21.08</v>
      </c>
      <c r="O16" s="25" t="e">
        <f ca="1">_xlfn.NUMBERVALUE(IF(ISBLANK(INDIRECT("BDD!F14")),#N/A,INDIRECT("BDD!F14")))</f>
        <v>#N/A</v>
      </c>
      <c r="Q16" s="14"/>
      <c r="R16" s="22">
        <f t="shared" ref="R16:R53" si="6">S16+0.02</f>
        <v>12.92</v>
      </c>
      <c r="S16" s="6">
        <f t="shared" ref="S16:S53" si="7">T16-0.1</f>
        <v>12.9</v>
      </c>
      <c r="T16" s="22">
        <v>13</v>
      </c>
      <c r="U16" s="22">
        <f t="shared" ref="U16:U53" si="8">T16+0.1</f>
        <v>13.1</v>
      </c>
      <c r="V16" s="22">
        <f t="shared" ref="V16:V53" si="9">U16-0.02</f>
        <v>13.08</v>
      </c>
      <c r="W16" s="25" t="e">
        <f ca="1">_xlfn.NUMBERVALUE(IF(ISBLANK(INDIRECT("BDD!I14")),#N/A,INDIRECT("BDD!I14")))</f>
        <v>#N/A</v>
      </c>
      <c r="Y16" s="14" t="str">
        <f>Fiche_releve!$E$3&amp;""</f>
        <v/>
      </c>
      <c r="Z16" s="13" t="str">
        <f>Fiche_releve!$K$3&amp;""</f>
        <v/>
      </c>
      <c r="AA16" s="14" t="str">
        <f>Fiche_releve!$H$3&amp;""</f>
        <v/>
      </c>
      <c r="AB16" s="14" t="str">
        <f>Fiche_releve!T5&amp;""</f>
        <v>53</v>
      </c>
      <c r="AC16" s="14" t="str">
        <f>Fiche_releve!T6&amp;""</f>
        <v>10</v>
      </c>
      <c r="AD16" s="14" t="str">
        <f>Fiche_releve!T8&amp;""</f>
        <v/>
      </c>
      <c r="AE16" s="14" t="str">
        <f>Fiche_releve!T10&amp;""</f>
        <v/>
      </c>
      <c r="AF16" s="14" t="str">
        <f>Fiche_releve!T12&amp;""</f>
        <v/>
      </c>
      <c r="AG16" s="14" t="str">
        <f>Fiche_releve!T14&amp;""</f>
        <v/>
      </c>
      <c r="AH16" s="14" t="str">
        <f>Fiche_releve!T16&amp;""</f>
        <v/>
      </c>
      <c r="AI16" s="14" t="str">
        <f>Fiche_releve!T18&amp;""</f>
        <v/>
      </c>
      <c r="AJ16" s="14" t="str">
        <f>Fiche_releve!T20&amp;""</f>
        <v/>
      </c>
      <c r="AK16" s="14" t="str">
        <f>Fiche_releve!T22&amp;""</f>
        <v/>
      </c>
    </row>
    <row r="17" spans="1:37" x14ac:dyDescent="0.3">
      <c r="A17" s="14"/>
      <c r="B17" s="22">
        <v>2.42</v>
      </c>
      <c r="C17" s="6">
        <v>2.4</v>
      </c>
      <c r="D17" s="22">
        <v>2.5</v>
      </c>
      <c r="E17" s="22">
        <v>2.6</v>
      </c>
      <c r="F17" s="22">
        <v>2.58</v>
      </c>
      <c r="G17" s="24">
        <f ca="1">_xlfn.NUMBERVALUE(IF(ISBLANK(INDIRECT("BDD!E15")),#N/A,INDIRECT("BDD!E15")))</f>
        <v>10</v>
      </c>
      <c r="I17" s="14"/>
      <c r="J17" s="22">
        <v>20.92</v>
      </c>
      <c r="K17" s="6">
        <f t="shared" si="0"/>
        <v>20.9</v>
      </c>
      <c r="L17" s="22">
        <v>21</v>
      </c>
      <c r="M17" s="22">
        <f t="shared" si="1"/>
        <v>21.1</v>
      </c>
      <c r="N17" s="22">
        <v>21.08</v>
      </c>
      <c r="O17" s="25" t="e">
        <f ca="1">_xlfn.NUMBERVALUE(IF(ISBLANK(INDIRECT("BDD!F15")),#N/A,INDIRECT("BDD!F15")))</f>
        <v>#N/A</v>
      </c>
      <c r="Q17" s="14"/>
      <c r="R17" s="22">
        <f t="shared" si="6"/>
        <v>12.92</v>
      </c>
      <c r="S17" s="6">
        <f t="shared" si="7"/>
        <v>12.9</v>
      </c>
      <c r="T17" s="22">
        <v>13</v>
      </c>
      <c r="U17" s="22">
        <f t="shared" si="8"/>
        <v>13.1</v>
      </c>
      <c r="V17" s="22">
        <f t="shared" si="9"/>
        <v>13.08</v>
      </c>
      <c r="W17" s="25" t="e">
        <f ca="1">_xlfn.NUMBERVALUE(IF(ISBLANK(INDIRECT("BDD!I15")),#N/A,INDIRECT("BDD!I15")))</f>
        <v>#N/A</v>
      </c>
      <c r="Y17" s="14" t="str">
        <f>Fiche_releve!$E$3&amp;""</f>
        <v/>
      </c>
      <c r="Z17" s="13" t="str">
        <f>Fiche_releve!$K$3&amp;""</f>
        <v/>
      </c>
      <c r="AA17" s="14" t="str">
        <f>Fiche_releve!$H$3&amp;""</f>
        <v/>
      </c>
      <c r="AB17" s="14" t="str">
        <f>Fiche_releve!U5&amp;""</f>
        <v>57</v>
      </c>
      <c r="AC17" s="14" t="str">
        <f>Fiche_releve!U6&amp;""</f>
        <v>10</v>
      </c>
      <c r="AD17" s="14" t="str">
        <f>Fiche_releve!U8&amp;""</f>
        <v/>
      </c>
      <c r="AE17" s="14" t="str">
        <f>Fiche_releve!U10&amp;""</f>
        <v/>
      </c>
      <c r="AF17" s="14" t="str">
        <f>Fiche_releve!U12&amp;""</f>
        <v/>
      </c>
      <c r="AG17" s="14" t="str">
        <f>Fiche_releve!U14&amp;""</f>
        <v/>
      </c>
      <c r="AH17" s="14" t="str">
        <f>Fiche_releve!U16&amp;""</f>
        <v/>
      </c>
      <c r="AI17" s="14" t="str">
        <f>Fiche_releve!U18&amp;""</f>
        <v/>
      </c>
      <c r="AJ17" s="14" t="str">
        <f>Fiche_releve!U20&amp;""</f>
        <v/>
      </c>
      <c r="AK17" s="14" t="str">
        <f>Fiche_releve!U22&amp;""</f>
        <v/>
      </c>
    </row>
    <row r="18" spans="1:37" x14ac:dyDescent="0.3">
      <c r="A18" s="14"/>
      <c r="B18" s="22">
        <v>2.42</v>
      </c>
      <c r="C18" s="6">
        <v>2.4</v>
      </c>
      <c r="D18" s="22">
        <v>2.5</v>
      </c>
      <c r="E18" s="22">
        <v>2.6</v>
      </c>
      <c r="F18" s="22">
        <v>2.58</v>
      </c>
      <c r="G18" s="24">
        <f ca="1">_xlfn.NUMBERVALUE(IF(ISBLANK(INDIRECT("BDD!E16")),#N/A,INDIRECT("BDD!E16")))</f>
        <v>10</v>
      </c>
      <c r="I18" s="14"/>
      <c r="J18" s="22">
        <v>20.92</v>
      </c>
      <c r="K18" s="6">
        <f t="shared" si="0"/>
        <v>20.9</v>
      </c>
      <c r="L18" s="22">
        <v>21</v>
      </c>
      <c r="M18" s="22">
        <f t="shared" si="1"/>
        <v>21.1</v>
      </c>
      <c r="N18" s="22">
        <v>21.08</v>
      </c>
      <c r="O18" s="25" t="e">
        <f ca="1">_xlfn.NUMBERVALUE(IF(ISBLANK(INDIRECT("BDD!F16")),#N/A,INDIRECT("BDD!F16")))</f>
        <v>#N/A</v>
      </c>
      <c r="Q18" s="14"/>
      <c r="R18" s="22">
        <f t="shared" si="6"/>
        <v>12.92</v>
      </c>
      <c r="S18" s="6">
        <f t="shared" si="7"/>
        <v>12.9</v>
      </c>
      <c r="T18" s="22">
        <v>13</v>
      </c>
      <c r="U18" s="22">
        <f t="shared" si="8"/>
        <v>13.1</v>
      </c>
      <c r="V18" s="22">
        <f t="shared" si="9"/>
        <v>13.08</v>
      </c>
      <c r="W18" s="25" t="e">
        <f ca="1">_xlfn.NUMBERVALUE(IF(ISBLANK(INDIRECT("BDD!I16")),#N/A,INDIRECT("BDD!I16")))</f>
        <v>#N/A</v>
      </c>
      <c r="Y18" s="14" t="str">
        <f>Fiche_releve!$E$3&amp;""</f>
        <v/>
      </c>
      <c r="Z18" s="13" t="str">
        <f>Fiche_releve!$K$3&amp;""</f>
        <v/>
      </c>
      <c r="AA18" s="14" t="str">
        <f>Fiche_releve!$H$3&amp;""</f>
        <v/>
      </c>
      <c r="AB18" s="14" t="str">
        <f>Fiche_releve!V5&amp;""</f>
        <v>61</v>
      </c>
      <c r="AC18" s="14" t="str">
        <f>Fiche_releve!V6&amp;""</f>
        <v>10</v>
      </c>
      <c r="AD18" s="14" t="str">
        <f>Fiche_releve!V8&amp;""</f>
        <v/>
      </c>
      <c r="AE18" s="14" t="str">
        <f>Fiche_releve!V10&amp;""</f>
        <v/>
      </c>
      <c r="AF18" s="14" t="str">
        <f>Fiche_releve!V12&amp;""</f>
        <v/>
      </c>
      <c r="AG18" s="14" t="str">
        <f>Fiche_releve!V14&amp;""</f>
        <v/>
      </c>
      <c r="AH18" s="14" t="str">
        <f>Fiche_releve!V16&amp;""</f>
        <v/>
      </c>
      <c r="AI18" s="14" t="str">
        <f>Fiche_releve!V18&amp;""</f>
        <v/>
      </c>
      <c r="AJ18" s="14" t="str">
        <f>Fiche_releve!V20&amp;""</f>
        <v/>
      </c>
      <c r="AK18" s="14" t="str">
        <f>Fiche_releve!V22&amp;""</f>
        <v/>
      </c>
    </row>
    <row r="19" spans="1:37" x14ac:dyDescent="0.3">
      <c r="A19" s="14"/>
      <c r="B19" s="22">
        <v>2.42</v>
      </c>
      <c r="C19" s="6">
        <v>2.4</v>
      </c>
      <c r="D19" s="22">
        <v>2.5</v>
      </c>
      <c r="E19" s="22">
        <v>2.6</v>
      </c>
      <c r="F19" s="22">
        <v>2.58</v>
      </c>
      <c r="G19" s="24">
        <f ca="1">_xlfn.NUMBERVALUE(IF(ISBLANK(INDIRECT("BDD!E17")),#N/A,INDIRECT("BDD!E17")))</f>
        <v>10</v>
      </c>
      <c r="I19" s="14"/>
      <c r="J19" s="22">
        <v>20.92</v>
      </c>
      <c r="K19" s="6">
        <f t="shared" si="0"/>
        <v>20.9</v>
      </c>
      <c r="L19" s="22">
        <v>21</v>
      </c>
      <c r="M19" s="22">
        <f t="shared" si="1"/>
        <v>21.1</v>
      </c>
      <c r="N19" s="22">
        <v>21.08</v>
      </c>
      <c r="O19" s="25" t="e">
        <f ca="1">_xlfn.NUMBERVALUE(IF(ISBLANK(INDIRECT("BDD!F17")),#N/A,INDIRECT("BDD!F17")))</f>
        <v>#N/A</v>
      </c>
      <c r="Q19" s="14"/>
      <c r="R19" s="22">
        <f t="shared" si="6"/>
        <v>12.92</v>
      </c>
      <c r="S19" s="6">
        <f t="shared" si="7"/>
        <v>12.9</v>
      </c>
      <c r="T19" s="22">
        <v>13</v>
      </c>
      <c r="U19" s="22">
        <f t="shared" si="8"/>
        <v>13.1</v>
      </c>
      <c r="V19" s="22">
        <f t="shared" si="9"/>
        <v>13.08</v>
      </c>
      <c r="W19" s="25" t="e">
        <f ca="1">_xlfn.NUMBERVALUE(IF(ISBLANK(INDIRECT("BDD!I17")),#N/A,INDIRECT("BDD!I17")))</f>
        <v>#N/A</v>
      </c>
      <c r="Y19" s="14" t="str">
        <f>Fiche_releve!$E$3&amp;""</f>
        <v/>
      </c>
      <c r="Z19" s="13" t="str">
        <f>Fiche_releve!$K$3&amp;""</f>
        <v/>
      </c>
      <c r="AA19" s="14" t="str">
        <f>Fiche_releve!$H$3&amp;""</f>
        <v/>
      </c>
      <c r="AB19" s="14" t="str">
        <f>Fiche_releve!W5&amp;""</f>
        <v>65</v>
      </c>
      <c r="AC19" s="14" t="str">
        <f>Fiche_releve!W6&amp;""</f>
        <v/>
      </c>
      <c r="AD19" s="14" t="str">
        <f>Fiche_releve!W8&amp;""</f>
        <v/>
      </c>
      <c r="AE19" s="14" t="str">
        <f>Fiche_releve!W10&amp;""</f>
        <v/>
      </c>
      <c r="AF19" s="14" t="str">
        <f>Fiche_releve!W12&amp;""</f>
        <v/>
      </c>
      <c r="AG19" s="14" t="str">
        <f>Fiche_releve!W14&amp;""</f>
        <v/>
      </c>
      <c r="AH19" s="14" t="str">
        <f>Fiche_releve!W16&amp;""</f>
        <v/>
      </c>
      <c r="AI19" s="14" t="str">
        <f>Fiche_releve!W18&amp;""</f>
        <v/>
      </c>
      <c r="AJ19" s="14" t="str">
        <f>Fiche_releve!W20&amp;""</f>
        <v/>
      </c>
      <c r="AK19" s="14" t="str">
        <f>Fiche_releve!W22&amp;""</f>
        <v/>
      </c>
    </row>
    <row r="20" spans="1:37" x14ac:dyDescent="0.3">
      <c r="A20" s="14"/>
      <c r="B20" s="22">
        <v>2.42</v>
      </c>
      <c r="C20" s="6">
        <v>2.4</v>
      </c>
      <c r="D20" s="22">
        <v>2.5</v>
      </c>
      <c r="E20" s="22">
        <v>2.6</v>
      </c>
      <c r="F20" s="22">
        <v>2.58</v>
      </c>
      <c r="G20" s="24">
        <f ca="1">_xlfn.NUMBERVALUE(IF(ISBLANK(INDIRECT("BDD!E18")),#N/A,INDIRECT("BDD!E18")))</f>
        <v>9</v>
      </c>
      <c r="I20" s="14"/>
      <c r="J20" s="22">
        <v>20.92</v>
      </c>
      <c r="K20" s="6">
        <f t="shared" si="0"/>
        <v>20.9</v>
      </c>
      <c r="L20" s="22">
        <v>21</v>
      </c>
      <c r="M20" s="22">
        <f t="shared" si="1"/>
        <v>21.1</v>
      </c>
      <c r="N20" s="22">
        <v>21.08</v>
      </c>
      <c r="O20" s="25" t="e">
        <f ca="1">_xlfn.NUMBERVALUE(IF(ISBLANK(INDIRECT("BDD!F18")),#N/A,INDIRECT("BDD!F18")))</f>
        <v>#N/A</v>
      </c>
      <c r="Q20" s="14"/>
      <c r="R20" s="22">
        <f t="shared" si="6"/>
        <v>12.92</v>
      </c>
      <c r="S20" s="6">
        <f t="shared" si="7"/>
        <v>12.9</v>
      </c>
      <c r="T20" s="22">
        <v>13</v>
      </c>
      <c r="U20" s="22">
        <f t="shared" si="8"/>
        <v>13.1</v>
      </c>
      <c r="V20" s="22">
        <f t="shared" si="9"/>
        <v>13.08</v>
      </c>
      <c r="W20" s="25" t="e">
        <f ca="1">_xlfn.NUMBERVALUE(IF(ISBLANK(INDIRECT("BDD!I18")),#N/A,INDIRECT("BDD!I18")))</f>
        <v>#N/A</v>
      </c>
      <c r="Y20" s="14" t="str">
        <f>Fiche_releve!$E$3&amp;""</f>
        <v/>
      </c>
      <c r="Z20" s="13" t="str">
        <f>Fiche_releve!$K$3&amp;""</f>
        <v/>
      </c>
      <c r="AA20" s="14" t="str">
        <f>Fiche_releve!$H$3&amp;""</f>
        <v/>
      </c>
      <c r="AB20" s="14" t="str">
        <f>Fiche_releve!X5&amp;""</f>
        <v>69</v>
      </c>
      <c r="AC20" s="14" t="str">
        <f>Fiche_releve!X6&amp;""</f>
        <v/>
      </c>
      <c r="AD20" s="14" t="str">
        <f>Fiche_releve!X8&amp;""</f>
        <v/>
      </c>
      <c r="AE20" s="14" t="str">
        <f>Fiche_releve!X10&amp;""</f>
        <v/>
      </c>
      <c r="AF20" s="14" t="str">
        <f>Fiche_releve!X12&amp;""</f>
        <v/>
      </c>
      <c r="AG20" s="14" t="str">
        <f>Fiche_releve!X14&amp;""</f>
        <v/>
      </c>
      <c r="AH20" s="14" t="str">
        <f>Fiche_releve!X16&amp;""</f>
        <v/>
      </c>
      <c r="AI20" s="14" t="str">
        <f>Fiche_releve!X18&amp;""</f>
        <v/>
      </c>
      <c r="AJ20" s="14" t="str">
        <f>Fiche_releve!X20&amp;""</f>
        <v/>
      </c>
      <c r="AK20" s="14" t="str">
        <f>Fiche_releve!X22&amp;""</f>
        <v/>
      </c>
    </row>
    <row r="21" spans="1:37" x14ac:dyDescent="0.3">
      <c r="A21" s="14"/>
      <c r="B21" s="22">
        <v>2.42</v>
      </c>
      <c r="C21" s="6">
        <v>2.4</v>
      </c>
      <c r="D21" s="22">
        <v>2.5</v>
      </c>
      <c r="E21" s="22">
        <v>2.6</v>
      </c>
      <c r="F21" s="22">
        <v>2.58</v>
      </c>
      <c r="G21" s="24">
        <f ca="1">_xlfn.NUMBERVALUE(IF(ISBLANK(INDIRECT("BDD!E19")),#N/A,INDIRECT("BDD!E19")))</f>
        <v>9</v>
      </c>
      <c r="I21" s="14"/>
      <c r="J21" s="22">
        <v>20.92</v>
      </c>
      <c r="K21" s="6">
        <f t="shared" si="0"/>
        <v>20.9</v>
      </c>
      <c r="L21" s="22">
        <v>21</v>
      </c>
      <c r="M21" s="22">
        <f t="shared" si="1"/>
        <v>21.1</v>
      </c>
      <c r="N21" s="22">
        <v>21.08</v>
      </c>
      <c r="O21" s="25" t="e">
        <f ca="1">_xlfn.NUMBERVALUE(IF(ISBLANK(INDIRECT("BDD!F19")),#N/A,INDIRECT("BDD!F19")))</f>
        <v>#N/A</v>
      </c>
      <c r="Q21" s="14"/>
      <c r="R21" s="22">
        <f t="shared" si="6"/>
        <v>12.92</v>
      </c>
      <c r="S21" s="6">
        <f t="shared" si="7"/>
        <v>12.9</v>
      </c>
      <c r="T21" s="22">
        <v>13</v>
      </c>
      <c r="U21" s="22">
        <f t="shared" si="8"/>
        <v>13.1</v>
      </c>
      <c r="V21" s="22">
        <f t="shared" si="9"/>
        <v>13.08</v>
      </c>
      <c r="W21" s="25" t="e">
        <f ca="1">_xlfn.NUMBERVALUE(IF(ISBLANK(INDIRECT("BDD!I19")),#N/A,INDIRECT("BDD!I19")))</f>
        <v>#N/A</v>
      </c>
      <c r="Y21" s="14" t="str">
        <f>Fiche_releve!$E$3&amp;""</f>
        <v/>
      </c>
      <c r="Z21" s="13" t="str">
        <f>Fiche_releve!$K$3&amp;""</f>
        <v/>
      </c>
      <c r="AA21" s="14" t="str">
        <f>Fiche_releve!$H$3&amp;""</f>
        <v/>
      </c>
      <c r="AB21" s="14" t="str">
        <f>Fiche_releve!Y5&amp;""</f>
        <v>73</v>
      </c>
      <c r="AC21" s="14" t="str">
        <f>Fiche_releve!Y6&amp;""</f>
        <v/>
      </c>
      <c r="AD21" s="14" t="str">
        <f>Fiche_releve!Y8&amp;""</f>
        <v/>
      </c>
      <c r="AE21" s="14" t="str">
        <f>Fiche_releve!Y10&amp;""</f>
        <v/>
      </c>
      <c r="AF21" s="14" t="str">
        <f>Fiche_releve!Y12&amp;""</f>
        <v/>
      </c>
      <c r="AG21" s="14" t="str">
        <f>Fiche_releve!Y14&amp;""</f>
        <v/>
      </c>
      <c r="AH21" s="14" t="str">
        <f>Fiche_releve!Y16&amp;""</f>
        <v/>
      </c>
      <c r="AI21" s="14" t="str">
        <f>Fiche_releve!Y18&amp;""</f>
        <v/>
      </c>
      <c r="AJ21" s="14" t="str">
        <f>Fiche_releve!Y20&amp;""</f>
        <v/>
      </c>
      <c r="AK21" s="14" t="str">
        <f>Fiche_releve!Y22&amp;""</f>
        <v/>
      </c>
    </row>
    <row r="22" spans="1:37" x14ac:dyDescent="0.3">
      <c r="A22" s="14"/>
      <c r="B22" s="22">
        <v>2.42</v>
      </c>
      <c r="C22" s="6">
        <v>2.4</v>
      </c>
      <c r="D22" s="22">
        <v>2.5</v>
      </c>
      <c r="E22" s="22">
        <v>2.6</v>
      </c>
      <c r="F22" s="22">
        <v>2.58</v>
      </c>
      <c r="G22" s="24">
        <f ca="1">_xlfn.NUMBERVALUE(IF(ISBLANK(INDIRECT("BDD!E20")),#N/A,INDIRECT("BDD!E20")))</f>
        <v>9</v>
      </c>
      <c r="I22" s="14"/>
      <c r="J22" s="22">
        <v>20.92</v>
      </c>
      <c r="K22" s="6">
        <f t="shared" si="0"/>
        <v>20.9</v>
      </c>
      <c r="L22" s="22">
        <v>21</v>
      </c>
      <c r="M22" s="22">
        <f t="shared" si="1"/>
        <v>21.1</v>
      </c>
      <c r="N22" s="22">
        <v>21.08</v>
      </c>
      <c r="O22" s="25" t="e">
        <f ca="1">_xlfn.NUMBERVALUE(IF(ISBLANK(INDIRECT("BDD!F20")),#N/A,INDIRECT("BDD!F20")))</f>
        <v>#N/A</v>
      </c>
      <c r="Q22" s="14"/>
      <c r="R22" s="22">
        <f t="shared" si="6"/>
        <v>12.92</v>
      </c>
      <c r="S22" s="6">
        <f t="shared" si="7"/>
        <v>12.9</v>
      </c>
      <c r="T22" s="22">
        <v>13</v>
      </c>
      <c r="U22" s="22">
        <f t="shared" si="8"/>
        <v>13.1</v>
      </c>
      <c r="V22" s="22">
        <f t="shared" si="9"/>
        <v>13.08</v>
      </c>
      <c r="W22" s="25" t="e">
        <f ca="1">_xlfn.NUMBERVALUE(IF(ISBLANK(INDIRECT("BDD!I20")),#N/A,INDIRECT("BDD!I20")))</f>
        <v>#N/A</v>
      </c>
      <c r="Y22" s="14" t="str">
        <f>Fiche_releve!$E$3&amp;""</f>
        <v/>
      </c>
      <c r="Z22" s="13" t="str">
        <f>Fiche_releve!$K$3&amp;""</f>
        <v/>
      </c>
      <c r="AA22" s="14" t="str">
        <f>Fiche_releve!$H$3&amp;""</f>
        <v/>
      </c>
      <c r="AB22" s="14" t="str">
        <f>Fiche_releve!Z5&amp;""</f>
        <v>77</v>
      </c>
      <c r="AC22" s="14" t="str">
        <f>Fiche_releve!Z6&amp;""</f>
        <v/>
      </c>
      <c r="AD22" s="14" t="str">
        <f>Fiche_releve!Z8&amp;""</f>
        <v/>
      </c>
      <c r="AE22" s="14" t="str">
        <f>Fiche_releve!Z10&amp;""</f>
        <v/>
      </c>
      <c r="AF22" s="14" t="str">
        <f>Fiche_releve!Z12&amp;""</f>
        <v/>
      </c>
      <c r="AG22" s="14" t="str">
        <f>Fiche_releve!Z14&amp;""</f>
        <v/>
      </c>
      <c r="AH22" s="14" t="str">
        <f>Fiche_releve!Z16&amp;""</f>
        <v/>
      </c>
      <c r="AI22" s="14" t="str">
        <f>Fiche_releve!Z18&amp;""</f>
        <v/>
      </c>
      <c r="AJ22" s="14" t="str">
        <f>Fiche_releve!Z20&amp;""</f>
        <v/>
      </c>
      <c r="AK22" s="14" t="str">
        <f>Fiche_releve!Z22&amp;""</f>
        <v/>
      </c>
    </row>
    <row r="23" spans="1:37" x14ac:dyDescent="0.3">
      <c r="A23" s="14"/>
      <c r="B23" s="22">
        <v>2.42</v>
      </c>
      <c r="C23" s="6">
        <v>2.4</v>
      </c>
      <c r="D23" s="22">
        <v>2.5</v>
      </c>
      <c r="E23" s="22">
        <v>2.6</v>
      </c>
      <c r="F23" s="22">
        <v>2.58</v>
      </c>
      <c r="G23" s="24">
        <f ca="1">_xlfn.NUMBERVALUE(IF(ISBLANK(INDIRECT("BDD!E21")),#N/A,INDIRECT("BDD!E21")))</f>
        <v>10</v>
      </c>
      <c r="I23" s="14"/>
      <c r="J23" s="22">
        <v>20.92</v>
      </c>
      <c r="K23" s="6">
        <f t="shared" si="0"/>
        <v>20.9</v>
      </c>
      <c r="L23" s="22">
        <v>21</v>
      </c>
      <c r="M23" s="22">
        <f t="shared" si="1"/>
        <v>21.1</v>
      </c>
      <c r="N23" s="22">
        <v>21.08</v>
      </c>
      <c r="O23" s="25" t="e">
        <f ca="1">_xlfn.NUMBERVALUE(IF(ISBLANK(INDIRECT("BDD!F21")),#N/A,INDIRECT("BDD!F21")))</f>
        <v>#N/A</v>
      </c>
      <c r="Q23" s="14"/>
      <c r="R23" s="22">
        <f t="shared" si="6"/>
        <v>12.92</v>
      </c>
      <c r="S23" s="6">
        <f t="shared" si="7"/>
        <v>12.9</v>
      </c>
      <c r="T23" s="22">
        <v>13</v>
      </c>
      <c r="U23" s="22">
        <f t="shared" si="8"/>
        <v>13.1</v>
      </c>
      <c r="V23" s="22">
        <f t="shared" si="9"/>
        <v>13.08</v>
      </c>
      <c r="W23" s="25" t="e">
        <f ca="1">_xlfn.NUMBERVALUE(IF(ISBLANK(INDIRECT("BDD!I21")),#N/A,INDIRECT("BDD!I21")))</f>
        <v>#N/A</v>
      </c>
      <c r="Y23" s="14" t="str">
        <f>Fiche_releve!$E$3&amp;""</f>
        <v/>
      </c>
      <c r="Z23" s="13" t="str">
        <f>Fiche_releve!$K$3&amp;""</f>
        <v/>
      </c>
      <c r="AA23" s="14" t="str">
        <f>Fiche_releve!$H$3&amp;""</f>
        <v/>
      </c>
      <c r="AB23" s="14" t="str">
        <f>Fiche_releve!AA5&amp;""</f>
        <v>81</v>
      </c>
      <c r="AC23" s="14" t="str">
        <f>Fiche_releve!AA6&amp;""</f>
        <v/>
      </c>
      <c r="AD23" s="14" t="str">
        <f>Fiche_releve!AA8&amp;""</f>
        <v/>
      </c>
      <c r="AE23" s="14" t="str">
        <f>Fiche_releve!AA10&amp;""</f>
        <v/>
      </c>
      <c r="AF23" s="14" t="str">
        <f>Fiche_releve!AA12&amp;""</f>
        <v/>
      </c>
      <c r="AG23" s="14" t="str">
        <f>Fiche_releve!AA14&amp;""</f>
        <v/>
      </c>
      <c r="AH23" s="14" t="str">
        <f>Fiche_releve!AA16&amp;""</f>
        <v/>
      </c>
      <c r="AI23" s="14" t="str">
        <f>Fiche_releve!AA18&amp;""</f>
        <v/>
      </c>
      <c r="AJ23" s="14" t="str">
        <f>Fiche_releve!AA20&amp;""</f>
        <v/>
      </c>
      <c r="AK23" s="14" t="str">
        <f>Fiche_releve!AA22&amp;""</f>
        <v/>
      </c>
    </row>
    <row r="24" spans="1:37" x14ac:dyDescent="0.3">
      <c r="A24" s="14"/>
      <c r="B24" s="22">
        <v>2.42</v>
      </c>
      <c r="C24" s="6">
        <v>2.4</v>
      </c>
      <c r="D24" s="22">
        <v>2.5</v>
      </c>
      <c r="E24" s="22">
        <v>2.6</v>
      </c>
      <c r="F24" s="22">
        <v>2.58</v>
      </c>
      <c r="G24" s="24">
        <f ca="1">_xlfn.NUMBERVALUE(IF(ISBLANK(INDIRECT("BDD!E22")),#N/A,INDIRECT("BDD!E22")))</f>
        <v>10</v>
      </c>
      <c r="I24" s="14"/>
      <c r="J24" s="22">
        <v>20.92</v>
      </c>
      <c r="K24" s="6">
        <f t="shared" si="0"/>
        <v>20.9</v>
      </c>
      <c r="L24" s="22">
        <v>21</v>
      </c>
      <c r="M24" s="22">
        <f t="shared" si="1"/>
        <v>21.1</v>
      </c>
      <c r="N24" s="22">
        <v>21.08</v>
      </c>
      <c r="O24" s="25" t="e">
        <f ca="1">_xlfn.NUMBERVALUE(IF(ISBLANK(INDIRECT("BDD!F22")),#N/A,INDIRECT("BDD!F22")))</f>
        <v>#N/A</v>
      </c>
      <c r="Q24" s="14"/>
      <c r="R24" s="22">
        <f t="shared" si="6"/>
        <v>12.92</v>
      </c>
      <c r="S24" s="6">
        <f t="shared" si="7"/>
        <v>12.9</v>
      </c>
      <c r="T24" s="22">
        <v>13</v>
      </c>
      <c r="U24" s="22">
        <f t="shared" si="8"/>
        <v>13.1</v>
      </c>
      <c r="V24" s="22">
        <f t="shared" si="9"/>
        <v>13.08</v>
      </c>
      <c r="W24" s="25" t="e">
        <f ca="1">_xlfn.NUMBERVALUE(IF(ISBLANK(INDIRECT("BDD!I22")),#N/A,INDIRECT("BDD!I22")))</f>
        <v>#N/A</v>
      </c>
      <c r="Y24" s="14" t="str">
        <f>Fiche_releve!$E$3&amp;""</f>
        <v/>
      </c>
      <c r="Z24" s="13" t="str">
        <f>Fiche_releve!$K$3&amp;""</f>
        <v/>
      </c>
      <c r="AA24" s="14" t="str">
        <f>Fiche_releve!$H$3&amp;""</f>
        <v/>
      </c>
      <c r="AB24" s="14" t="str">
        <f>Fiche_releve!AB5&amp;""</f>
        <v>85</v>
      </c>
      <c r="AC24" s="14" t="str">
        <f>Fiche_releve!AB6&amp;""</f>
        <v/>
      </c>
      <c r="AD24" s="14" t="str">
        <f>Fiche_releve!AB8&amp;""</f>
        <v/>
      </c>
      <c r="AE24" s="14" t="str">
        <f>Fiche_releve!AB10&amp;""</f>
        <v/>
      </c>
      <c r="AF24" s="14" t="str">
        <f>Fiche_releve!AB12&amp;""</f>
        <v/>
      </c>
      <c r="AG24" s="14" t="str">
        <f>Fiche_releve!AB14&amp;""</f>
        <v/>
      </c>
      <c r="AH24" s="14" t="str">
        <f>Fiche_releve!AB16&amp;""</f>
        <v/>
      </c>
      <c r="AI24" s="14" t="str">
        <f>Fiche_releve!AB18&amp;""</f>
        <v/>
      </c>
      <c r="AJ24" s="14" t="str">
        <f>Fiche_releve!AB20&amp;""</f>
        <v/>
      </c>
      <c r="AK24" s="14" t="str">
        <f>Fiche_releve!AB22&amp;""</f>
        <v/>
      </c>
    </row>
    <row r="25" spans="1:37" x14ac:dyDescent="0.3">
      <c r="A25" s="14"/>
      <c r="B25" s="22">
        <v>2.42</v>
      </c>
      <c r="C25" s="6">
        <v>2.4</v>
      </c>
      <c r="D25" s="22">
        <v>2.5</v>
      </c>
      <c r="E25" s="22">
        <v>2.6</v>
      </c>
      <c r="F25" s="22">
        <v>2.58</v>
      </c>
      <c r="G25" s="24">
        <f ca="1">_xlfn.NUMBERVALUE(IF(ISBLANK(INDIRECT("BDD!E23")),#N/A,INDIRECT("BDD!E23")))</f>
        <v>10</v>
      </c>
      <c r="I25" s="14"/>
      <c r="J25" s="22">
        <v>20.92</v>
      </c>
      <c r="K25" s="6">
        <f t="shared" si="0"/>
        <v>20.9</v>
      </c>
      <c r="L25" s="22">
        <v>21</v>
      </c>
      <c r="M25" s="22">
        <f t="shared" si="1"/>
        <v>21.1</v>
      </c>
      <c r="N25" s="22">
        <v>21.08</v>
      </c>
      <c r="O25" s="25" t="e">
        <f ca="1">_xlfn.NUMBERVALUE(IF(ISBLANK(INDIRECT("BDD!F23")),#N/A,INDIRECT("BDD!F23")))</f>
        <v>#N/A</v>
      </c>
      <c r="Q25" s="14"/>
      <c r="R25" s="22">
        <f t="shared" si="6"/>
        <v>12.92</v>
      </c>
      <c r="S25" s="6">
        <f t="shared" si="7"/>
        <v>12.9</v>
      </c>
      <c r="T25" s="22">
        <v>13</v>
      </c>
      <c r="U25" s="22">
        <f t="shared" si="8"/>
        <v>13.1</v>
      </c>
      <c r="V25" s="22">
        <f t="shared" si="9"/>
        <v>13.08</v>
      </c>
      <c r="W25" s="25" t="e">
        <f ca="1">_xlfn.NUMBERVALUE(IF(ISBLANK(INDIRECT("BDD!I23")),#N/A,INDIRECT("BDD!I23")))</f>
        <v>#N/A</v>
      </c>
      <c r="Y25" s="14" t="str">
        <f>Fiche_releve!$E$3&amp;""</f>
        <v/>
      </c>
      <c r="Z25" s="13" t="str">
        <f>Fiche_releve!$K$3&amp;""</f>
        <v/>
      </c>
      <c r="AA25" s="14" t="str">
        <f>Fiche_releve!$H$3&amp;""</f>
        <v/>
      </c>
      <c r="AB25" s="14" t="str">
        <f>Fiche_releve!AC5&amp;""</f>
        <v>89</v>
      </c>
      <c r="AC25" s="14" t="str">
        <f>Fiche_releve!AC6&amp;""</f>
        <v/>
      </c>
      <c r="AD25" s="14" t="str">
        <f>Fiche_releve!AC8&amp;""</f>
        <v/>
      </c>
      <c r="AE25" s="14" t="str">
        <f>Fiche_releve!AC10&amp;""</f>
        <v/>
      </c>
      <c r="AF25" s="14" t="str">
        <f>Fiche_releve!AC12&amp;""</f>
        <v/>
      </c>
      <c r="AG25" s="14" t="str">
        <f>Fiche_releve!AC14&amp;""</f>
        <v/>
      </c>
      <c r="AH25" s="14" t="str">
        <f>Fiche_releve!AC16&amp;""</f>
        <v/>
      </c>
      <c r="AI25" s="15" t="str">
        <f>Fiche_releve!AC18&amp;""</f>
        <v/>
      </c>
      <c r="AJ25" s="14" t="str">
        <f>Fiche_releve!AC20&amp;""</f>
        <v/>
      </c>
      <c r="AK25" s="14" t="str">
        <f>Fiche_releve!AC22&amp;""</f>
        <v/>
      </c>
    </row>
    <row r="26" spans="1:37" x14ac:dyDescent="0.3">
      <c r="A26" s="14"/>
      <c r="B26" s="22">
        <v>2.42</v>
      </c>
      <c r="C26" s="6">
        <v>2.4</v>
      </c>
      <c r="D26" s="22">
        <v>2.5</v>
      </c>
      <c r="E26" s="22">
        <v>2.6</v>
      </c>
      <c r="F26" s="22">
        <v>2.58</v>
      </c>
      <c r="G26" s="24">
        <f ca="1">_xlfn.NUMBERVALUE(IF(ISBLANK(INDIRECT("BDD!E24")),#N/A,INDIRECT("BDD!E24")))</f>
        <v>1</v>
      </c>
      <c r="I26" s="14"/>
      <c r="J26" s="22">
        <v>20.92</v>
      </c>
      <c r="K26" s="6">
        <f t="shared" si="0"/>
        <v>20.9</v>
      </c>
      <c r="L26" s="22">
        <v>21</v>
      </c>
      <c r="M26" s="22">
        <f t="shared" si="1"/>
        <v>21.1</v>
      </c>
      <c r="N26" s="22">
        <v>21.08</v>
      </c>
      <c r="O26" s="25" t="e">
        <f ca="1">_xlfn.NUMBERVALUE(IF(ISBLANK(INDIRECT("BDD!F24")),#N/A,INDIRECT("BDD!F24")))</f>
        <v>#N/A</v>
      </c>
      <c r="Q26" s="14"/>
      <c r="R26" s="22">
        <f t="shared" si="6"/>
        <v>12.92</v>
      </c>
      <c r="S26" s="6">
        <f t="shared" si="7"/>
        <v>12.9</v>
      </c>
      <c r="T26" s="22">
        <v>13</v>
      </c>
      <c r="U26" s="22">
        <f t="shared" si="8"/>
        <v>13.1</v>
      </c>
      <c r="V26" s="22">
        <f t="shared" si="9"/>
        <v>13.08</v>
      </c>
      <c r="W26" s="25" t="e">
        <f ca="1">_xlfn.NUMBERVALUE(IF(ISBLANK(INDIRECT("BDD!I24")),#N/A,INDIRECT("BDD!I24")))</f>
        <v>#N/A</v>
      </c>
      <c r="Y26" s="14" t="str">
        <f>Fiche_releve!$E$3&amp;""</f>
        <v/>
      </c>
      <c r="Z26" s="13" t="str">
        <f>Fiche_releve!$K$3&amp;""</f>
        <v/>
      </c>
      <c r="AA26" s="14" t="str">
        <f>Fiche_releve!$H$3&amp;""</f>
        <v/>
      </c>
      <c r="AB26" s="14" t="str">
        <f>Fiche_releve!AD5&amp;""</f>
        <v>93</v>
      </c>
      <c r="AC26" s="14" t="str">
        <f>Fiche_releve!AD6&amp;""</f>
        <v/>
      </c>
      <c r="AD26" s="14" t="str">
        <f>Fiche_releve!AD8&amp;""</f>
        <v/>
      </c>
      <c r="AE26" s="14" t="str">
        <f>Fiche_releve!AD10&amp;""</f>
        <v/>
      </c>
      <c r="AF26" s="14" t="str">
        <f>Fiche_releve!AD12&amp;""</f>
        <v/>
      </c>
      <c r="AG26" s="14" t="str">
        <f>Fiche_releve!AD14&amp;""</f>
        <v/>
      </c>
      <c r="AH26" s="16" t="str">
        <f>Fiche_releve!AD16&amp;""</f>
        <v/>
      </c>
      <c r="AI26" s="14" t="str">
        <f>Fiche_releve!AD18&amp;""</f>
        <v/>
      </c>
      <c r="AJ26" s="14" t="str">
        <f>Fiche_releve!AD20&amp;""</f>
        <v/>
      </c>
      <c r="AK26" s="14" t="str">
        <f>Fiche_releve!AD22&amp;""</f>
        <v/>
      </c>
    </row>
    <row r="27" spans="1:37" x14ac:dyDescent="0.3">
      <c r="A27" s="14"/>
      <c r="B27" s="22">
        <v>2.42</v>
      </c>
      <c r="C27" s="6">
        <v>2.4</v>
      </c>
      <c r="D27" s="22">
        <v>2.5</v>
      </c>
      <c r="E27" s="22">
        <v>2.6</v>
      </c>
      <c r="F27" s="22">
        <v>2.58</v>
      </c>
      <c r="G27" s="25">
        <f ca="1">_xlfn.NUMBERVALUE(IF(ISBLANK(INDIRECT("BDD!E25")),#N/A,INDIRECT("BDD!E25")))</f>
        <v>2</v>
      </c>
      <c r="I27" s="14"/>
      <c r="J27" s="22">
        <v>20.92</v>
      </c>
      <c r="K27" s="6">
        <f t="shared" si="0"/>
        <v>20.9</v>
      </c>
      <c r="L27" s="22">
        <v>21</v>
      </c>
      <c r="M27" s="22">
        <f t="shared" si="1"/>
        <v>21.1</v>
      </c>
      <c r="N27" s="22">
        <v>21.08</v>
      </c>
      <c r="O27" s="25" t="e">
        <f ca="1">_xlfn.NUMBERVALUE(IF(ISBLANK(INDIRECT("BDD!F25")),#N/A,INDIRECT("BDD!F25")))</f>
        <v>#N/A</v>
      </c>
      <c r="Q27" s="14"/>
      <c r="R27" s="22">
        <f t="shared" si="6"/>
        <v>12.92</v>
      </c>
      <c r="S27" s="6">
        <f t="shared" si="7"/>
        <v>12.9</v>
      </c>
      <c r="T27" s="22">
        <v>13</v>
      </c>
      <c r="U27" s="22">
        <f t="shared" si="8"/>
        <v>13.1</v>
      </c>
      <c r="V27" s="22">
        <f t="shared" si="9"/>
        <v>13.08</v>
      </c>
      <c r="W27" s="25" t="e">
        <f ca="1">_xlfn.NUMBERVALUE(IF(ISBLANK(INDIRECT("BDD!I25")),#N/A,INDIRECT("BDD!I25")))</f>
        <v>#N/A</v>
      </c>
      <c r="Y27" s="14" t="str">
        <f>Fiche_releve!$E$3&amp;""</f>
        <v/>
      </c>
      <c r="Z27" s="13" t="str">
        <f>Fiche_releve!$K$3&amp;""</f>
        <v/>
      </c>
      <c r="AA27" s="14" t="str">
        <f>Fiche_releve!$H$3&amp;""</f>
        <v/>
      </c>
      <c r="AB27" s="14" t="str">
        <f>Fiche_releve!AE5&amp;""</f>
        <v>97</v>
      </c>
      <c r="AC27" s="14" t="str">
        <f>Fiche_releve!AE6&amp;""</f>
        <v/>
      </c>
      <c r="AD27" s="14" t="str">
        <f>Fiche_releve!AE8&amp;""</f>
        <v/>
      </c>
      <c r="AE27" s="14" t="str">
        <f>Fiche_releve!AE10&amp;""</f>
        <v/>
      </c>
      <c r="AF27" s="14" t="str">
        <f>Fiche_releve!AE12&amp;""</f>
        <v/>
      </c>
      <c r="AG27" s="14" t="str">
        <f>Fiche_releve!AE14&amp;""</f>
        <v/>
      </c>
      <c r="AH27" s="14" t="str">
        <f>Fiche_releve!AE16&amp;""</f>
        <v/>
      </c>
      <c r="AI27" s="14" t="str">
        <f>Fiche_releve!AE18&amp;""</f>
        <v/>
      </c>
      <c r="AJ27" s="14" t="str">
        <f>Fiche_releve!AE20&amp;""</f>
        <v/>
      </c>
      <c r="AK27" s="14" t="str">
        <f>Fiche_releve!AE22&amp;""</f>
        <v/>
      </c>
    </row>
    <row r="28" spans="1:37" x14ac:dyDescent="0.3">
      <c r="A28" s="14"/>
      <c r="B28" s="22">
        <v>2.42</v>
      </c>
      <c r="C28" s="6">
        <v>2.4</v>
      </c>
      <c r="D28" s="22">
        <v>2.5</v>
      </c>
      <c r="E28" s="22">
        <v>2.6</v>
      </c>
      <c r="F28" s="22">
        <v>2.58</v>
      </c>
      <c r="G28" s="25">
        <f ca="1">_xlfn.NUMBERVALUE(IF(ISBLANK(INDIRECT("BDD!E26")),#N/A,INDIRECT("BDD!E26")))</f>
        <v>2</v>
      </c>
      <c r="I28" s="14"/>
      <c r="J28" s="22">
        <v>20.92</v>
      </c>
      <c r="K28" s="6">
        <f t="shared" si="0"/>
        <v>20.9</v>
      </c>
      <c r="L28" s="22">
        <v>21</v>
      </c>
      <c r="M28" s="22">
        <f t="shared" si="1"/>
        <v>21.1</v>
      </c>
      <c r="N28" s="22">
        <v>21.08</v>
      </c>
      <c r="O28" s="25" t="e">
        <f ca="1">_xlfn.NUMBERVALUE(IF(ISBLANK(INDIRECT("BDD!F26")),#N/A,INDIRECT("BDD!F26")))</f>
        <v>#N/A</v>
      </c>
      <c r="Q28" s="14"/>
      <c r="R28" s="22">
        <f t="shared" si="6"/>
        <v>12.92</v>
      </c>
      <c r="S28" s="6">
        <f t="shared" si="7"/>
        <v>12.9</v>
      </c>
      <c r="T28" s="22">
        <v>13</v>
      </c>
      <c r="U28" s="22">
        <f t="shared" si="8"/>
        <v>13.1</v>
      </c>
      <c r="V28" s="22">
        <f t="shared" si="9"/>
        <v>13.08</v>
      </c>
      <c r="W28" s="25" t="e">
        <f ca="1">_xlfn.NUMBERVALUE(IF(ISBLANK(INDIRECT("BDD!I26")),#N/A,INDIRECT("BDD!I26")))</f>
        <v>#N/A</v>
      </c>
      <c r="Y28" s="14" t="str">
        <f>Fiche_releve!$E$3&amp;""</f>
        <v/>
      </c>
      <c r="Z28" s="13" t="str">
        <f>Fiche_releve!$K$3&amp;""</f>
        <v/>
      </c>
      <c r="AA28" s="14" t="str">
        <f>Fiche_releve!$H$3&amp;""</f>
        <v/>
      </c>
      <c r="AB28" s="14" t="str">
        <f>Fiche_releve!AF5&amp;""</f>
        <v>101</v>
      </c>
      <c r="AC28" s="14" t="str">
        <f>Fiche_releve!AF6&amp;""</f>
        <v/>
      </c>
      <c r="AD28" s="14" t="str">
        <f>Fiche_releve!AF8&amp;""</f>
        <v/>
      </c>
      <c r="AE28" s="14" t="str">
        <f>Fiche_releve!AF10&amp;""</f>
        <v/>
      </c>
      <c r="AF28" s="14" t="str">
        <f>Fiche_releve!AF12&amp;""</f>
        <v/>
      </c>
      <c r="AG28" s="14" t="str">
        <f>Fiche_releve!AF14&amp;""</f>
        <v/>
      </c>
      <c r="AH28" s="14" t="str">
        <f>Fiche_releve!AF16&amp;""</f>
        <v/>
      </c>
      <c r="AI28" s="14" t="str">
        <f>Fiche_releve!AF18&amp;""</f>
        <v/>
      </c>
      <c r="AJ28" s="14" t="str">
        <f>Fiche_releve!AF20&amp;""</f>
        <v/>
      </c>
      <c r="AK28" s="14" t="str">
        <f>Fiche_releve!AF22&amp;""</f>
        <v/>
      </c>
    </row>
    <row r="29" spans="1:37" x14ac:dyDescent="0.3">
      <c r="A29" s="14"/>
      <c r="B29" s="22">
        <v>2.42</v>
      </c>
      <c r="C29" s="6">
        <v>2.4</v>
      </c>
      <c r="D29" s="22">
        <v>2.5</v>
      </c>
      <c r="E29" s="22">
        <v>2.6</v>
      </c>
      <c r="F29" s="22">
        <v>2.58</v>
      </c>
      <c r="G29" s="25">
        <f ca="1">_xlfn.NUMBERVALUE(IF(ISBLANK(INDIRECT("BDD!E27")),#N/A,INDIRECT("BDD!E27")))</f>
        <v>3</v>
      </c>
      <c r="I29" s="14"/>
      <c r="J29" s="22">
        <v>20.92</v>
      </c>
      <c r="K29" s="6">
        <f t="shared" si="0"/>
        <v>20.9</v>
      </c>
      <c r="L29" s="22">
        <v>21</v>
      </c>
      <c r="M29" s="22">
        <f t="shared" si="1"/>
        <v>21.1</v>
      </c>
      <c r="N29" s="22">
        <v>21.08</v>
      </c>
      <c r="O29" s="25" t="e">
        <f ca="1">_xlfn.NUMBERVALUE(IF(ISBLANK(INDIRECT("BDD!F27")),#N/A,INDIRECT("BDD!F27")))</f>
        <v>#N/A</v>
      </c>
      <c r="Q29" s="14"/>
      <c r="R29" s="22">
        <f t="shared" si="6"/>
        <v>12.92</v>
      </c>
      <c r="S29" s="6">
        <f t="shared" si="7"/>
        <v>12.9</v>
      </c>
      <c r="T29" s="22">
        <v>13</v>
      </c>
      <c r="U29" s="22">
        <f t="shared" si="8"/>
        <v>13.1</v>
      </c>
      <c r="V29" s="22">
        <f t="shared" si="9"/>
        <v>13.08</v>
      </c>
      <c r="W29" s="25" t="e">
        <f ca="1">_xlfn.NUMBERVALUE(IF(ISBLANK(INDIRECT("BDD!I27")),#N/A,INDIRECT("BDD!I27")))</f>
        <v>#N/A</v>
      </c>
      <c r="Y29" s="14" t="str">
        <f>Fiche_releve!$E$3&amp;""</f>
        <v/>
      </c>
      <c r="Z29" s="13" t="str">
        <f>Fiche_releve!$K$3&amp;""</f>
        <v/>
      </c>
      <c r="AA29" s="14" t="str">
        <f>Fiche_releve!$H$3&amp;""</f>
        <v/>
      </c>
      <c r="AB29" s="14" t="str">
        <f>Fiche_releve!AG5&amp;""</f>
        <v>105</v>
      </c>
      <c r="AC29" s="14" t="str">
        <f>Fiche_releve!AG6&amp;""</f>
        <v/>
      </c>
      <c r="AD29" s="14" t="str">
        <f>Fiche_releve!AG8&amp;""</f>
        <v/>
      </c>
      <c r="AE29" s="14" t="str">
        <f>Fiche_releve!AG10&amp;""</f>
        <v/>
      </c>
      <c r="AF29" s="14" t="str">
        <f>Fiche_releve!AG12&amp;""</f>
        <v/>
      </c>
      <c r="AG29" s="14" t="str">
        <f>Fiche_releve!AG14&amp;""</f>
        <v/>
      </c>
      <c r="AH29" s="14" t="str">
        <f>Fiche_releve!AG16&amp;""</f>
        <v/>
      </c>
      <c r="AI29" s="14" t="str">
        <f>Fiche_releve!AG18&amp;""</f>
        <v/>
      </c>
      <c r="AJ29" s="14" t="str">
        <f>Fiche_releve!AG20&amp;""</f>
        <v/>
      </c>
      <c r="AK29" s="14" t="str">
        <f>Fiche_releve!AG22&amp;""</f>
        <v/>
      </c>
    </row>
    <row r="30" spans="1:37" x14ac:dyDescent="0.3">
      <c r="A30" s="14"/>
      <c r="B30" s="22">
        <v>2.42</v>
      </c>
      <c r="C30" s="6">
        <v>2.4</v>
      </c>
      <c r="D30" s="22">
        <v>2.5</v>
      </c>
      <c r="E30" s="22">
        <v>2.6</v>
      </c>
      <c r="F30" s="22">
        <v>2.58</v>
      </c>
      <c r="G30" s="25">
        <f ca="1">_xlfn.NUMBERVALUE(IF(ISBLANK(INDIRECT("BDD!E28")),#N/A,INDIRECT("BDD!E28")))</f>
        <v>4</v>
      </c>
      <c r="I30" s="14"/>
      <c r="J30" s="22">
        <v>20.92</v>
      </c>
      <c r="K30" s="6">
        <f t="shared" si="0"/>
        <v>20.9</v>
      </c>
      <c r="L30" s="22">
        <v>21</v>
      </c>
      <c r="M30" s="22">
        <f t="shared" si="1"/>
        <v>21.1</v>
      </c>
      <c r="N30" s="22">
        <v>21.08</v>
      </c>
      <c r="O30" s="25" t="e">
        <f ca="1">_xlfn.NUMBERVALUE(IF(ISBLANK(INDIRECT("BDD!F28")),#N/A,INDIRECT("BDD!F28")))</f>
        <v>#N/A</v>
      </c>
      <c r="Q30" s="14"/>
      <c r="R30" s="22">
        <f t="shared" si="6"/>
        <v>12.92</v>
      </c>
      <c r="S30" s="6">
        <f t="shared" si="7"/>
        <v>12.9</v>
      </c>
      <c r="T30" s="22">
        <v>13</v>
      </c>
      <c r="U30" s="22">
        <f t="shared" si="8"/>
        <v>13.1</v>
      </c>
      <c r="V30" s="22">
        <f t="shared" si="9"/>
        <v>13.08</v>
      </c>
      <c r="W30" s="25" t="e">
        <f ca="1">_xlfn.NUMBERVALUE(IF(ISBLANK(INDIRECT("BDD!I28")),#N/A,INDIRECT("BDD!I28")))</f>
        <v>#N/A</v>
      </c>
      <c r="AG30" s="3" t="str">
        <f>Fiche_releve!AH13&amp;""</f>
        <v/>
      </c>
      <c r="AH30" s="3" t="str">
        <f>Fiche_releve!AH15&amp;""</f>
        <v/>
      </c>
      <c r="AI30" s="3" t="str">
        <f>Fiche_releve!AH17&amp;""</f>
        <v/>
      </c>
      <c r="AJ30" s="3" t="str">
        <f>Fiche_releve!AH19&amp;""</f>
        <v/>
      </c>
      <c r="AK30" s="3" t="str">
        <f>Fiche_releve!AH22&amp;""</f>
        <v/>
      </c>
    </row>
    <row r="31" spans="1:37" x14ac:dyDescent="0.3">
      <c r="A31" s="14"/>
      <c r="B31" s="22">
        <v>2.42</v>
      </c>
      <c r="C31" s="6">
        <v>2.4</v>
      </c>
      <c r="D31" s="22">
        <v>2.5</v>
      </c>
      <c r="E31" s="22">
        <v>2.6</v>
      </c>
      <c r="F31" s="22">
        <v>2.58</v>
      </c>
      <c r="G31" s="25">
        <f ca="1">_xlfn.NUMBERVALUE(IF(ISBLANK(INDIRECT("BDD!E29")),#N/A,INDIRECT("BDD!E29")))</f>
        <v>5</v>
      </c>
      <c r="I31" s="14"/>
      <c r="J31" s="22">
        <v>20.92</v>
      </c>
      <c r="K31" s="6">
        <f t="shared" si="0"/>
        <v>20.9</v>
      </c>
      <c r="L31" s="22">
        <v>21</v>
      </c>
      <c r="M31" s="22">
        <f t="shared" si="1"/>
        <v>21.1</v>
      </c>
      <c r="N31" s="22">
        <v>21.08</v>
      </c>
      <c r="O31" s="25" t="e">
        <f ca="1">_xlfn.NUMBERVALUE(IF(ISBLANK(INDIRECT("BDD!F29")),#N/A,INDIRECT("BDD!F29")))</f>
        <v>#N/A</v>
      </c>
      <c r="Q31" s="14"/>
      <c r="R31" s="22">
        <f t="shared" si="6"/>
        <v>12.92</v>
      </c>
      <c r="S31" s="6">
        <f t="shared" si="7"/>
        <v>12.9</v>
      </c>
      <c r="T31" s="22">
        <v>13</v>
      </c>
      <c r="U31" s="22">
        <f t="shared" si="8"/>
        <v>13.1</v>
      </c>
      <c r="V31" s="22">
        <f t="shared" si="9"/>
        <v>13.08</v>
      </c>
      <c r="W31" s="25" t="e">
        <f ca="1">_xlfn.NUMBERVALUE(IF(ISBLANK(INDIRECT("BDD!I29")),#N/A,INDIRECT("BDD!I29")))</f>
        <v>#N/A</v>
      </c>
    </row>
    <row r="32" spans="1:37" x14ac:dyDescent="0.3">
      <c r="A32" s="14"/>
      <c r="B32" s="22">
        <v>2.42</v>
      </c>
      <c r="C32" s="6">
        <v>2.4</v>
      </c>
      <c r="D32" s="22">
        <v>2.5</v>
      </c>
      <c r="E32" s="22">
        <v>2.6</v>
      </c>
      <c r="F32" s="22">
        <v>2.58</v>
      </c>
      <c r="G32" s="25">
        <f ca="1">_xlfn.NUMBERVALUE(IF(ISBLANK(INDIRECT("BDD!E30")),#N/A,INDIRECT("BDD!E30")))</f>
        <v>6</v>
      </c>
      <c r="I32" s="14"/>
      <c r="J32" s="22">
        <v>20.92</v>
      </c>
      <c r="K32" s="6">
        <f t="shared" si="0"/>
        <v>20.9</v>
      </c>
      <c r="L32" s="22">
        <v>21</v>
      </c>
      <c r="M32" s="22">
        <f t="shared" si="1"/>
        <v>21.1</v>
      </c>
      <c r="N32" s="22">
        <v>21.08</v>
      </c>
      <c r="O32" s="25" t="e">
        <f ca="1">_xlfn.NUMBERVALUE(IF(ISBLANK(INDIRECT("BDD!F30")),#N/A,INDIRECT("BDD!F30")))</f>
        <v>#N/A</v>
      </c>
      <c r="Q32" s="14"/>
      <c r="R32" s="22">
        <f t="shared" si="6"/>
        <v>12.92</v>
      </c>
      <c r="S32" s="6">
        <f t="shared" si="7"/>
        <v>12.9</v>
      </c>
      <c r="T32" s="22">
        <v>13</v>
      </c>
      <c r="U32" s="22">
        <f t="shared" si="8"/>
        <v>13.1</v>
      </c>
      <c r="V32" s="22">
        <f t="shared" si="9"/>
        <v>13.08</v>
      </c>
      <c r="W32" s="25" t="e">
        <f ca="1">_xlfn.NUMBERVALUE(IF(ISBLANK(INDIRECT("BDD!I30")),#N/A,INDIRECT("BDD!I30")))</f>
        <v>#N/A</v>
      </c>
    </row>
    <row r="33" spans="1:23" x14ac:dyDescent="0.3">
      <c r="A33" s="14"/>
      <c r="B33" s="22">
        <v>2.42</v>
      </c>
      <c r="C33" s="6">
        <v>2.4</v>
      </c>
      <c r="D33" s="22">
        <v>2.5</v>
      </c>
      <c r="E33" s="22">
        <v>2.6</v>
      </c>
      <c r="F33" s="22">
        <v>2.58</v>
      </c>
      <c r="G33" s="25">
        <f ca="1">_xlfn.NUMBERVALUE(IF(ISBLANK(INDIRECT("BDD!E31")),#N/A,INDIRECT("BDD!E31")))</f>
        <v>8</v>
      </c>
      <c r="I33" s="14"/>
      <c r="J33" s="22">
        <v>20.92</v>
      </c>
      <c r="K33" s="6">
        <f t="shared" si="0"/>
        <v>20.9</v>
      </c>
      <c r="L33" s="22">
        <v>21</v>
      </c>
      <c r="M33" s="22">
        <f t="shared" si="1"/>
        <v>21.1</v>
      </c>
      <c r="N33" s="22">
        <v>21.08</v>
      </c>
      <c r="O33" s="25" t="e">
        <f ca="1">_xlfn.NUMBERVALUE(IF(ISBLANK(INDIRECT("BDD!F31")),#N/A,INDIRECT("BDD!F31")))</f>
        <v>#N/A</v>
      </c>
      <c r="Q33" s="14"/>
      <c r="R33" s="22">
        <f t="shared" si="6"/>
        <v>12.92</v>
      </c>
      <c r="S33" s="6">
        <f t="shared" si="7"/>
        <v>12.9</v>
      </c>
      <c r="T33" s="22">
        <v>13</v>
      </c>
      <c r="U33" s="22">
        <f t="shared" si="8"/>
        <v>13.1</v>
      </c>
      <c r="V33" s="22">
        <f t="shared" si="9"/>
        <v>13.08</v>
      </c>
      <c r="W33" s="25" t="e">
        <f ca="1">_xlfn.NUMBERVALUE(IF(ISBLANK(INDIRECT("BDD!I31")),#N/A,INDIRECT("BDD!I31")))</f>
        <v>#N/A</v>
      </c>
    </row>
    <row r="34" spans="1:23" x14ac:dyDescent="0.3">
      <c r="A34" s="14"/>
      <c r="B34" s="22">
        <v>2.42</v>
      </c>
      <c r="C34" s="6">
        <v>2.4</v>
      </c>
      <c r="D34" s="22">
        <v>2.5</v>
      </c>
      <c r="E34" s="22">
        <v>2.6</v>
      </c>
      <c r="F34" s="22">
        <v>2.58</v>
      </c>
      <c r="G34" s="25">
        <f ca="1">_xlfn.NUMBERVALUE(IF(ISBLANK(INDIRECT("BDD!E32")),#N/A,INDIRECT("BDD!E32")))</f>
        <v>9</v>
      </c>
      <c r="I34" s="14"/>
      <c r="J34" s="22">
        <v>20.92</v>
      </c>
      <c r="K34" s="6">
        <f t="shared" si="0"/>
        <v>20.9</v>
      </c>
      <c r="L34" s="22">
        <v>21</v>
      </c>
      <c r="M34" s="22">
        <f t="shared" si="1"/>
        <v>21.1</v>
      </c>
      <c r="N34" s="22">
        <v>21.08</v>
      </c>
      <c r="O34" s="25" t="e">
        <f ca="1">_xlfn.NUMBERVALUE(IF(ISBLANK(INDIRECT("BDD!F32")),#N/A,INDIRECT("BDD!F32")))</f>
        <v>#N/A</v>
      </c>
      <c r="Q34" s="14"/>
      <c r="R34" s="22">
        <f t="shared" si="6"/>
        <v>12.92</v>
      </c>
      <c r="S34" s="6">
        <f t="shared" si="7"/>
        <v>12.9</v>
      </c>
      <c r="T34" s="22">
        <v>13</v>
      </c>
      <c r="U34" s="22">
        <f t="shared" si="8"/>
        <v>13.1</v>
      </c>
      <c r="V34" s="22">
        <f t="shared" si="9"/>
        <v>13.08</v>
      </c>
      <c r="W34" s="25" t="e">
        <f ca="1">_xlfn.NUMBERVALUE(IF(ISBLANK(INDIRECT("BDD!I32")),#N/A,INDIRECT("BDD!I32")))</f>
        <v>#N/A</v>
      </c>
    </row>
    <row r="35" spans="1:23" x14ac:dyDescent="0.3">
      <c r="A35" s="14"/>
      <c r="B35" s="22">
        <v>2.42</v>
      </c>
      <c r="C35" s="6">
        <v>2.4</v>
      </c>
      <c r="D35" s="22">
        <v>2.5</v>
      </c>
      <c r="E35" s="22">
        <v>2.6</v>
      </c>
      <c r="F35" s="22">
        <v>2.58</v>
      </c>
      <c r="G35" s="25">
        <f ca="1">_xlfn.NUMBERVALUE(IF(ISBLANK(INDIRECT("BDD!E33")),#N/A,INDIRECT("BDD!E33")))</f>
        <v>9</v>
      </c>
      <c r="I35" s="14"/>
      <c r="J35" s="22">
        <v>20.92</v>
      </c>
      <c r="K35" s="6">
        <f t="shared" si="0"/>
        <v>20.9</v>
      </c>
      <c r="L35" s="22">
        <v>21</v>
      </c>
      <c r="M35" s="22">
        <f t="shared" si="1"/>
        <v>21.1</v>
      </c>
      <c r="N35" s="22">
        <v>21.08</v>
      </c>
      <c r="O35" s="25" t="e">
        <f ca="1">_xlfn.NUMBERVALUE(IF(ISBLANK(INDIRECT("BDD!F33")),#N/A,INDIRECT("BDD!F33")))</f>
        <v>#N/A</v>
      </c>
      <c r="Q35" s="14"/>
      <c r="R35" s="22">
        <f t="shared" si="6"/>
        <v>12.92</v>
      </c>
      <c r="S35" s="6">
        <f t="shared" si="7"/>
        <v>12.9</v>
      </c>
      <c r="T35" s="22">
        <v>13</v>
      </c>
      <c r="U35" s="22">
        <f t="shared" si="8"/>
        <v>13.1</v>
      </c>
      <c r="V35" s="22">
        <f t="shared" si="9"/>
        <v>13.08</v>
      </c>
      <c r="W35" s="25" t="e">
        <f ca="1">_xlfn.NUMBERVALUE(IF(ISBLANK(INDIRECT("BDD!I33")),#N/A,INDIRECT("BDD!I33")))</f>
        <v>#N/A</v>
      </c>
    </row>
    <row r="36" spans="1:23" x14ac:dyDescent="0.3">
      <c r="A36" s="14"/>
      <c r="B36" s="22">
        <v>2.42</v>
      </c>
      <c r="C36" s="6">
        <v>2.4</v>
      </c>
      <c r="D36" s="22">
        <v>2.5</v>
      </c>
      <c r="E36" s="22">
        <v>2.6</v>
      </c>
      <c r="F36" s="22">
        <v>2.58</v>
      </c>
      <c r="G36" s="25">
        <f ca="1">_xlfn.NUMBERVALUE(IF(ISBLANK(INDIRECT("BDD!E34")),#N/A,INDIRECT("BDD!E34")))</f>
        <v>9</v>
      </c>
      <c r="I36" s="14"/>
      <c r="J36" s="22">
        <v>20.92</v>
      </c>
      <c r="K36" s="6">
        <f t="shared" si="0"/>
        <v>20.9</v>
      </c>
      <c r="L36" s="22">
        <v>21</v>
      </c>
      <c r="M36" s="22">
        <f t="shared" si="1"/>
        <v>21.1</v>
      </c>
      <c r="N36" s="22">
        <v>21.08</v>
      </c>
      <c r="O36" s="25" t="e">
        <f ca="1">_xlfn.NUMBERVALUE(IF(ISBLANK(INDIRECT("BDD!F34")),#N/A,INDIRECT("BDD!F34")))</f>
        <v>#N/A</v>
      </c>
      <c r="Q36" s="14"/>
      <c r="R36" s="22">
        <f t="shared" si="6"/>
        <v>12.92</v>
      </c>
      <c r="S36" s="6">
        <f t="shared" si="7"/>
        <v>12.9</v>
      </c>
      <c r="T36" s="22">
        <v>13</v>
      </c>
      <c r="U36" s="22">
        <f t="shared" si="8"/>
        <v>13.1</v>
      </c>
      <c r="V36" s="22">
        <f t="shared" si="9"/>
        <v>13.08</v>
      </c>
      <c r="W36" s="25" t="e">
        <f ca="1">_xlfn.NUMBERVALUE(IF(ISBLANK(INDIRECT("BDD!I34")),#N/A,INDIRECT("BDD!I34")))</f>
        <v>#N/A</v>
      </c>
    </row>
    <row r="37" spans="1:23" x14ac:dyDescent="0.3">
      <c r="A37" s="14"/>
      <c r="B37" s="22">
        <v>2.42</v>
      </c>
      <c r="C37" s="6">
        <v>2.4</v>
      </c>
      <c r="D37" s="22">
        <v>2.5</v>
      </c>
      <c r="E37" s="22">
        <v>2.6</v>
      </c>
      <c r="F37" s="22">
        <v>2.58</v>
      </c>
      <c r="G37" s="25">
        <f ca="1">_xlfn.NUMBERVALUE(IF(ISBLANK(INDIRECT("BDD!E35")),#N/A,INDIRECT("BDD!E35")))</f>
        <v>9</v>
      </c>
      <c r="I37" s="14"/>
      <c r="J37" s="22">
        <v>20.92</v>
      </c>
      <c r="K37" s="6">
        <f t="shared" si="0"/>
        <v>20.9</v>
      </c>
      <c r="L37" s="22">
        <v>21</v>
      </c>
      <c r="M37" s="22">
        <f t="shared" si="1"/>
        <v>21.1</v>
      </c>
      <c r="N37" s="22">
        <v>21.08</v>
      </c>
      <c r="O37" s="25" t="e">
        <f ca="1">_xlfn.NUMBERVALUE(IF(ISBLANK(INDIRECT("BDD!F35")),#N/A,INDIRECT("BDD!F35")))</f>
        <v>#N/A</v>
      </c>
      <c r="Q37" s="14"/>
      <c r="R37" s="22">
        <f t="shared" si="6"/>
        <v>12.92</v>
      </c>
      <c r="S37" s="6">
        <f t="shared" si="7"/>
        <v>12.9</v>
      </c>
      <c r="T37" s="22">
        <v>13</v>
      </c>
      <c r="U37" s="22">
        <f t="shared" si="8"/>
        <v>13.1</v>
      </c>
      <c r="V37" s="22">
        <f t="shared" si="9"/>
        <v>13.08</v>
      </c>
      <c r="W37" s="25" t="e">
        <f ca="1">_xlfn.NUMBERVALUE(IF(ISBLANK(INDIRECT("BDD!I35")),#N/A,INDIRECT("BDD!I35")))</f>
        <v>#N/A</v>
      </c>
    </row>
    <row r="38" spans="1:23" x14ac:dyDescent="0.3">
      <c r="A38" s="14"/>
      <c r="B38" s="22">
        <v>2.42</v>
      </c>
      <c r="C38" s="6">
        <v>2.4</v>
      </c>
      <c r="D38" s="22">
        <v>2.5</v>
      </c>
      <c r="E38" s="22">
        <v>2.6</v>
      </c>
      <c r="F38" s="22">
        <v>2.58</v>
      </c>
      <c r="G38" s="25">
        <f ca="1">_xlfn.NUMBERVALUE(IF(ISBLANK(INDIRECT("BDD!E36")),#N/A,INDIRECT("BDD!E36")))</f>
        <v>9</v>
      </c>
      <c r="I38" s="14"/>
      <c r="J38" s="22">
        <v>20.92</v>
      </c>
      <c r="K38" s="6">
        <f t="shared" si="0"/>
        <v>20.9</v>
      </c>
      <c r="L38" s="22">
        <v>21</v>
      </c>
      <c r="M38" s="22">
        <f t="shared" si="1"/>
        <v>21.1</v>
      </c>
      <c r="N38" s="22">
        <v>21.08</v>
      </c>
      <c r="O38" s="25" t="e">
        <f ca="1">_xlfn.NUMBERVALUE(IF(ISBLANK(INDIRECT("BDD!F36")),#N/A,INDIRECT("BDD!F36")))</f>
        <v>#N/A</v>
      </c>
      <c r="Q38" s="14"/>
      <c r="R38" s="22">
        <f t="shared" si="6"/>
        <v>12.92</v>
      </c>
      <c r="S38" s="6">
        <f t="shared" si="7"/>
        <v>12.9</v>
      </c>
      <c r="T38" s="22">
        <v>13</v>
      </c>
      <c r="U38" s="22">
        <f t="shared" si="8"/>
        <v>13.1</v>
      </c>
      <c r="V38" s="22">
        <f t="shared" si="9"/>
        <v>13.08</v>
      </c>
      <c r="W38" s="25" t="e">
        <f ca="1">_xlfn.NUMBERVALUE(IF(ISBLANK(INDIRECT("BDD!I36")),#N/A,INDIRECT("BDD!I36")))</f>
        <v>#N/A</v>
      </c>
    </row>
    <row r="39" spans="1:23" x14ac:dyDescent="0.3">
      <c r="A39" s="14"/>
      <c r="B39" s="22">
        <v>2.42</v>
      </c>
      <c r="C39" s="6">
        <v>2.4</v>
      </c>
      <c r="D39" s="22">
        <v>2.5</v>
      </c>
      <c r="E39" s="22">
        <v>2.6</v>
      </c>
      <c r="F39" s="22">
        <v>2.58</v>
      </c>
      <c r="G39" s="25">
        <f ca="1">_xlfn.NUMBERVALUE(IF(ISBLANK(INDIRECT("BDD!E37")),#N/A,INDIRECT("BDD!E37")))</f>
        <v>2</v>
      </c>
      <c r="I39" s="14"/>
      <c r="J39" s="22">
        <v>20.92</v>
      </c>
      <c r="K39" s="6">
        <f t="shared" si="0"/>
        <v>20.9</v>
      </c>
      <c r="L39" s="22">
        <v>21</v>
      </c>
      <c r="M39" s="22">
        <f t="shared" si="1"/>
        <v>21.1</v>
      </c>
      <c r="N39" s="22">
        <v>21.08</v>
      </c>
      <c r="O39" s="25">
        <f ca="1">_xlfn.NUMBERVALUE(IF(ISBLANK(INDIRECT("BDD!F37")),#N/A,INDIRECT("BDD!F37")))</f>
        <v>2</v>
      </c>
      <c r="Q39" s="14"/>
      <c r="R39" s="22">
        <f t="shared" si="6"/>
        <v>12.92</v>
      </c>
      <c r="S39" s="6">
        <f t="shared" si="7"/>
        <v>12.9</v>
      </c>
      <c r="T39" s="22">
        <v>13</v>
      </c>
      <c r="U39" s="22">
        <f t="shared" si="8"/>
        <v>13.1</v>
      </c>
      <c r="V39" s="22">
        <f t="shared" si="9"/>
        <v>13.08</v>
      </c>
      <c r="W39" s="25">
        <f ca="1">_xlfn.NUMBERVALUE(IF(ISBLANK(INDIRECT("BDD!I37")),#N/A,INDIRECT("BDD!I37")))</f>
        <v>2</v>
      </c>
    </row>
    <row r="40" spans="1:23" x14ac:dyDescent="0.3">
      <c r="A40" s="14"/>
      <c r="B40" s="22">
        <v>2.42</v>
      </c>
      <c r="C40" s="6">
        <v>2.4</v>
      </c>
      <c r="D40" s="22">
        <v>2.5</v>
      </c>
      <c r="E40" s="22">
        <v>2.6</v>
      </c>
      <c r="F40" s="22">
        <v>2.58</v>
      </c>
      <c r="G40" s="25">
        <f ca="1">_xlfn.NUMBERVALUE(IF(ISBLANK(INDIRECT("BDD!E38")),#N/A,INDIRECT("BDD!E38")))</f>
        <v>4</v>
      </c>
      <c r="I40" s="14"/>
      <c r="J40" s="22">
        <v>20.92</v>
      </c>
      <c r="K40" s="6">
        <f t="shared" si="0"/>
        <v>20.9</v>
      </c>
      <c r="L40" s="22">
        <v>21</v>
      </c>
      <c r="M40" s="22">
        <f t="shared" si="1"/>
        <v>21.1</v>
      </c>
      <c r="N40" s="22">
        <v>21.08</v>
      </c>
      <c r="O40" s="25">
        <f ca="1">_xlfn.NUMBERVALUE(IF(ISBLANK(INDIRECT("BDD!F38")),#N/A,INDIRECT("BDD!F38")))</f>
        <v>4</v>
      </c>
      <c r="Q40" s="14"/>
      <c r="R40" s="22">
        <f t="shared" si="6"/>
        <v>12.92</v>
      </c>
      <c r="S40" s="6">
        <f t="shared" si="7"/>
        <v>12.9</v>
      </c>
      <c r="T40" s="22">
        <v>13</v>
      </c>
      <c r="U40" s="22">
        <f t="shared" si="8"/>
        <v>13.1</v>
      </c>
      <c r="V40" s="22">
        <f t="shared" si="9"/>
        <v>13.08</v>
      </c>
      <c r="W40" s="25">
        <f ca="1">_xlfn.NUMBERVALUE(IF(ISBLANK(INDIRECT("BDD!I38")),#N/A,INDIRECT("BDD!I38")))</f>
        <v>7</v>
      </c>
    </row>
    <row r="41" spans="1:23" x14ac:dyDescent="0.3">
      <c r="A41" s="14"/>
      <c r="B41" s="22">
        <v>2.42</v>
      </c>
      <c r="C41" s="6">
        <v>2.4</v>
      </c>
      <c r="D41" s="22">
        <v>2.5</v>
      </c>
      <c r="E41" s="22">
        <v>2.6</v>
      </c>
      <c r="F41" s="22">
        <v>2.58</v>
      </c>
      <c r="G41" s="25">
        <f ca="1">_xlfn.NUMBERVALUE(IF(ISBLANK(INDIRECT("BDD!E39")),#N/A,INDIRECT("BDD!E39")))</f>
        <v>5</v>
      </c>
      <c r="I41" s="14"/>
      <c r="J41" s="22">
        <v>20.92</v>
      </c>
      <c r="K41" s="6">
        <f t="shared" si="0"/>
        <v>20.9</v>
      </c>
      <c r="L41" s="22">
        <v>21</v>
      </c>
      <c r="M41" s="22">
        <f t="shared" si="1"/>
        <v>21.1</v>
      </c>
      <c r="N41" s="22">
        <v>21.08</v>
      </c>
      <c r="O41" s="25" t="e">
        <f ca="1">_xlfn.NUMBERVALUE(IF(ISBLANK(INDIRECT("BDD!F39")),#N/A,INDIRECT("BDD!F39")))</f>
        <v>#N/A</v>
      </c>
      <c r="Q41" s="14"/>
      <c r="R41" s="22">
        <f t="shared" si="6"/>
        <v>12.92</v>
      </c>
      <c r="S41" s="6">
        <f t="shared" si="7"/>
        <v>12.9</v>
      </c>
      <c r="T41" s="22">
        <v>13</v>
      </c>
      <c r="U41" s="22">
        <f t="shared" si="8"/>
        <v>13.1</v>
      </c>
      <c r="V41" s="22">
        <f t="shared" si="9"/>
        <v>13.08</v>
      </c>
      <c r="W41" s="25" t="e">
        <f ca="1">_xlfn.NUMBERVALUE(IF(ISBLANK(INDIRECT("BDD!I39")),#N/A,INDIRECT("BDD!I39")))</f>
        <v>#N/A</v>
      </c>
    </row>
    <row r="42" spans="1:23" x14ac:dyDescent="0.3">
      <c r="A42" s="14"/>
      <c r="B42" s="22">
        <v>2.42</v>
      </c>
      <c r="C42" s="6">
        <v>2.4</v>
      </c>
      <c r="D42" s="22">
        <v>2.5</v>
      </c>
      <c r="E42" s="22">
        <v>2.6</v>
      </c>
      <c r="F42" s="22">
        <v>2.58</v>
      </c>
      <c r="G42" s="25">
        <f ca="1">_xlfn.NUMBERVALUE(IF(ISBLANK(INDIRECT("BDD!E40")),#N/A,INDIRECT("BDD!E40")))</f>
        <v>6</v>
      </c>
      <c r="I42" s="14"/>
      <c r="J42" s="22">
        <v>20.92</v>
      </c>
      <c r="K42" s="6">
        <f t="shared" si="0"/>
        <v>20.9</v>
      </c>
      <c r="L42" s="22">
        <v>21</v>
      </c>
      <c r="M42" s="22">
        <f t="shared" si="1"/>
        <v>21.1</v>
      </c>
      <c r="N42" s="22">
        <v>21.08</v>
      </c>
      <c r="O42" s="25" t="e">
        <f ca="1">_xlfn.NUMBERVALUE(IF(ISBLANK(INDIRECT("BDD!F40")),#N/A,INDIRECT("BDD!F40")))</f>
        <v>#N/A</v>
      </c>
      <c r="Q42" s="14"/>
      <c r="R42" s="22">
        <f t="shared" si="6"/>
        <v>12.92</v>
      </c>
      <c r="S42" s="6">
        <f t="shared" si="7"/>
        <v>12.9</v>
      </c>
      <c r="T42" s="22">
        <v>13</v>
      </c>
      <c r="U42" s="22">
        <f t="shared" si="8"/>
        <v>13.1</v>
      </c>
      <c r="V42" s="22">
        <f t="shared" si="9"/>
        <v>13.08</v>
      </c>
      <c r="W42" s="25">
        <f ca="1">_xlfn.NUMBERVALUE(IF(ISBLANK(INDIRECT("BDD!I40")),#N/A,INDIRECT("BDD!I40")))</f>
        <v>5</v>
      </c>
    </row>
    <row r="43" spans="1:23" x14ac:dyDescent="0.3">
      <c r="A43" s="14"/>
      <c r="B43" s="22">
        <v>2.42</v>
      </c>
      <c r="C43" s="6">
        <v>2.4</v>
      </c>
      <c r="D43" s="22">
        <v>2.5</v>
      </c>
      <c r="E43" s="22">
        <v>2.6</v>
      </c>
      <c r="F43" s="22">
        <v>2.58</v>
      </c>
      <c r="G43" s="25">
        <f ca="1">_xlfn.NUMBERVALUE(IF(ISBLANK(INDIRECT("BDD!E41")),#N/A,INDIRECT("BDD!E41")))</f>
        <v>7</v>
      </c>
      <c r="I43" s="14"/>
      <c r="J43" s="22">
        <v>20.92</v>
      </c>
      <c r="K43" s="6">
        <f t="shared" si="0"/>
        <v>20.9</v>
      </c>
      <c r="L43" s="22">
        <v>21</v>
      </c>
      <c r="M43" s="22">
        <f t="shared" si="1"/>
        <v>21.1</v>
      </c>
      <c r="N43" s="22">
        <v>21.08</v>
      </c>
      <c r="O43" s="25" t="e">
        <f ca="1">_xlfn.NUMBERVALUE(IF(ISBLANK(INDIRECT("BDD!F41")),#N/A,INDIRECT("BDD!F41")))</f>
        <v>#N/A</v>
      </c>
      <c r="Q43" s="14"/>
      <c r="R43" s="22">
        <f t="shared" si="6"/>
        <v>12.92</v>
      </c>
      <c r="S43" s="6">
        <f t="shared" si="7"/>
        <v>12.9</v>
      </c>
      <c r="T43" s="22">
        <v>13</v>
      </c>
      <c r="U43" s="22">
        <f t="shared" si="8"/>
        <v>13.1</v>
      </c>
      <c r="V43" s="22">
        <f t="shared" si="9"/>
        <v>13.08</v>
      </c>
      <c r="W43" s="25" t="e">
        <f ca="1">_xlfn.NUMBERVALUE(IF(ISBLANK(INDIRECT("BDD!I41")),#N/A,INDIRECT("BDD!I41")))</f>
        <v>#N/A</v>
      </c>
    </row>
    <row r="44" spans="1:23" x14ac:dyDescent="0.3">
      <c r="A44" s="14"/>
      <c r="B44" s="22">
        <v>2.42</v>
      </c>
      <c r="C44" s="6">
        <v>2.4</v>
      </c>
      <c r="D44" s="22">
        <v>2.5</v>
      </c>
      <c r="E44" s="22">
        <v>2.6</v>
      </c>
      <c r="F44" s="22">
        <v>2.58</v>
      </c>
      <c r="G44" s="25">
        <f ca="1">_xlfn.NUMBERVALUE(IF(ISBLANK(INDIRECT("BDD!E42")),#N/A,INDIRECT("BDD!E42")))</f>
        <v>8</v>
      </c>
      <c r="I44" s="14"/>
      <c r="J44" s="22">
        <v>20.92</v>
      </c>
      <c r="K44" s="6">
        <f t="shared" si="0"/>
        <v>20.9</v>
      </c>
      <c r="L44" s="22">
        <v>21</v>
      </c>
      <c r="M44" s="22">
        <f t="shared" si="1"/>
        <v>21.1</v>
      </c>
      <c r="N44" s="22">
        <v>21.08</v>
      </c>
      <c r="O44" s="25" t="e">
        <f ca="1">_xlfn.NUMBERVALUE(IF(ISBLANK(INDIRECT("BDD!F42")),#N/A,INDIRECT("BDD!F42")))</f>
        <v>#N/A</v>
      </c>
      <c r="Q44" s="14"/>
      <c r="R44" s="22">
        <f t="shared" si="6"/>
        <v>12.92</v>
      </c>
      <c r="S44" s="6">
        <f t="shared" si="7"/>
        <v>12.9</v>
      </c>
      <c r="T44" s="22">
        <v>13</v>
      </c>
      <c r="U44" s="22">
        <f t="shared" si="8"/>
        <v>13.1</v>
      </c>
      <c r="V44" s="22">
        <f t="shared" si="9"/>
        <v>13.08</v>
      </c>
      <c r="W44" s="25" t="e">
        <f ca="1">_xlfn.NUMBERVALUE(IF(ISBLANK(INDIRECT("BDD!I42")),#N/A,INDIRECT("BDD!I42")))</f>
        <v>#N/A</v>
      </c>
    </row>
    <row r="45" spans="1:23" ht="15" customHeight="1" x14ac:dyDescent="0.3">
      <c r="A45" s="14"/>
      <c r="B45" s="22">
        <v>2.42</v>
      </c>
      <c r="C45" s="6">
        <v>2.4</v>
      </c>
      <c r="D45" s="22">
        <v>2.5</v>
      </c>
      <c r="E45" s="22">
        <v>2.6</v>
      </c>
      <c r="F45" s="22">
        <v>2.58</v>
      </c>
      <c r="G45" s="25">
        <f ca="1">_xlfn.NUMBERVALUE(IF(ISBLANK(INDIRECT("BDD!E43")),#N/A,INDIRECT("BDD!E43")))</f>
        <v>9</v>
      </c>
      <c r="I45" s="14"/>
      <c r="J45" s="22">
        <v>20.92</v>
      </c>
      <c r="K45" s="6">
        <f t="shared" si="0"/>
        <v>20.9</v>
      </c>
      <c r="L45" s="22">
        <v>21</v>
      </c>
      <c r="M45" s="22">
        <f t="shared" si="1"/>
        <v>21.1</v>
      </c>
      <c r="N45" s="22">
        <v>21.08</v>
      </c>
      <c r="O45" s="25" t="e">
        <f ca="1">_xlfn.NUMBERVALUE(IF(ISBLANK(INDIRECT("BDD!F43")),#N/A,INDIRECT("BDD!F43")))</f>
        <v>#N/A</v>
      </c>
      <c r="Q45" s="14"/>
      <c r="R45" s="22">
        <f t="shared" si="6"/>
        <v>12.92</v>
      </c>
      <c r="S45" s="6">
        <f t="shared" si="7"/>
        <v>12.9</v>
      </c>
      <c r="T45" s="22">
        <v>13</v>
      </c>
      <c r="U45" s="22">
        <f t="shared" si="8"/>
        <v>13.1</v>
      </c>
      <c r="V45" s="22">
        <f t="shared" si="9"/>
        <v>13.08</v>
      </c>
      <c r="W45" s="25" t="e">
        <f ca="1">_xlfn.NUMBERVALUE(IF(ISBLANK(INDIRECT("BDD!I43")),#N/A,INDIRECT("BDD!I43")))</f>
        <v>#N/A</v>
      </c>
    </row>
    <row r="46" spans="1:23" x14ac:dyDescent="0.3">
      <c r="A46" s="14"/>
      <c r="B46" s="22">
        <v>2.42</v>
      </c>
      <c r="C46" s="6">
        <v>2.4</v>
      </c>
      <c r="D46" s="22">
        <v>2.5</v>
      </c>
      <c r="E46" s="22">
        <v>2.6</v>
      </c>
      <c r="F46" s="22">
        <v>2.58</v>
      </c>
      <c r="G46" s="25">
        <f ca="1">_xlfn.NUMBERVALUE(IF(ISBLANK(INDIRECT("BDD!E44")),#N/A,INDIRECT("BDD!E44")))</f>
        <v>10</v>
      </c>
      <c r="I46" s="14"/>
      <c r="J46" s="22">
        <v>20.92</v>
      </c>
      <c r="K46" s="6">
        <f t="shared" si="0"/>
        <v>20.9</v>
      </c>
      <c r="L46" s="22">
        <v>21</v>
      </c>
      <c r="M46" s="22">
        <f t="shared" si="1"/>
        <v>21.1</v>
      </c>
      <c r="N46" s="22">
        <v>21.08</v>
      </c>
      <c r="O46" s="25" t="e">
        <f ca="1">_xlfn.NUMBERVALUE(IF(ISBLANK(INDIRECT("BDD!F44")),#N/A,INDIRECT("BDD!F44")))</f>
        <v>#N/A</v>
      </c>
      <c r="Q46" s="14"/>
      <c r="R46" s="22">
        <f t="shared" si="6"/>
        <v>12.92</v>
      </c>
      <c r="S46" s="6">
        <f t="shared" si="7"/>
        <v>12.9</v>
      </c>
      <c r="T46" s="22">
        <v>13</v>
      </c>
      <c r="U46" s="22">
        <f t="shared" si="8"/>
        <v>13.1</v>
      </c>
      <c r="V46" s="22">
        <f t="shared" si="9"/>
        <v>13.08</v>
      </c>
      <c r="W46" s="25" t="e">
        <f ca="1">_xlfn.NUMBERVALUE(IF(ISBLANK(INDIRECT("BDD!I44")),#N/A,INDIRECT("BDD!I44")))</f>
        <v>#N/A</v>
      </c>
    </row>
    <row r="47" spans="1:23" x14ac:dyDescent="0.3">
      <c r="A47" s="14"/>
      <c r="B47" s="22">
        <v>2.42</v>
      </c>
      <c r="C47" s="6">
        <v>2.4</v>
      </c>
      <c r="D47" s="22">
        <v>2.5</v>
      </c>
      <c r="E47" s="22">
        <v>2.6</v>
      </c>
      <c r="F47" s="22">
        <v>2.58</v>
      </c>
      <c r="G47" s="25">
        <f ca="1">_xlfn.NUMBERVALUE(IF(ISBLANK(INDIRECT("BDD!E45")),#N/A,INDIRECT("BDD!E45")))</f>
        <v>12</v>
      </c>
      <c r="I47" s="14"/>
      <c r="J47" s="22">
        <v>20.92</v>
      </c>
      <c r="K47" s="6">
        <f t="shared" si="0"/>
        <v>20.9</v>
      </c>
      <c r="L47" s="22">
        <v>21</v>
      </c>
      <c r="M47" s="22">
        <f t="shared" si="1"/>
        <v>21.1</v>
      </c>
      <c r="N47" s="22">
        <v>21.08</v>
      </c>
      <c r="O47" s="25" t="e">
        <f ca="1">_xlfn.NUMBERVALUE(IF(ISBLANK(INDIRECT("BDD!F45")),#N/A,INDIRECT("BDD!F45")))</f>
        <v>#N/A</v>
      </c>
      <c r="Q47" s="14"/>
      <c r="R47" s="22">
        <f t="shared" si="6"/>
        <v>12.92</v>
      </c>
      <c r="S47" s="6">
        <f t="shared" si="7"/>
        <v>12.9</v>
      </c>
      <c r="T47" s="22">
        <v>13</v>
      </c>
      <c r="U47" s="22">
        <f t="shared" si="8"/>
        <v>13.1</v>
      </c>
      <c r="V47" s="22">
        <f t="shared" si="9"/>
        <v>13.08</v>
      </c>
      <c r="W47" s="25" t="e">
        <f ca="1">_xlfn.NUMBERVALUE(IF(ISBLANK(INDIRECT("BDD!I45")),#N/A,INDIRECT("BDD!I45")))</f>
        <v>#N/A</v>
      </c>
    </row>
    <row r="48" spans="1:23" x14ac:dyDescent="0.3">
      <c r="A48" s="14"/>
      <c r="B48" s="22">
        <v>2.42</v>
      </c>
      <c r="C48" s="6">
        <v>2.4</v>
      </c>
      <c r="D48" s="22">
        <v>2.5</v>
      </c>
      <c r="E48" s="22">
        <v>2.6</v>
      </c>
      <c r="F48" s="22">
        <v>2.58</v>
      </c>
      <c r="G48" s="25">
        <f ca="1">_xlfn.NUMBERVALUE(IF(ISBLANK(INDIRECT("BDD!E46")),#N/A,INDIRECT("BDD!E46")))</f>
        <v>13</v>
      </c>
      <c r="I48" s="14"/>
      <c r="J48" s="22">
        <v>20.92</v>
      </c>
      <c r="K48" s="6">
        <f t="shared" si="0"/>
        <v>20.9</v>
      </c>
      <c r="L48" s="22">
        <v>21</v>
      </c>
      <c r="M48" s="22">
        <f t="shared" si="1"/>
        <v>21.1</v>
      </c>
      <c r="N48" s="22">
        <v>21.08</v>
      </c>
      <c r="O48" s="25" t="e">
        <f ca="1">_xlfn.NUMBERVALUE(IF(ISBLANK(INDIRECT("BDD!F46")),#N/A,INDIRECT("BDD!F46")))</f>
        <v>#N/A</v>
      </c>
      <c r="Q48" s="14"/>
      <c r="R48" s="22">
        <f t="shared" si="6"/>
        <v>12.92</v>
      </c>
      <c r="S48" s="6">
        <f t="shared" si="7"/>
        <v>12.9</v>
      </c>
      <c r="T48" s="22">
        <v>13</v>
      </c>
      <c r="U48" s="22">
        <f t="shared" si="8"/>
        <v>13.1</v>
      </c>
      <c r="V48" s="22">
        <f t="shared" si="9"/>
        <v>13.08</v>
      </c>
      <c r="W48" s="25" t="e">
        <f ca="1">_xlfn.NUMBERVALUE(IF(ISBLANK(INDIRECT("BDD!I46")),#N/A,INDIRECT("BDD!I46")))</f>
        <v>#N/A</v>
      </c>
    </row>
    <row r="49" spans="1:23" x14ac:dyDescent="0.3">
      <c r="A49" s="14"/>
      <c r="B49" s="22">
        <v>2.42</v>
      </c>
      <c r="C49" s="6">
        <v>2.4</v>
      </c>
      <c r="D49" s="22">
        <v>2.5</v>
      </c>
      <c r="E49" s="22">
        <v>2.6</v>
      </c>
      <c r="F49" s="22">
        <v>2.58</v>
      </c>
      <c r="G49" s="25">
        <f ca="1">_xlfn.NUMBERVALUE(IF(ISBLANK(INDIRECT("BDD!E47")),#N/A,INDIRECT("BDD!E47")))</f>
        <v>13</v>
      </c>
      <c r="I49" s="14"/>
      <c r="J49" s="22">
        <v>20.92</v>
      </c>
      <c r="K49" s="6">
        <f t="shared" si="0"/>
        <v>20.9</v>
      </c>
      <c r="L49" s="22">
        <v>21</v>
      </c>
      <c r="M49" s="22">
        <f t="shared" si="1"/>
        <v>21.1</v>
      </c>
      <c r="N49" s="22">
        <v>21.08</v>
      </c>
      <c r="O49" s="25" t="e">
        <f ca="1">_xlfn.NUMBERVALUE(IF(ISBLANK(INDIRECT("BDD!F47")),#N/A,INDIRECT("BDD!F47")))</f>
        <v>#N/A</v>
      </c>
      <c r="Q49" s="14"/>
      <c r="R49" s="22">
        <f t="shared" si="6"/>
        <v>12.92</v>
      </c>
      <c r="S49" s="6">
        <f t="shared" si="7"/>
        <v>12.9</v>
      </c>
      <c r="T49" s="22">
        <v>13</v>
      </c>
      <c r="U49" s="22">
        <f t="shared" si="8"/>
        <v>13.1</v>
      </c>
      <c r="V49" s="22">
        <f t="shared" si="9"/>
        <v>13.08</v>
      </c>
      <c r="W49" s="25" t="e">
        <f ca="1">_xlfn.NUMBERVALUE(IF(ISBLANK(INDIRECT("BDD!I47")),#N/A,INDIRECT("BDD!I47")))</f>
        <v>#N/A</v>
      </c>
    </row>
    <row r="50" spans="1:23" x14ac:dyDescent="0.3">
      <c r="A50" s="14"/>
      <c r="B50" s="22">
        <v>2.42</v>
      </c>
      <c r="C50" s="6">
        <v>2.4</v>
      </c>
      <c r="D50" s="22">
        <v>2.5</v>
      </c>
      <c r="E50" s="22">
        <v>2.6</v>
      </c>
      <c r="F50" s="22">
        <v>2.58</v>
      </c>
      <c r="G50" s="25">
        <f ca="1">_xlfn.NUMBERVALUE(IF(ISBLANK(INDIRECT("BDD!E48")),#N/A,INDIRECT("BDD!E48")))</f>
        <v>13</v>
      </c>
      <c r="I50" s="14"/>
      <c r="J50" s="22">
        <v>20.92</v>
      </c>
      <c r="K50" s="6">
        <f t="shared" si="0"/>
        <v>20.9</v>
      </c>
      <c r="L50" s="22">
        <v>21</v>
      </c>
      <c r="M50" s="22">
        <f t="shared" si="1"/>
        <v>21.1</v>
      </c>
      <c r="N50" s="22">
        <v>21.08</v>
      </c>
      <c r="O50" s="25" t="e">
        <f ca="1">_xlfn.NUMBERVALUE(IF(ISBLANK(INDIRECT("BDD!F48")),#N/A,INDIRECT("BDD!F48")))</f>
        <v>#N/A</v>
      </c>
      <c r="Q50" s="14"/>
      <c r="R50" s="22">
        <f t="shared" si="6"/>
        <v>12.92</v>
      </c>
      <c r="S50" s="6">
        <f t="shared" si="7"/>
        <v>12.9</v>
      </c>
      <c r="T50" s="22">
        <v>13</v>
      </c>
      <c r="U50" s="22">
        <f t="shared" si="8"/>
        <v>13.1</v>
      </c>
      <c r="V50" s="22">
        <f t="shared" si="9"/>
        <v>13.08</v>
      </c>
      <c r="W50" s="25" t="e">
        <f ca="1">_xlfn.NUMBERVALUE(IF(ISBLANK(INDIRECT("BDD!I48")),#N/A,INDIRECT("BDD!I48")))</f>
        <v>#N/A</v>
      </c>
    </row>
    <row r="51" spans="1:23" x14ac:dyDescent="0.3">
      <c r="A51" s="14"/>
      <c r="B51" s="22">
        <v>2.42</v>
      </c>
      <c r="C51" s="6">
        <v>2.4</v>
      </c>
      <c r="D51" s="22">
        <v>2.5</v>
      </c>
      <c r="E51" s="22">
        <v>2.6</v>
      </c>
      <c r="F51" s="22">
        <v>2.58</v>
      </c>
      <c r="G51" s="25">
        <f ca="1">_xlfn.NUMBERVALUE(IF(ISBLANK(INDIRECT("BDD!E49")),#N/A,INDIRECT("BDD!E49")))</f>
        <v>13</v>
      </c>
      <c r="I51" s="14"/>
      <c r="J51" s="22">
        <v>20.92</v>
      </c>
      <c r="K51" s="6">
        <f t="shared" si="0"/>
        <v>20.9</v>
      </c>
      <c r="L51" s="22">
        <v>21</v>
      </c>
      <c r="M51" s="22">
        <f t="shared" si="1"/>
        <v>21.1</v>
      </c>
      <c r="N51" s="22">
        <v>21.08</v>
      </c>
      <c r="O51" s="25" t="e">
        <f ca="1">_xlfn.NUMBERVALUE(IF(ISBLANK(INDIRECT("BDD!F49")),#N/A,INDIRECT("BDD!F49")))</f>
        <v>#N/A</v>
      </c>
      <c r="Q51" s="14"/>
      <c r="R51" s="22">
        <f t="shared" si="6"/>
        <v>12.92</v>
      </c>
      <c r="S51" s="6">
        <f t="shared" si="7"/>
        <v>12.9</v>
      </c>
      <c r="T51" s="22">
        <v>13</v>
      </c>
      <c r="U51" s="22">
        <f t="shared" si="8"/>
        <v>13.1</v>
      </c>
      <c r="V51" s="22">
        <f t="shared" si="9"/>
        <v>13.08</v>
      </c>
      <c r="W51" s="25" t="e">
        <f ca="1">_xlfn.NUMBERVALUE(IF(ISBLANK(INDIRECT("BDD!I49")),#N/A,INDIRECT("BDD!I49")))</f>
        <v>#N/A</v>
      </c>
    </row>
    <row r="52" spans="1:23" x14ac:dyDescent="0.3">
      <c r="A52" s="14"/>
      <c r="B52" s="22">
        <v>2.42</v>
      </c>
      <c r="C52" s="6">
        <v>2.4</v>
      </c>
      <c r="D52" s="22">
        <v>2.5</v>
      </c>
      <c r="E52" s="22">
        <v>2.6</v>
      </c>
      <c r="F52" s="22">
        <v>2.58</v>
      </c>
      <c r="G52" s="25">
        <f ca="1">_xlfn.NUMBERVALUE(IF(ISBLANK(INDIRECT("BDD!E50")),#N/A,INDIRECT("BDD!E50")))</f>
        <v>13</v>
      </c>
      <c r="I52" s="14"/>
      <c r="J52" s="22">
        <v>20.92</v>
      </c>
      <c r="K52" s="6">
        <f t="shared" si="0"/>
        <v>20.9</v>
      </c>
      <c r="L52" s="22">
        <v>21</v>
      </c>
      <c r="M52" s="22">
        <f t="shared" si="1"/>
        <v>21.1</v>
      </c>
      <c r="N52" s="22">
        <v>21.08</v>
      </c>
      <c r="O52" s="25" t="e">
        <f ca="1">_xlfn.NUMBERVALUE(IF(ISBLANK(INDIRECT("BDD!F50")),#N/A,INDIRECT("BDD!F50")))</f>
        <v>#N/A</v>
      </c>
      <c r="Q52" s="14"/>
      <c r="R52" s="22">
        <f t="shared" si="6"/>
        <v>12.92</v>
      </c>
      <c r="S52" s="6">
        <f t="shared" si="7"/>
        <v>12.9</v>
      </c>
      <c r="T52" s="22">
        <v>13</v>
      </c>
      <c r="U52" s="22">
        <f t="shared" si="8"/>
        <v>13.1</v>
      </c>
      <c r="V52" s="22">
        <f t="shared" si="9"/>
        <v>13.08</v>
      </c>
      <c r="W52" s="25" t="e">
        <f ca="1">_xlfn.NUMBERVALUE(IF(ISBLANK(INDIRECT("BDD!I50")),#N/A,INDIRECT("BDD!I50")))</f>
        <v>#N/A</v>
      </c>
    </row>
    <row r="53" spans="1:23" x14ac:dyDescent="0.3">
      <c r="A53" s="14"/>
      <c r="B53" s="22">
        <v>2.42</v>
      </c>
      <c r="C53" s="6">
        <v>2.4</v>
      </c>
      <c r="D53" s="22">
        <v>2.5</v>
      </c>
      <c r="E53" s="22">
        <v>2.6</v>
      </c>
      <c r="F53" s="22">
        <v>2.58</v>
      </c>
      <c r="G53" s="25">
        <f ca="1">_xlfn.NUMBERVALUE(IF(ISBLANK(INDIRECT("BDD!E51")),#N/A,INDIRECT("BDD!E51")))</f>
        <v>13</v>
      </c>
      <c r="I53" s="14"/>
      <c r="J53" s="22">
        <v>20.92</v>
      </c>
      <c r="K53" s="6">
        <f t="shared" si="0"/>
        <v>20.9</v>
      </c>
      <c r="L53" s="22">
        <v>21</v>
      </c>
      <c r="M53" s="22">
        <f t="shared" si="1"/>
        <v>21.1</v>
      </c>
      <c r="N53" s="22">
        <v>21.08</v>
      </c>
      <c r="O53" s="25" t="e">
        <f ca="1">_xlfn.NUMBERVALUE(IF(ISBLANK(INDIRECT("BDD!F51")),#N/A,INDIRECT("BDD!F51")))</f>
        <v>#N/A</v>
      </c>
      <c r="Q53" s="14"/>
      <c r="R53" s="22">
        <f t="shared" si="6"/>
        <v>12.92</v>
      </c>
      <c r="S53" s="6">
        <f t="shared" si="7"/>
        <v>12.9</v>
      </c>
      <c r="T53" s="22">
        <v>13</v>
      </c>
      <c r="U53" s="22">
        <f t="shared" si="8"/>
        <v>13.1</v>
      </c>
      <c r="V53" s="22">
        <f t="shared" si="9"/>
        <v>13.08</v>
      </c>
      <c r="W53" s="25" t="e">
        <f ca="1">_xlfn.NUMBERVALUE(IF(ISBLANK(INDIRECT("BDD!I51")),#N/A,INDIRECT("BDD!I51")))</f>
        <v>#N/A</v>
      </c>
    </row>
    <row r="54" spans="1:23" x14ac:dyDescent="0.3">
      <c r="R54" s="14"/>
      <c r="S54" s="23"/>
      <c r="T54" s="14"/>
      <c r="U54" s="14"/>
      <c r="V54" s="14"/>
      <c r="W54" s="14"/>
    </row>
    <row r="55" spans="1:23" x14ac:dyDescent="0.3">
      <c r="C55" s="101" t="s">
        <v>25</v>
      </c>
      <c r="D55" s="101"/>
      <c r="E55" s="102"/>
      <c r="F55" s="7"/>
      <c r="G55" s="99" t="s">
        <v>23</v>
      </c>
      <c r="K55" s="101" t="s">
        <v>26</v>
      </c>
      <c r="L55" s="101"/>
      <c r="M55" s="102"/>
      <c r="N55" s="7"/>
      <c r="O55" s="99" t="s">
        <v>23</v>
      </c>
    </row>
    <row r="56" spans="1:23" x14ac:dyDescent="0.3">
      <c r="C56" s="4" t="s">
        <v>18</v>
      </c>
      <c r="D56" s="4" t="s">
        <v>21</v>
      </c>
      <c r="E56" s="4" t="s">
        <v>19</v>
      </c>
      <c r="F56" s="5"/>
      <c r="G56" s="100"/>
      <c r="K56" s="4" t="s">
        <v>18</v>
      </c>
      <c r="L56" s="4" t="s">
        <v>21</v>
      </c>
      <c r="M56" s="4" t="s">
        <v>19</v>
      </c>
      <c r="N56" s="5"/>
      <c r="O56" s="100"/>
    </row>
    <row r="57" spans="1:23" x14ac:dyDescent="0.3">
      <c r="A57" s="14"/>
      <c r="B57" s="25">
        <v>1.92</v>
      </c>
      <c r="C57" s="6">
        <f>2-0.1</f>
        <v>1.9</v>
      </c>
      <c r="D57" s="4">
        <v>2</v>
      </c>
      <c r="E57" s="4">
        <f>2+0.1</f>
        <v>2.1</v>
      </c>
      <c r="F57" s="4">
        <v>2.08</v>
      </c>
      <c r="G57" s="25" t="e">
        <f ca="1">_xlfn.NUMBERVALUE(IF(ISBLANK(INDIRECT("BDD!G2")),#N/A,INDIRECT("BDD!G2")))</f>
        <v>#N/A</v>
      </c>
      <c r="I57" s="14"/>
      <c r="J57" s="25">
        <f>K57+0.02</f>
        <v>29.919999999999998</v>
      </c>
      <c r="K57" s="6">
        <f>L57-0.1</f>
        <v>29.9</v>
      </c>
      <c r="L57" s="4">
        <v>30</v>
      </c>
      <c r="M57" s="4">
        <f>L57+0.1</f>
        <v>30.1</v>
      </c>
      <c r="N57" s="4">
        <f>M57-0.02</f>
        <v>30.080000000000002</v>
      </c>
      <c r="O57" s="25" t="e">
        <f ca="1">_xlfn.NUMBERVALUE(IF(ISBLANK(INDIRECT("BDD!H2")),#N/A,INDIRECT("BDD!H2")))</f>
        <v>#N/A</v>
      </c>
    </row>
    <row r="58" spans="1:23" x14ac:dyDescent="0.3">
      <c r="A58" s="14"/>
      <c r="B58" s="25">
        <v>1.92</v>
      </c>
      <c r="C58" s="6">
        <f t="shared" ref="C58:C106" si="10">2-0.1</f>
        <v>1.9</v>
      </c>
      <c r="D58" s="4">
        <v>2</v>
      </c>
      <c r="E58" s="4">
        <f t="shared" ref="E58:E106" si="11">2+0.1</f>
        <v>2.1</v>
      </c>
      <c r="F58" s="4">
        <v>2.08</v>
      </c>
      <c r="G58" s="25" t="e">
        <f ca="1">_xlfn.NUMBERVALUE(IF(ISBLANK(INDIRECT("BDD!G3")),#N/A,INDIRECT("BDD!G3")))</f>
        <v>#N/A</v>
      </c>
      <c r="I58" s="14"/>
      <c r="J58" s="25">
        <f t="shared" ref="J58:J68" si="12">K58+0.02</f>
        <v>29.919999999999998</v>
      </c>
      <c r="K58" s="6">
        <f t="shared" ref="K58:K68" si="13">L58-0.1</f>
        <v>29.9</v>
      </c>
      <c r="L58" s="4">
        <v>30</v>
      </c>
      <c r="M58" s="4">
        <f t="shared" ref="M58:M68" si="14">L58+0.1</f>
        <v>30.1</v>
      </c>
      <c r="N58" s="4">
        <f t="shared" ref="N58:N68" si="15">M58-0.02</f>
        <v>30.080000000000002</v>
      </c>
      <c r="O58" s="25" t="e">
        <f ca="1">_xlfn.NUMBERVALUE(IF(ISBLANK(INDIRECT("BDD!H3")),#N/A,INDIRECT("BDD!H3")))</f>
        <v>#N/A</v>
      </c>
    </row>
    <row r="59" spans="1:23" x14ac:dyDescent="0.3">
      <c r="A59" s="14"/>
      <c r="B59" s="25">
        <v>1.92</v>
      </c>
      <c r="C59" s="6">
        <f t="shared" si="10"/>
        <v>1.9</v>
      </c>
      <c r="D59" s="4">
        <v>2</v>
      </c>
      <c r="E59" s="4">
        <f t="shared" si="11"/>
        <v>2.1</v>
      </c>
      <c r="F59" s="4">
        <v>2.08</v>
      </c>
      <c r="G59" s="25" t="e">
        <f ca="1">_xlfn.NUMBERVALUE(IF(ISBLANK(INDIRECT("BDD!G4")),#N/A,INDIRECT("BDD!G4")))</f>
        <v>#N/A</v>
      </c>
      <c r="I59" s="14"/>
      <c r="J59" s="25">
        <f t="shared" si="12"/>
        <v>29.919999999999998</v>
      </c>
      <c r="K59" s="6">
        <f t="shared" si="13"/>
        <v>29.9</v>
      </c>
      <c r="L59" s="4">
        <v>30</v>
      </c>
      <c r="M59" s="4">
        <f t="shared" si="14"/>
        <v>30.1</v>
      </c>
      <c r="N59" s="4">
        <f t="shared" si="15"/>
        <v>30.080000000000002</v>
      </c>
      <c r="O59" s="25" t="e">
        <f ca="1">_xlfn.NUMBERVALUE(IF(ISBLANK(INDIRECT("BDD!H4")),#N/A,INDIRECT("BDD!H4")))</f>
        <v>#N/A</v>
      </c>
    </row>
    <row r="60" spans="1:23" x14ac:dyDescent="0.3">
      <c r="A60" s="14"/>
      <c r="B60" s="25">
        <v>1.92</v>
      </c>
      <c r="C60" s="6">
        <f t="shared" si="10"/>
        <v>1.9</v>
      </c>
      <c r="D60" s="4">
        <v>2</v>
      </c>
      <c r="E60" s="4">
        <f t="shared" si="11"/>
        <v>2.1</v>
      </c>
      <c r="F60" s="4">
        <v>2.08</v>
      </c>
      <c r="G60" s="25" t="e">
        <f ca="1">_xlfn.NUMBERVALUE(IF(ISBLANK(INDIRECT("BDD!G5")),#N/A,INDIRECT("BDD!G5")))</f>
        <v>#N/A</v>
      </c>
      <c r="I60" s="14"/>
      <c r="J60" s="25">
        <f t="shared" si="12"/>
        <v>29.919999999999998</v>
      </c>
      <c r="K60" s="6">
        <f t="shared" si="13"/>
        <v>29.9</v>
      </c>
      <c r="L60" s="4">
        <v>30</v>
      </c>
      <c r="M60" s="4">
        <f t="shared" si="14"/>
        <v>30.1</v>
      </c>
      <c r="N60" s="4">
        <f t="shared" si="15"/>
        <v>30.080000000000002</v>
      </c>
      <c r="O60" s="25" t="e">
        <f ca="1">_xlfn.NUMBERVALUE(IF(ISBLANK(INDIRECT("BDD!H5")),#N/A,INDIRECT("BDD!H5")))</f>
        <v>#N/A</v>
      </c>
    </row>
    <row r="61" spans="1:23" x14ac:dyDescent="0.3">
      <c r="A61" s="14"/>
      <c r="B61" s="25">
        <v>1.92</v>
      </c>
      <c r="C61" s="6">
        <f t="shared" si="10"/>
        <v>1.9</v>
      </c>
      <c r="D61" s="4">
        <v>2</v>
      </c>
      <c r="E61" s="4">
        <f t="shared" si="11"/>
        <v>2.1</v>
      </c>
      <c r="F61" s="4">
        <v>2.08</v>
      </c>
      <c r="G61" s="25" t="e">
        <f ca="1">_xlfn.NUMBERVALUE(IF(ISBLANK(INDIRECT("BDD!G6")),#N/A,INDIRECT("BDD!G6")))</f>
        <v>#N/A</v>
      </c>
      <c r="I61" s="14"/>
      <c r="J61" s="25">
        <f t="shared" si="12"/>
        <v>29.919999999999998</v>
      </c>
      <c r="K61" s="6">
        <f t="shared" si="13"/>
        <v>29.9</v>
      </c>
      <c r="L61" s="4">
        <v>30</v>
      </c>
      <c r="M61" s="4">
        <f t="shared" si="14"/>
        <v>30.1</v>
      </c>
      <c r="N61" s="4">
        <f t="shared" si="15"/>
        <v>30.080000000000002</v>
      </c>
      <c r="O61" s="25" t="e">
        <f ca="1">_xlfn.NUMBERVALUE(IF(ISBLANK(INDIRECT("BDD!H6")),#N/A,INDIRECT("BDD!H6")))</f>
        <v>#N/A</v>
      </c>
    </row>
    <row r="62" spans="1:23" x14ac:dyDescent="0.3">
      <c r="A62" s="14"/>
      <c r="B62" s="25">
        <v>1.92</v>
      </c>
      <c r="C62" s="6">
        <f t="shared" si="10"/>
        <v>1.9</v>
      </c>
      <c r="D62" s="4">
        <v>2</v>
      </c>
      <c r="E62" s="4">
        <f t="shared" si="11"/>
        <v>2.1</v>
      </c>
      <c r="F62" s="4">
        <v>2.08</v>
      </c>
      <c r="G62" s="25" t="e">
        <f ca="1">_xlfn.NUMBERVALUE(IF(ISBLANK(INDIRECT("BDD!G7")),#N/A,INDIRECT("BDD!G7")))</f>
        <v>#N/A</v>
      </c>
      <c r="I62" s="14"/>
      <c r="J62" s="25">
        <f t="shared" si="12"/>
        <v>29.919999999999998</v>
      </c>
      <c r="K62" s="6">
        <f t="shared" si="13"/>
        <v>29.9</v>
      </c>
      <c r="L62" s="4">
        <v>30</v>
      </c>
      <c r="M62" s="4">
        <f t="shared" si="14"/>
        <v>30.1</v>
      </c>
      <c r="N62" s="4">
        <f t="shared" si="15"/>
        <v>30.080000000000002</v>
      </c>
      <c r="O62" s="25" t="e">
        <f ca="1">_xlfn.NUMBERVALUE(IF(ISBLANK(INDIRECT("BDD!H7")),#N/A,INDIRECT("BDD!H7")))</f>
        <v>#N/A</v>
      </c>
    </row>
    <row r="63" spans="1:23" x14ac:dyDescent="0.3">
      <c r="A63" s="14"/>
      <c r="B63" s="25">
        <v>1.92</v>
      </c>
      <c r="C63" s="6">
        <f t="shared" si="10"/>
        <v>1.9</v>
      </c>
      <c r="D63" s="4">
        <v>2</v>
      </c>
      <c r="E63" s="4">
        <f t="shared" si="11"/>
        <v>2.1</v>
      </c>
      <c r="F63" s="4">
        <v>2.08</v>
      </c>
      <c r="G63" s="25" t="e">
        <f ca="1">_xlfn.NUMBERVALUE(IF(ISBLANK(INDIRECT("BDD!G8")),#N/A,INDIRECT("BDD!G8")))</f>
        <v>#N/A</v>
      </c>
      <c r="I63" s="14"/>
      <c r="J63" s="25">
        <f t="shared" si="12"/>
        <v>29.919999999999998</v>
      </c>
      <c r="K63" s="6">
        <f t="shared" si="13"/>
        <v>29.9</v>
      </c>
      <c r="L63" s="4">
        <v>30</v>
      </c>
      <c r="M63" s="4">
        <f t="shared" si="14"/>
        <v>30.1</v>
      </c>
      <c r="N63" s="4">
        <f t="shared" si="15"/>
        <v>30.080000000000002</v>
      </c>
      <c r="O63" s="25" t="e">
        <f ca="1">_xlfn.NUMBERVALUE(IF(ISBLANK(INDIRECT("BDD!H8")),#N/A,INDIRECT("BDD!H8")))</f>
        <v>#N/A</v>
      </c>
    </row>
    <row r="64" spans="1:23" x14ac:dyDescent="0.3">
      <c r="A64" s="14"/>
      <c r="B64" s="25">
        <v>1.92</v>
      </c>
      <c r="C64" s="6">
        <f t="shared" si="10"/>
        <v>1.9</v>
      </c>
      <c r="D64" s="4">
        <v>2</v>
      </c>
      <c r="E64" s="4">
        <f t="shared" si="11"/>
        <v>2.1</v>
      </c>
      <c r="F64" s="4">
        <v>2.08</v>
      </c>
      <c r="G64" s="25" t="e">
        <f ca="1">_xlfn.NUMBERVALUE(IF(ISBLANK(INDIRECT("BDD!G9")),#N/A,INDIRECT("BDD!G9")))</f>
        <v>#N/A</v>
      </c>
      <c r="I64" s="14"/>
      <c r="J64" s="25">
        <f t="shared" si="12"/>
        <v>29.919999999999998</v>
      </c>
      <c r="K64" s="6">
        <f t="shared" si="13"/>
        <v>29.9</v>
      </c>
      <c r="L64" s="4">
        <v>30</v>
      </c>
      <c r="M64" s="4">
        <f t="shared" si="14"/>
        <v>30.1</v>
      </c>
      <c r="N64" s="4">
        <f t="shared" si="15"/>
        <v>30.080000000000002</v>
      </c>
      <c r="O64" s="25" t="e">
        <f ca="1">_xlfn.NUMBERVALUE(IF(ISBLANK(INDIRECT("BDD!H9")),#N/A,INDIRECT("BDD!H9")))</f>
        <v>#N/A</v>
      </c>
    </row>
    <row r="65" spans="1:15" x14ac:dyDescent="0.3">
      <c r="A65" s="14"/>
      <c r="B65" s="25">
        <v>1.92</v>
      </c>
      <c r="C65" s="6">
        <f t="shared" si="10"/>
        <v>1.9</v>
      </c>
      <c r="D65" s="4">
        <v>2</v>
      </c>
      <c r="E65" s="4">
        <f t="shared" si="11"/>
        <v>2.1</v>
      </c>
      <c r="F65" s="4">
        <v>2.08</v>
      </c>
      <c r="G65" s="25" t="e">
        <f ca="1">_xlfn.NUMBERVALUE(IF(ISBLANK(INDIRECT("BDD!G10")),#N/A,INDIRECT("BDD!G10")))</f>
        <v>#N/A</v>
      </c>
      <c r="I65" s="14"/>
      <c r="J65" s="25">
        <f t="shared" si="12"/>
        <v>29.919999999999998</v>
      </c>
      <c r="K65" s="6">
        <f t="shared" si="13"/>
        <v>29.9</v>
      </c>
      <c r="L65" s="4">
        <v>30</v>
      </c>
      <c r="M65" s="4">
        <f t="shared" si="14"/>
        <v>30.1</v>
      </c>
      <c r="N65" s="4">
        <f t="shared" si="15"/>
        <v>30.080000000000002</v>
      </c>
      <c r="O65" s="25" t="e">
        <f ca="1">_xlfn.NUMBERVALUE(IF(ISBLANK(INDIRECT("BDD!H10")),#N/A,INDIRECT("BDD!H10")))</f>
        <v>#N/A</v>
      </c>
    </row>
    <row r="66" spans="1:15" x14ac:dyDescent="0.3">
      <c r="A66" s="14"/>
      <c r="B66" s="25">
        <v>1.92</v>
      </c>
      <c r="C66" s="6">
        <f t="shared" si="10"/>
        <v>1.9</v>
      </c>
      <c r="D66" s="4">
        <v>2</v>
      </c>
      <c r="E66" s="4">
        <f t="shared" si="11"/>
        <v>2.1</v>
      </c>
      <c r="F66" s="4">
        <v>2.08</v>
      </c>
      <c r="G66" s="25" t="e">
        <f ca="1">_xlfn.NUMBERVALUE(IF(ISBLANK(INDIRECT("BDD!G11")),#N/A,INDIRECT("BDD!G11")))</f>
        <v>#N/A</v>
      </c>
      <c r="I66" s="14"/>
      <c r="J66" s="25">
        <f t="shared" si="12"/>
        <v>29.919999999999998</v>
      </c>
      <c r="K66" s="6">
        <f t="shared" si="13"/>
        <v>29.9</v>
      </c>
      <c r="L66" s="4">
        <v>30</v>
      </c>
      <c r="M66" s="4">
        <f t="shared" si="14"/>
        <v>30.1</v>
      </c>
      <c r="N66" s="4">
        <f t="shared" si="15"/>
        <v>30.080000000000002</v>
      </c>
      <c r="O66" s="25" t="e">
        <f ca="1">_xlfn.NUMBERVALUE(IF(ISBLANK(INDIRECT("BDD!H11")),#N/A,INDIRECT("BDD!H11")))</f>
        <v>#N/A</v>
      </c>
    </row>
    <row r="67" spans="1:15" x14ac:dyDescent="0.3">
      <c r="A67" s="14"/>
      <c r="B67" s="25">
        <v>1.92</v>
      </c>
      <c r="C67" s="6">
        <f t="shared" si="10"/>
        <v>1.9</v>
      </c>
      <c r="D67" s="4">
        <v>2</v>
      </c>
      <c r="E67" s="4">
        <f t="shared" si="11"/>
        <v>2.1</v>
      </c>
      <c r="F67" s="4">
        <v>2.08</v>
      </c>
      <c r="G67" s="25" t="e">
        <f ca="1">_xlfn.NUMBERVALUE(IF(ISBLANK(INDIRECT("BDD!G12")),#N/A,INDIRECT("BDD!G12")))</f>
        <v>#N/A</v>
      </c>
      <c r="I67" s="14"/>
      <c r="J67" s="25">
        <f t="shared" si="12"/>
        <v>29.919999999999998</v>
      </c>
      <c r="K67" s="6">
        <f t="shared" si="13"/>
        <v>29.9</v>
      </c>
      <c r="L67" s="4">
        <v>30</v>
      </c>
      <c r="M67" s="4">
        <f t="shared" si="14"/>
        <v>30.1</v>
      </c>
      <c r="N67" s="4">
        <f t="shared" si="15"/>
        <v>30.080000000000002</v>
      </c>
      <c r="O67" s="25" t="e">
        <f ca="1">_xlfn.NUMBERVALUE(IF(ISBLANK(INDIRECT("BDD!H12")),#N/A,INDIRECT("BDD!H12")))</f>
        <v>#N/A</v>
      </c>
    </row>
    <row r="68" spans="1:15" x14ac:dyDescent="0.3">
      <c r="A68" s="14"/>
      <c r="B68" s="25">
        <v>1.92</v>
      </c>
      <c r="C68" s="6">
        <f t="shared" si="10"/>
        <v>1.9</v>
      </c>
      <c r="D68" s="22">
        <v>2</v>
      </c>
      <c r="E68" s="22">
        <f t="shared" si="11"/>
        <v>2.1</v>
      </c>
      <c r="F68" s="22">
        <v>2.08</v>
      </c>
      <c r="G68" s="25" t="e">
        <f ca="1">_xlfn.NUMBERVALUE(IF(ISBLANK(INDIRECT("BDD!G13")),#N/A,INDIRECT("BDD!G13")))</f>
        <v>#N/A</v>
      </c>
      <c r="I68" s="14"/>
      <c r="J68" s="25">
        <f t="shared" si="12"/>
        <v>29.919999999999998</v>
      </c>
      <c r="K68" s="6">
        <f t="shared" si="13"/>
        <v>29.9</v>
      </c>
      <c r="L68" s="22">
        <v>30</v>
      </c>
      <c r="M68" s="22">
        <f t="shared" si="14"/>
        <v>30.1</v>
      </c>
      <c r="N68" s="22">
        <f t="shared" si="15"/>
        <v>30.080000000000002</v>
      </c>
      <c r="O68" s="25" t="e">
        <f ca="1">_xlfn.NUMBERVALUE(IF(ISBLANK(INDIRECT("BDD!H13")),#N/A,INDIRECT("BDD!H13")))</f>
        <v>#N/A</v>
      </c>
    </row>
    <row r="69" spans="1:15" x14ac:dyDescent="0.3">
      <c r="B69" s="25">
        <v>1.92</v>
      </c>
      <c r="C69" s="6">
        <f t="shared" si="10"/>
        <v>1.9</v>
      </c>
      <c r="D69" s="22">
        <v>2</v>
      </c>
      <c r="E69" s="22">
        <f t="shared" si="11"/>
        <v>2.1</v>
      </c>
      <c r="F69" s="22">
        <v>2.08</v>
      </c>
      <c r="G69" s="25" t="e">
        <f ca="1">_xlfn.NUMBERVALUE(IF(ISBLANK(INDIRECT("BDD!G14")),#N/A,INDIRECT("BDD!G14")))</f>
        <v>#N/A</v>
      </c>
      <c r="J69" s="25">
        <f t="shared" ref="J69:J106" si="16">K69+0.02</f>
        <v>29.919999999999998</v>
      </c>
      <c r="K69" s="6">
        <f t="shared" ref="K69:K106" si="17">L69-0.1</f>
        <v>29.9</v>
      </c>
      <c r="L69" s="22">
        <v>30</v>
      </c>
      <c r="M69" s="22">
        <f t="shared" ref="M69:M106" si="18">L69+0.1</f>
        <v>30.1</v>
      </c>
      <c r="N69" s="22">
        <f t="shared" ref="N69:N106" si="19">M69-0.02</f>
        <v>30.080000000000002</v>
      </c>
      <c r="O69" s="25" t="e">
        <f ca="1">_xlfn.NUMBERVALUE(IF(ISBLANK(INDIRECT("BDD!H14")),#N/A,INDIRECT("BDD!H14")))</f>
        <v>#N/A</v>
      </c>
    </row>
    <row r="70" spans="1:15" x14ac:dyDescent="0.3">
      <c r="B70" s="22">
        <v>1.92</v>
      </c>
      <c r="C70" s="6">
        <f t="shared" si="10"/>
        <v>1.9</v>
      </c>
      <c r="D70" s="22">
        <v>2</v>
      </c>
      <c r="E70" s="22">
        <f t="shared" si="11"/>
        <v>2.1</v>
      </c>
      <c r="F70" s="22">
        <v>2.08</v>
      </c>
      <c r="G70" s="25" t="e">
        <f ca="1">_xlfn.NUMBERVALUE(IF(ISBLANK(INDIRECT("BDD!G15")),#N/A,INDIRECT("BDD!G15")))</f>
        <v>#N/A</v>
      </c>
      <c r="J70" s="22">
        <f t="shared" si="16"/>
        <v>29.919999999999998</v>
      </c>
      <c r="K70" s="6">
        <f t="shared" si="17"/>
        <v>29.9</v>
      </c>
      <c r="L70" s="22">
        <v>30</v>
      </c>
      <c r="M70" s="22">
        <f t="shared" si="18"/>
        <v>30.1</v>
      </c>
      <c r="N70" s="22">
        <f t="shared" si="19"/>
        <v>30.080000000000002</v>
      </c>
      <c r="O70" s="25" t="e">
        <f ca="1">_xlfn.NUMBERVALUE(IF(ISBLANK(INDIRECT("BDD!H15")),#N/A,INDIRECT("BDD!H15")))</f>
        <v>#N/A</v>
      </c>
    </row>
    <row r="71" spans="1:15" x14ac:dyDescent="0.3">
      <c r="B71" s="22">
        <v>1.92</v>
      </c>
      <c r="C71" s="6">
        <f t="shared" si="10"/>
        <v>1.9</v>
      </c>
      <c r="D71" s="22">
        <v>2</v>
      </c>
      <c r="E71" s="22">
        <f t="shared" si="11"/>
        <v>2.1</v>
      </c>
      <c r="F71" s="22">
        <v>2.08</v>
      </c>
      <c r="G71" s="25" t="e">
        <f ca="1">_xlfn.NUMBERVALUE(IF(ISBLANK(INDIRECT("BDD!G16")),#N/A,INDIRECT("BDD!G16")))</f>
        <v>#N/A</v>
      </c>
      <c r="J71" s="22">
        <f t="shared" si="16"/>
        <v>29.919999999999998</v>
      </c>
      <c r="K71" s="6">
        <f t="shared" si="17"/>
        <v>29.9</v>
      </c>
      <c r="L71" s="22">
        <v>30</v>
      </c>
      <c r="M71" s="22">
        <f t="shared" si="18"/>
        <v>30.1</v>
      </c>
      <c r="N71" s="22">
        <f t="shared" si="19"/>
        <v>30.080000000000002</v>
      </c>
      <c r="O71" s="25" t="e">
        <f ca="1">_xlfn.NUMBERVALUE(IF(ISBLANK(INDIRECT("BDD!H16")),#N/A,INDIRECT("BDD!H16")))</f>
        <v>#N/A</v>
      </c>
    </row>
    <row r="72" spans="1:15" x14ac:dyDescent="0.3">
      <c r="B72" s="22">
        <v>1.92</v>
      </c>
      <c r="C72" s="6">
        <f t="shared" si="10"/>
        <v>1.9</v>
      </c>
      <c r="D72" s="22">
        <v>2</v>
      </c>
      <c r="E72" s="22">
        <f t="shared" si="11"/>
        <v>2.1</v>
      </c>
      <c r="F72" s="22">
        <v>2.08</v>
      </c>
      <c r="G72" s="25" t="e">
        <f ca="1">_xlfn.NUMBERVALUE(IF(ISBLANK(INDIRECT("BDD!G17")),#N/A,INDIRECT("BDD!G17")))</f>
        <v>#N/A</v>
      </c>
      <c r="J72" s="22">
        <f t="shared" si="16"/>
        <v>29.919999999999998</v>
      </c>
      <c r="K72" s="6">
        <f t="shared" si="17"/>
        <v>29.9</v>
      </c>
      <c r="L72" s="22">
        <v>30</v>
      </c>
      <c r="M72" s="22">
        <f t="shared" si="18"/>
        <v>30.1</v>
      </c>
      <c r="N72" s="22">
        <f t="shared" si="19"/>
        <v>30.080000000000002</v>
      </c>
      <c r="O72" s="25" t="e">
        <f ca="1">_xlfn.NUMBERVALUE(IF(ISBLANK(INDIRECT("BDD!H17")),#N/A,INDIRECT("BDD!H17")))</f>
        <v>#N/A</v>
      </c>
    </row>
    <row r="73" spans="1:15" x14ac:dyDescent="0.3">
      <c r="B73" s="22">
        <v>1.92</v>
      </c>
      <c r="C73" s="6">
        <f t="shared" si="10"/>
        <v>1.9</v>
      </c>
      <c r="D73" s="22">
        <v>2</v>
      </c>
      <c r="E73" s="22">
        <f t="shared" si="11"/>
        <v>2.1</v>
      </c>
      <c r="F73" s="22">
        <v>2.08</v>
      </c>
      <c r="G73" s="25" t="e">
        <f ca="1">_xlfn.NUMBERVALUE(IF(ISBLANK(INDIRECT("BDD!G18")),#N/A,INDIRECT("BDD!G18")))</f>
        <v>#N/A</v>
      </c>
      <c r="J73" s="22">
        <f t="shared" si="16"/>
        <v>29.919999999999998</v>
      </c>
      <c r="K73" s="6">
        <f t="shared" si="17"/>
        <v>29.9</v>
      </c>
      <c r="L73" s="22">
        <v>30</v>
      </c>
      <c r="M73" s="22">
        <f t="shared" si="18"/>
        <v>30.1</v>
      </c>
      <c r="N73" s="22">
        <f t="shared" si="19"/>
        <v>30.080000000000002</v>
      </c>
      <c r="O73" s="25" t="e">
        <f ca="1">_xlfn.NUMBERVALUE(IF(ISBLANK(INDIRECT("BDD!H18")),#N/A,INDIRECT("BDD!H18")))</f>
        <v>#N/A</v>
      </c>
    </row>
    <row r="74" spans="1:15" x14ac:dyDescent="0.3">
      <c r="B74" s="22">
        <v>1.92</v>
      </c>
      <c r="C74" s="6">
        <f t="shared" si="10"/>
        <v>1.9</v>
      </c>
      <c r="D74" s="22">
        <v>2</v>
      </c>
      <c r="E74" s="22">
        <f t="shared" si="11"/>
        <v>2.1</v>
      </c>
      <c r="F74" s="22">
        <v>2.08</v>
      </c>
      <c r="G74" s="25" t="e">
        <f ca="1">_xlfn.NUMBERVALUE(IF(ISBLANK(INDIRECT("BDD!G19")),#N/A,INDIRECT("BDD!G19")))</f>
        <v>#N/A</v>
      </c>
      <c r="J74" s="22">
        <f t="shared" si="16"/>
        <v>29.919999999999998</v>
      </c>
      <c r="K74" s="6">
        <f t="shared" si="17"/>
        <v>29.9</v>
      </c>
      <c r="L74" s="22">
        <v>30</v>
      </c>
      <c r="M74" s="22">
        <f t="shared" si="18"/>
        <v>30.1</v>
      </c>
      <c r="N74" s="22">
        <f t="shared" si="19"/>
        <v>30.080000000000002</v>
      </c>
      <c r="O74" s="25" t="e">
        <f ca="1">_xlfn.NUMBERVALUE(IF(ISBLANK(INDIRECT("BDD!H19")),#N/A,INDIRECT("BDD!H19")))</f>
        <v>#N/A</v>
      </c>
    </row>
    <row r="75" spans="1:15" x14ac:dyDescent="0.3">
      <c r="B75" s="22">
        <v>1.92</v>
      </c>
      <c r="C75" s="6">
        <f t="shared" si="10"/>
        <v>1.9</v>
      </c>
      <c r="D75" s="22">
        <v>2</v>
      </c>
      <c r="E75" s="22">
        <f t="shared" si="11"/>
        <v>2.1</v>
      </c>
      <c r="F75" s="22">
        <v>2.08</v>
      </c>
      <c r="G75" s="25" t="e">
        <f ca="1">_xlfn.NUMBERVALUE(IF(ISBLANK(INDIRECT("BDD!G20")),#N/A,INDIRECT("BDD!G20")))</f>
        <v>#N/A</v>
      </c>
      <c r="J75" s="22">
        <f t="shared" si="16"/>
        <v>29.919999999999998</v>
      </c>
      <c r="K75" s="6">
        <f t="shared" si="17"/>
        <v>29.9</v>
      </c>
      <c r="L75" s="22">
        <v>30</v>
      </c>
      <c r="M75" s="22">
        <f t="shared" si="18"/>
        <v>30.1</v>
      </c>
      <c r="N75" s="22">
        <f t="shared" si="19"/>
        <v>30.080000000000002</v>
      </c>
      <c r="O75" s="25" t="e">
        <f ca="1">_xlfn.NUMBERVALUE(IF(ISBLANK(INDIRECT("BDD!H20")),#N/A,INDIRECT("BDD!H20")))</f>
        <v>#N/A</v>
      </c>
    </row>
    <row r="76" spans="1:15" x14ac:dyDescent="0.3">
      <c r="B76" s="22">
        <v>1.92</v>
      </c>
      <c r="C76" s="6">
        <f t="shared" si="10"/>
        <v>1.9</v>
      </c>
      <c r="D76" s="22">
        <v>2</v>
      </c>
      <c r="E76" s="22">
        <f t="shared" si="11"/>
        <v>2.1</v>
      </c>
      <c r="F76" s="22">
        <v>2.08</v>
      </c>
      <c r="G76" s="25" t="e">
        <f ca="1">_xlfn.NUMBERVALUE(IF(ISBLANK(INDIRECT("BDD!G21")),#N/A,INDIRECT("BDD!G21")))</f>
        <v>#N/A</v>
      </c>
      <c r="J76" s="22">
        <f t="shared" si="16"/>
        <v>29.919999999999998</v>
      </c>
      <c r="K76" s="6">
        <f t="shared" si="17"/>
        <v>29.9</v>
      </c>
      <c r="L76" s="22">
        <v>30</v>
      </c>
      <c r="M76" s="22">
        <f t="shared" si="18"/>
        <v>30.1</v>
      </c>
      <c r="N76" s="22">
        <f t="shared" si="19"/>
        <v>30.080000000000002</v>
      </c>
      <c r="O76" s="25" t="e">
        <f ca="1">_xlfn.NUMBERVALUE(IF(ISBLANK(INDIRECT("BDD!H21")),#N/A,INDIRECT("BDD!H21")))</f>
        <v>#N/A</v>
      </c>
    </row>
    <row r="77" spans="1:15" x14ac:dyDescent="0.3">
      <c r="B77" s="22">
        <v>1.92</v>
      </c>
      <c r="C77" s="6">
        <f t="shared" si="10"/>
        <v>1.9</v>
      </c>
      <c r="D77" s="22">
        <v>2</v>
      </c>
      <c r="E77" s="22">
        <f t="shared" si="11"/>
        <v>2.1</v>
      </c>
      <c r="F77" s="22">
        <v>2.08</v>
      </c>
      <c r="G77" s="25" t="e">
        <f ca="1">_xlfn.NUMBERVALUE(IF(ISBLANK(INDIRECT("BDD!G22")),#N/A,INDIRECT("BDD!G22")))</f>
        <v>#N/A</v>
      </c>
      <c r="J77" s="22">
        <f t="shared" si="16"/>
        <v>29.919999999999998</v>
      </c>
      <c r="K77" s="6">
        <f t="shared" si="17"/>
        <v>29.9</v>
      </c>
      <c r="L77" s="22">
        <v>30</v>
      </c>
      <c r="M77" s="22">
        <f t="shared" si="18"/>
        <v>30.1</v>
      </c>
      <c r="N77" s="22">
        <f t="shared" si="19"/>
        <v>30.080000000000002</v>
      </c>
      <c r="O77" s="25" t="e">
        <f ca="1">_xlfn.NUMBERVALUE(IF(ISBLANK(INDIRECT("BDD!H22")),#N/A,INDIRECT("BDD!H22")))</f>
        <v>#N/A</v>
      </c>
    </row>
    <row r="78" spans="1:15" x14ac:dyDescent="0.3">
      <c r="B78" s="22">
        <v>1.92</v>
      </c>
      <c r="C78" s="6">
        <f t="shared" si="10"/>
        <v>1.9</v>
      </c>
      <c r="D78" s="22">
        <v>2</v>
      </c>
      <c r="E78" s="22">
        <f t="shared" si="11"/>
        <v>2.1</v>
      </c>
      <c r="F78" s="22">
        <v>2.08</v>
      </c>
      <c r="G78" s="25" t="e">
        <f ca="1">_xlfn.NUMBERVALUE(IF(ISBLANK(INDIRECT("BDD!G23")),#N/A,INDIRECT("BDD!G23")))</f>
        <v>#N/A</v>
      </c>
      <c r="J78" s="22">
        <f t="shared" si="16"/>
        <v>29.919999999999998</v>
      </c>
      <c r="K78" s="6">
        <f t="shared" si="17"/>
        <v>29.9</v>
      </c>
      <c r="L78" s="22">
        <v>30</v>
      </c>
      <c r="M78" s="22">
        <f t="shared" si="18"/>
        <v>30.1</v>
      </c>
      <c r="N78" s="22">
        <f t="shared" si="19"/>
        <v>30.080000000000002</v>
      </c>
      <c r="O78" s="25" t="e">
        <f ca="1">_xlfn.NUMBERVALUE(IF(ISBLANK(INDIRECT("BDD!H23")),#N/A,INDIRECT("BDD!H23")))</f>
        <v>#N/A</v>
      </c>
    </row>
    <row r="79" spans="1:15" x14ac:dyDescent="0.3">
      <c r="B79" s="22">
        <v>1.92</v>
      </c>
      <c r="C79" s="6">
        <f t="shared" si="10"/>
        <v>1.9</v>
      </c>
      <c r="D79" s="22">
        <v>2</v>
      </c>
      <c r="E79" s="22">
        <f t="shared" si="11"/>
        <v>2.1</v>
      </c>
      <c r="F79" s="22">
        <v>2.08</v>
      </c>
      <c r="G79" s="25" t="e">
        <f ca="1">_xlfn.NUMBERVALUE(IF(ISBLANK(INDIRECT("BDD!G24")),#N/A,INDIRECT("BDD!G24")))</f>
        <v>#N/A</v>
      </c>
      <c r="J79" s="22">
        <f t="shared" si="16"/>
        <v>29.919999999999998</v>
      </c>
      <c r="K79" s="6">
        <f t="shared" si="17"/>
        <v>29.9</v>
      </c>
      <c r="L79" s="22">
        <v>30</v>
      </c>
      <c r="M79" s="22">
        <f t="shared" si="18"/>
        <v>30.1</v>
      </c>
      <c r="N79" s="22">
        <f t="shared" si="19"/>
        <v>30.080000000000002</v>
      </c>
      <c r="O79" s="25" t="e">
        <f ca="1">_xlfn.NUMBERVALUE(IF(ISBLANK(INDIRECT("BDD!H24")),#N/A,INDIRECT("BDD!H24")))</f>
        <v>#N/A</v>
      </c>
    </row>
    <row r="80" spans="1:15" x14ac:dyDescent="0.3">
      <c r="B80" s="22">
        <v>1.92</v>
      </c>
      <c r="C80" s="6">
        <f t="shared" si="10"/>
        <v>1.9</v>
      </c>
      <c r="D80" s="22">
        <v>2</v>
      </c>
      <c r="E80" s="22">
        <f t="shared" si="11"/>
        <v>2.1</v>
      </c>
      <c r="F80" s="22">
        <v>2.08</v>
      </c>
      <c r="G80" s="25" t="e">
        <f ca="1">_xlfn.NUMBERVALUE(IF(ISBLANK(INDIRECT("BDD!G25")),#N/A,INDIRECT("BDD!G25")))</f>
        <v>#N/A</v>
      </c>
      <c r="J80" s="22">
        <f t="shared" si="16"/>
        <v>29.919999999999998</v>
      </c>
      <c r="K80" s="6">
        <f t="shared" si="17"/>
        <v>29.9</v>
      </c>
      <c r="L80" s="22">
        <v>30</v>
      </c>
      <c r="M80" s="22">
        <f t="shared" si="18"/>
        <v>30.1</v>
      </c>
      <c r="N80" s="22">
        <f t="shared" si="19"/>
        <v>30.080000000000002</v>
      </c>
      <c r="O80" s="25" t="e">
        <f ca="1">_xlfn.NUMBERVALUE(IF(ISBLANK(INDIRECT("BDD!H25")),#N/A,INDIRECT("BDD!H25")))</f>
        <v>#N/A</v>
      </c>
    </row>
    <row r="81" spans="2:15" x14ac:dyDescent="0.3">
      <c r="B81" s="22">
        <v>1.92</v>
      </c>
      <c r="C81" s="6">
        <f t="shared" si="10"/>
        <v>1.9</v>
      </c>
      <c r="D81" s="22">
        <v>2</v>
      </c>
      <c r="E81" s="22">
        <f t="shared" si="11"/>
        <v>2.1</v>
      </c>
      <c r="F81" s="22">
        <v>2.08</v>
      </c>
      <c r="G81" s="25" t="e">
        <f ca="1">_xlfn.NUMBERVALUE(IF(ISBLANK(INDIRECT("BDD!G26")),#N/A,INDIRECT("BDD!G26")))</f>
        <v>#N/A</v>
      </c>
      <c r="J81" s="22">
        <f t="shared" si="16"/>
        <v>29.919999999999998</v>
      </c>
      <c r="K81" s="6">
        <f t="shared" si="17"/>
        <v>29.9</v>
      </c>
      <c r="L81" s="22">
        <v>30</v>
      </c>
      <c r="M81" s="22">
        <f t="shared" si="18"/>
        <v>30.1</v>
      </c>
      <c r="N81" s="22">
        <f t="shared" si="19"/>
        <v>30.080000000000002</v>
      </c>
      <c r="O81" s="25" t="e">
        <f ca="1">_xlfn.NUMBERVALUE(IF(ISBLANK(INDIRECT("BDD!H26")),#N/A,INDIRECT("BDD!H26")))</f>
        <v>#N/A</v>
      </c>
    </row>
    <row r="82" spans="2:15" x14ac:dyDescent="0.3">
      <c r="B82" s="22">
        <v>1.92</v>
      </c>
      <c r="C82" s="6">
        <f t="shared" si="10"/>
        <v>1.9</v>
      </c>
      <c r="D82" s="22">
        <v>2</v>
      </c>
      <c r="E82" s="22">
        <f t="shared" si="11"/>
        <v>2.1</v>
      </c>
      <c r="F82" s="22">
        <v>2.08</v>
      </c>
      <c r="G82" s="25" t="e">
        <f ca="1">_xlfn.NUMBERVALUE(IF(ISBLANK(INDIRECT("BDD!G27")),#N/A,INDIRECT("BDD!G27")))</f>
        <v>#N/A</v>
      </c>
      <c r="J82" s="22">
        <f t="shared" si="16"/>
        <v>29.919999999999998</v>
      </c>
      <c r="K82" s="6">
        <f t="shared" si="17"/>
        <v>29.9</v>
      </c>
      <c r="L82" s="22">
        <v>30</v>
      </c>
      <c r="M82" s="22">
        <f t="shared" si="18"/>
        <v>30.1</v>
      </c>
      <c r="N82" s="22">
        <f t="shared" si="19"/>
        <v>30.080000000000002</v>
      </c>
      <c r="O82" s="25" t="e">
        <f ca="1">_xlfn.NUMBERVALUE(IF(ISBLANK(INDIRECT("BDD!H27")),#N/A,INDIRECT("BDD!H27")))</f>
        <v>#N/A</v>
      </c>
    </row>
    <row r="83" spans="2:15" x14ac:dyDescent="0.3">
      <c r="B83" s="22">
        <v>1.92</v>
      </c>
      <c r="C83" s="6">
        <f t="shared" si="10"/>
        <v>1.9</v>
      </c>
      <c r="D83" s="22">
        <v>2</v>
      </c>
      <c r="E83" s="22">
        <f t="shared" si="11"/>
        <v>2.1</v>
      </c>
      <c r="F83" s="22">
        <v>2.08</v>
      </c>
      <c r="G83" s="25" t="e">
        <f ca="1">_xlfn.NUMBERVALUE(IF(ISBLANK(INDIRECT("BDD!G28")),#N/A,INDIRECT("BDD!G28")))</f>
        <v>#N/A</v>
      </c>
      <c r="J83" s="22">
        <f t="shared" si="16"/>
        <v>29.919999999999998</v>
      </c>
      <c r="K83" s="6">
        <f t="shared" si="17"/>
        <v>29.9</v>
      </c>
      <c r="L83" s="22">
        <v>30</v>
      </c>
      <c r="M83" s="22">
        <f t="shared" si="18"/>
        <v>30.1</v>
      </c>
      <c r="N83" s="22">
        <f t="shared" si="19"/>
        <v>30.080000000000002</v>
      </c>
      <c r="O83" s="25" t="e">
        <f ca="1">_xlfn.NUMBERVALUE(IF(ISBLANK(INDIRECT("BDD!H28")),#N/A,INDIRECT("BDD!H28")))</f>
        <v>#N/A</v>
      </c>
    </row>
    <row r="84" spans="2:15" x14ac:dyDescent="0.3">
      <c r="B84" s="22">
        <v>1.92</v>
      </c>
      <c r="C84" s="6">
        <f t="shared" si="10"/>
        <v>1.9</v>
      </c>
      <c r="D84" s="22">
        <v>2</v>
      </c>
      <c r="E84" s="22">
        <f t="shared" si="11"/>
        <v>2.1</v>
      </c>
      <c r="F84" s="22">
        <v>2.08</v>
      </c>
      <c r="G84" s="25" t="e">
        <f ca="1">_xlfn.NUMBERVALUE(IF(ISBLANK(INDIRECT("BDD!G29")),#N/A,INDIRECT("BDD!G29")))</f>
        <v>#N/A</v>
      </c>
      <c r="J84" s="22">
        <f t="shared" si="16"/>
        <v>29.919999999999998</v>
      </c>
      <c r="K84" s="6">
        <f t="shared" si="17"/>
        <v>29.9</v>
      </c>
      <c r="L84" s="22">
        <v>30</v>
      </c>
      <c r="M84" s="22">
        <f t="shared" si="18"/>
        <v>30.1</v>
      </c>
      <c r="N84" s="22">
        <f t="shared" si="19"/>
        <v>30.080000000000002</v>
      </c>
      <c r="O84" s="25" t="e">
        <f ca="1">_xlfn.NUMBERVALUE(IF(ISBLANK(INDIRECT("BDD!H29")),#N/A,INDIRECT("BDD!H29")))</f>
        <v>#N/A</v>
      </c>
    </row>
    <row r="85" spans="2:15" x14ac:dyDescent="0.3">
      <c r="B85" s="22">
        <v>1.92</v>
      </c>
      <c r="C85" s="6">
        <f t="shared" si="10"/>
        <v>1.9</v>
      </c>
      <c r="D85" s="22">
        <v>2</v>
      </c>
      <c r="E85" s="22">
        <f t="shared" si="11"/>
        <v>2.1</v>
      </c>
      <c r="F85" s="22">
        <v>2.08</v>
      </c>
      <c r="G85" s="25" t="e">
        <f ca="1">_xlfn.NUMBERVALUE(IF(ISBLANK(INDIRECT("BDD!G30")),#N/A,INDIRECT("BDD!G30")))</f>
        <v>#N/A</v>
      </c>
      <c r="J85" s="22">
        <f t="shared" si="16"/>
        <v>29.919999999999998</v>
      </c>
      <c r="K85" s="6">
        <f t="shared" si="17"/>
        <v>29.9</v>
      </c>
      <c r="L85" s="22">
        <v>30</v>
      </c>
      <c r="M85" s="22">
        <f t="shared" si="18"/>
        <v>30.1</v>
      </c>
      <c r="N85" s="22">
        <f t="shared" si="19"/>
        <v>30.080000000000002</v>
      </c>
      <c r="O85" s="25" t="e">
        <f ca="1">_xlfn.NUMBERVALUE(IF(ISBLANK(INDIRECT("BDD!H30")),#N/A,INDIRECT("BDD!H30")))</f>
        <v>#N/A</v>
      </c>
    </row>
    <row r="86" spans="2:15" x14ac:dyDescent="0.3">
      <c r="B86" s="22">
        <v>1.92</v>
      </c>
      <c r="C86" s="6">
        <f t="shared" si="10"/>
        <v>1.9</v>
      </c>
      <c r="D86" s="22">
        <v>2</v>
      </c>
      <c r="E86" s="22">
        <f t="shared" si="11"/>
        <v>2.1</v>
      </c>
      <c r="F86" s="22">
        <v>2.08</v>
      </c>
      <c r="G86" s="25" t="e">
        <f ca="1">_xlfn.NUMBERVALUE(IF(ISBLANK(INDIRECT("BDD!G31")),#N/A,INDIRECT("BDD!G31")))</f>
        <v>#N/A</v>
      </c>
      <c r="J86" s="22">
        <f t="shared" si="16"/>
        <v>29.919999999999998</v>
      </c>
      <c r="K86" s="6">
        <f t="shared" si="17"/>
        <v>29.9</v>
      </c>
      <c r="L86" s="22">
        <v>30</v>
      </c>
      <c r="M86" s="22">
        <f t="shared" si="18"/>
        <v>30.1</v>
      </c>
      <c r="N86" s="22">
        <f t="shared" si="19"/>
        <v>30.080000000000002</v>
      </c>
      <c r="O86" s="25" t="e">
        <f ca="1">_xlfn.NUMBERVALUE(IF(ISBLANK(INDIRECT("BDD!H31")),#N/A,INDIRECT("BDD!H31")))</f>
        <v>#N/A</v>
      </c>
    </row>
    <row r="87" spans="2:15" x14ac:dyDescent="0.3">
      <c r="B87" s="22">
        <v>1.92</v>
      </c>
      <c r="C87" s="6">
        <f t="shared" si="10"/>
        <v>1.9</v>
      </c>
      <c r="D87" s="22">
        <v>2</v>
      </c>
      <c r="E87" s="22">
        <f t="shared" si="11"/>
        <v>2.1</v>
      </c>
      <c r="F87" s="22">
        <v>2.08</v>
      </c>
      <c r="G87" s="25" t="e">
        <f ca="1">_xlfn.NUMBERVALUE(IF(ISBLANK(INDIRECT("BDD!G32")),#N/A,INDIRECT("BDD!G32")))</f>
        <v>#N/A</v>
      </c>
      <c r="J87" s="22">
        <f t="shared" si="16"/>
        <v>29.919999999999998</v>
      </c>
      <c r="K87" s="6">
        <f t="shared" si="17"/>
        <v>29.9</v>
      </c>
      <c r="L87" s="22">
        <v>30</v>
      </c>
      <c r="M87" s="22">
        <f t="shared" si="18"/>
        <v>30.1</v>
      </c>
      <c r="N87" s="22">
        <f t="shared" si="19"/>
        <v>30.080000000000002</v>
      </c>
      <c r="O87" s="25" t="e">
        <f ca="1">_xlfn.NUMBERVALUE(IF(ISBLANK(INDIRECT("BDD!H32")),#N/A,INDIRECT("BDD!H32")))</f>
        <v>#N/A</v>
      </c>
    </row>
    <row r="88" spans="2:15" x14ac:dyDescent="0.3">
      <c r="B88" s="22">
        <v>1.92</v>
      </c>
      <c r="C88" s="6">
        <f t="shared" si="10"/>
        <v>1.9</v>
      </c>
      <c r="D88" s="22">
        <v>2</v>
      </c>
      <c r="E88" s="22">
        <f t="shared" si="11"/>
        <v>2.1</v>
      </c>
      <c r="F88" s="22">
        <v>2.08</v>
      </c>
      <c r="G88" s="25" t="e">
        <f ca="1">_xlfn.NUMBERVALUE(IF(ISBLANK(INDIRECT("BDD!G33")),#N/A,INDIRECT("BDD!G33")))</f>
        <v>#N/A</v>
      </c>
      <c r="J88" s="22">
        <f t="shared" si="16"/>
        <v>29.919999999999998</v>
      </c>
      <c r="K88" s="6">
        <f t="shared" si="17"/>
        <v>29.9</v>
      </c>
      <c r="L88" s="22">
        <v>30</v>
      </c>
      <c r="M88" s="22">
        <f t="shared" si="18"/>
        <v>30.1</v>
      </c>
      <c r="N88" s="22">
        <f t="shared" si="19"/>
        <v>30.080000000000002</v>
      </c>
      <c r="O88" s="25" t="e">
        <f ca="1">_xlfn.NUMBERVALUE(IF(ISBLANK(INDIRECT("BDD!H33")),#N/A,INDIRECT("BDD!H33")))</f>
        <v>#N/A</v>
      </c>
    </row>
    <row r="89" spans="2:15" x14ac:dyDescent="0.3">
      <c r="B89" s="22">
        <v>1.92</v>
      </c>
      <c r="C89" s="6">
        <f t="shared" si="10"/>
        <v>1.9</v>
      </c>
      <c r="D89" s="22">
        <v>2</v>
      </c>
      <c r="E89" s="22">
        <f t="shared" si="11"/>
        <v>2.1</v>
      </c>
      <c r="F89" s="22">
        <v>2.08</v>
      </c>
      <c r="G89" s="25" t="e">
        <f ca="1">_xlfn.NUMBERVALUE(IF(ISBLANK(INDIRECT("BDD!G34")),#N/A,INDIRECT("BDD!G34")))</f>
        <v>#N/A</v>
      </c>
      <c r="J89" s="22">
        <f t="shared" si="16"/>
        <v>29.919999999999998</v>
      </c>
      <c r="K89" s="6">
        <f t="shared" si="17"/>
        <v>29.9</v>
      </c>
      <c r="L89" s="22">
        <v>30</v>
      </c>
      <c r="M89" s="22">
        <f t="shared" si="18"/>
        <v>30.1</v>
      </c>
      <c r="N89" s="22">
        <f t="shared" si="19"/>
        <v>30.080000000000002</v>
      </c>
      <c r="O89" s="25" t="e">
        <f ca="1">_xlfn.NUMBERVALUE(IF(ISBLANK(INDIRECT("BDD!H34")),#N/A,INDIRECT("BDD!H34")))</f>
        <v>#N/A</v>
      </c>
    </row>
    <row r="90" spans="2:15" x14ac:dyDescent="0.3">
      <c r="B90" s="22">
        <v>1.92</v>
      </c>
      <c r="C90" s="6">
        <f t="shared" si="10"/>
        <v>1.9</v>
      </c>
      <c r="D90" s="22">
        <v>2</v>
      </c>
      <c r="E90" s="22">
        <f t="shared" si="11"/>
        <v>2.1</v>
      </c>
      <c r="F90" s="22">
        <v>2.08</v>
      </c>
      <c r="G90" s="25" t="e">
        <f ca="1">_xlfn.NUMBERVALUE(IF(ISBLANK(INDIRECT("BDD!G35")),#N/A,INDIRECT("BDD!G35")))</f>
        <v>#N/A</v>
      </c>
      <c r="J90" s="22">
        <f t="shared" si="16"/>
        <v>29.919999999999998</v>
      </c>
      <c r="K90" s="6">
        <f t="shared" si="17"/>
        <v>29.9</v>
      </c>
      <c r="L90" s="22">
        <v>30</v>
      </c>
      <c r="M90" s="22">
        <f t="shared" si="18"/>
        <v>30.1</v>
      </c>
      <c r="N90" s="22">
        <f t="shared" si="19"/>
        <v>30.080000000000002</v>
      </c>
      <c r="O90" s="25" t="e">
        <f ca="1">_xlfn.NUMBERVALUE(IF(ISBLANK(INDIRECT("BDD!H35")),#N/A,INDIRECT("BDD!H35")))</f>
        <v>#N/A</v>
      </c>
    </row>
    <row r="91" spans="2:15" x14ac:dyDescent="0.3">
      <c r="B91" s="22">
        <v>1.92</v>
      </c>
      <c r="C91" s="6">
        <f t="shared" si="10"/>
        <v>1.9</v>
      </c>
      <c r="D91" s="22">
        <v>2</v>
      </c>
      <c r="E91" s="22">
        <f t="shared" si="11"/>
        <v>2.1</v>
      </c>
      <c r="F91" s="22">
        <v>2.08</v>
      </c>
      <c r="G91" s="25" t="e">
        <f ca="1">_xlfn.NUMBERVALUE(IF(ISBLANK(INDIRECT("BDD!G36")),#N/A,INDIRECT("BDD!G36")))</f>
        <v>#N/A</v>
      </c>
      <c r="J91" s="22">
        <f t="shared" si="16"/>
        <v>29.919999999999998</v>
      </c>
      <c r="K91" s="6">
        <f t="shared" si="17"/>
        <v>29.9</v>
      </c>
      <c r="L91" s="22">
        <v>30</v>
      </c>
      <c r="M91" s="22">
        <f t="shared" si="18"/>
        <v>30.1</v>
      </c>
      <c r="N91" s="22">
        <f t="shared" si="19"/>
        <v>30.080000000000002</v>
      </c>
      <c r="O91" s="25" t="e">
        <f ca="1">_xlfn.NUMBERVALUE(IF(ISBLANK(INDIRECT("BDD!H36")),#N/A,INDIRECT("BDD!H36")))</f>
        <v>#N/A</v>
      </c>
    </row>
    <row r="92" spans="2:15" x14ac:dyDescent="0.3">
      <c r="B92" s="22">
        <v>1.92</v>
      </c>
      <c r="C92" s="6">
        <f t="shared" si="10"/>
        <v>1.9</v>
      </c>
      <c r="D92" s="22">
        <v>2</v>
      </c>
      <c r="E92" s="22">
        <f t="shared" si="11"/>
        <v>2.1</v>
      </c>
      <c r="F92" s="22">
        <v>2.08</v>
      </c>
      <c r="G92" s="25">
        <f ca="1">_xlfn.NUMBERVALUE(IF(ISBLANK(INDIRECT("BDD!G37")),#N/A,INDIRECT("BDD!G37")))</f>
        <v>2</v>
      </c>
      <c r="J92" s="22">
        <f t="shared" si="16"/>
        <v>29.919999999999998</v>
      </c>
      <c r="K92" s="6">
        <f t="shared" si="17"/>
        <v>29.9</v>
      </c>
      <c r="L92" s="22">
        <v>30</v>
      </c>
      <c r="M92" s="22">
        <f t="shared" si="18"/>
        <v>30.1</v>
      </c>
      <c r="N92" s="22">
        <f t="shared" si="19"/>
        <v>30.080000000000002</v>
      </c>
      <c r="O92" s="25">
        <f ca="1">_xlfn.NUMBERVALUE(IF(ISBLANK(INDIRECT("BDD!H37")),#N/A,INDIRECT("BDD!H37")))</f>
        <v>2</v>
      </c>
    </row>
    <row r="93" spans="2:15" x14ac:dyDescent="0.3">
      <c r="B93" s="22">
        <v>1.92</v>
      </c>
      <c r="C93" s="6">
        <f t="shared" si="10"/>
        <v>1.9</v>
      </c>
      <c r="D93" s="22">
        <v>2</v>
      </c>
      <c r="E93" s="22">
        <f t="shared" si="11"/>
        <v>2.1</v>
      </c>
      <c r="F93" s="22">
        <v>2.08</v>
      </c>
      <c r="G93" s="25">
        <f ca="1">_xlfn.NUMBERVALUE(IF(ISBLANK(INDIRECT("BDD!G38")),#N/A,INDIRECT("BDD!G38")))</f>
        <v>5</v>
      </c>
      <c r="J93" s="22">
        <f t="shared" si="16"/>
        <v>29.919999999999998</v>
      </c>
      <c r="K93" s="6">
        <f t="shared" si="17"/>
        <v>29.9</v>
      </c>
      <c r="L93" s="22">
        <v>30</v>
      </c>
      <c r="M93" s="22">
        <f t="shared" si="18"/>
        <v>30.1</v>
      </c>
      <c r="N93" s="22">
        <f t="shared" si="19"/>
        <v>30.080000000000002</v>
      </c>
      <c r="O93" s="25">
        <f ca="1">_xlfn.NUMBERVALUE(IF(ISBLANK(INDIRECT("BDD!H38")),#N/A,INDIRECT("BDD!H38")))</f>
        <v>6</v>
      </c>
    </row>
    <row r="94" spans="2:15" x14ac:dyDescent="0.3">
      <c r="B94" s="22">
        <v>1.92</v>
      </c>
      <c r="C94" s="6">
        <f t="shared" si="10"/>
        <v>1.9</v>
      </c>
      <c r="D94" s="22">
        <v>2</v>
      </c>
      <c r="E94" s="22">
        <f t="shared" si="11"/>
        <v>2.1</v>
      </c>
      <c r="F94" s="22">
        <v>2.08</v>
      </c>
      <c r="G94" s="25" t="e">
        <f ca="1">_xlfn.NUMBERVALUE(IF(ISBLANK(INDIRECT("BDD!G39")),#N/A,INDIRECT("BDD!G39")))</f>
        <v>#N/A</v>
      </c>
      <c r="J94" s="22">
        <f t="shared" si="16"/>
        <v>29.919999999999998</v>
      </c>
      <c r="K94" s="6">
        <f t="shared" si="17"/>
        <v>29.9</v>
      </c>
      <c r="L94" s="22">
        <v>30</v>
      </c>
      <c r="M94" s="22">
        <f t="shared" si="18"/>
        <v>30.1</v>
      </c>
      <c r="N94" s="22">
        <f t="shared" si="19"/>
        <v>30.080000000000002</v>
      </c>
      <c r="O94" s="25" t="e">
        <f ca="1">_xlfn.NUMBERVALUE(IF(ISBLANK(INDIRECT("BDD!H39")),#N/A,INDIRECT("BDD!H39")))</f>
        <v>#N/A</v>
      </c>
    </row>
    <row r="95" spans="2:15" x14ac:dyDescent="0.3">
      <c r="B95" s="22">
        <v>1.92</v>
      </c>
      <c r="C95" s="6">
        <f t="shared" si="10"/>
        <v>1.9</v>
      </c>
      <c r="D95" s="22">
        <v>2</v>
      </c>
      <c r="E95" s="22">
        <f t="shared" si="11"/>
        <v>2.1</v>
      </c>
      <c r="F95" s="22">
        <v>2.08</v>
      </c>
      <c r="G95" s="25">
        <f ca="1">_xlfn.NUMBERVALUE(IF(ISBLANK(INDIRECT("BDD!G40")),#N/A,INDIRECT("BDD!G40")))</f>
        <v>5</v>
      </c>
      <c r="J95" s="22">
        <f t="shared" si="16"/>
        <v>29.919999999999998</v>
      </c>
      <c r="K95" s="6">
        <f t="shared" si="17"/>
        <v>29.9</v>
      </c>
      <c r="L95" s="22">
        <v>30</v>
      </c>
      <c r="M95" s="22">
        <f t="shared" si="18"/>
        <v>30.1</v>
      </c>
      <c r="N95" s="22">
        <f t="shared" si="19"/>
        <v>30.080000000000002</v>
      </c>
      <c r="O95" s="25">
        <f ca="1">_xlfn.NUMBERVALUE(IF(ISBLANK(INDIRECT("BDD!H40")),#N/A,INDIRECT("BDD!H40")))</f>
        <v>5</v>
      </c>
    </row>
    <row r="96" spans="2:15" x14ac:dyDescent="0.3">
      <c r="B96" s="22">
        <v>1.92</v>
      </c>
      <c r="C96" s="6">
        <f t="shared" si="10"/>
        <v>1.9</v>
      </c>
      <c r="D96" s="22">
        <v>2</v>
      </c>
      <c r="E96" s="22">
        <f t="shared" si="11"/>
        <v>2.1</v>
      </c>
      <c r="F96" s="22">
        <v>2.08</v>
      </c>
      <c r="G96" s="25" t="e">
        <f ca="1">_xlfn.NUMBERVALUE(IF(ISBLANK(INDIRECT("BDD!G41")),#N/A,INDIRECT("BDD!G41")))</f>
        <v>#N/A</v>
      </c>
      <c r="J96" s="22">
        <f t="shared" si="16"/>
        <v>29.919999999999998</v>
      </c>
      <c r="K96" s="6">
        <f t="shared" si="17"/>
        <v>29.9</v>
      </c>
      <c r="L96" s="22">
        <v>30</v>
      </c>
      <c r="M96" s="22">
        <f t="shared" si="18"/>
        <v>30.1</v>
      </c>
      <c r="N96" s="22">
        <f t="shared" si="19"/>
        <v>30.080000000000002</v>
      </c>
      <c r="O96" s="25" t="e">
        <f ca="1">_xlfn.NUMBERVALUE(IF(ISBLANK(INDIRECT("BDD!H41")),#N/A,INDIRECT("BDD!H41")))</f>
        <v>#N/A</v>
      </c>
    </row>
    <row r="97" spans="2:15" x14ac:dyDescent="0.3">
      <c r="B97" s="22">
        <v>1.92</v>
      </c>
      <c r="C97" s="6">
        <f t="shared" si="10"/>
        <v>1.9</v>
      </c>
      <c r="D97" s="22">
        <v>2</v>
      </c>
      <c r="E97" s="22">
        <f t="shared" si="11"/>
        <v>2.1</v>
      </c>
      <c r="F97" s="22">
        <v>2.08</v>
      </c>
      <c r="G97" s="25" t="e">
        <f ca="1">_xlfn.NUMBERVALUE(IF(ISBLANK(INDIRECT("BDD!G42")),#N/A,INDIRECT("BDD!G42")))</f>
        <v>#N/A</v>
      </c>
      <c r="J97" s="22">
        <f t="shared" si="16"/>
        <v>29.919999999999998</v>
      </c>
      <c r="K97" s="6">
        <f t="shared" si="17"/>
        <v>29.9</v>
      </c>
      <c r="L97" s="22">
        <v>30</v>
      </c>
      <c r="M97" s="22">
        <f t="shared" si="18"/>
        <v>30.1</v>
      </c>
      <c r="N97" s="22">
        <f t="shared" si="19"/>
        <v>30.080000000000002</v>
      </c>
      <c r="O97" s="25" t="e">
        <f ca="1">_xlfn.NUMBERVALUE(IF(ISBLANK(INDIRECT("BDD!H42")),#N/A,INDIRECT("BDD!H42")))</f>
        <v>#N/A</v>
      </c>
    </row>
    <row r="98" spans="2:15" x14ac:dyDescent="0.3">
      <c r="B98" s="22">
        <v>1.92</v>
      </c>
      <c r="C98" s="6">
        <f t="shared" si="10"/>
        <v>1.9</v>
      </c>
      <c r="D98" s="22">
        <v>2</v>
      </c>
      <c r="E98" s="22">
        <f t="shared" si="11"/>
        <v>2.1</v>
      </c>
      <c r="F98" s="22">
        <v>2.08</v>
      </c>
      <c r="G98" s="25" t="e">
        <f ca="1">_xlfn.NUMBERVALUE(IF(ISBLANK(INDIRECT("BDD!G43")),#N/A,INDIRECT("BDD!G43")))</f>
        <v>#N/A</v>
      </c>
      <c r="J98" s="22">
        <f t="shared" si="16"/>
        <v>29.919999999999998</v>
      </c>
      <c r="K98" s="6">
        <f t="shared" si="17"/>
        <v>29.9</v>
      </c>
      <c r="L98" s="22">
        <v>30</v>
      </c>
      <c r="M98" s="22">
        <f t="shared" si="18"/>
        <v>30.1</v>
      </c>
      <c r="N98" s="22">
        <f t="shared" si="19"/>
        <v>30.080000000000002</v>
      </c>
      <c r="O98" s="25" t="e">
        <f ca="1">_xlfn.NUMBERVALUE(IF(ISBLANK(INDIRECT("BDD!H43")),#N/A,INDIRECT("BDD!H43")))</f>
        <v>#N/A</v>
      </c>
    </row>
    <row r="99" spans="2:15" x14ac:dyDescent="0.3">
      <c r="B99" s="22">
        <v>1.92</v>
      </c>
      <c r="C99" s="6">
        <f t="shared" si="10"/>
        <v>1.9</v>
      </c>
      <c r="D99" s="22">
        <v>2</v>
      </c>
      <c r="E99" s="22">
        <f t="shared" si="11"/>
        <v>2.1</v>
      </c>
      <c r="F99" s="22">
        <v>2.08</v>
      </c>
      <c r="G99" s="25" t="e">
        <f ca="1">_xlfn.NUMBERVALUE(IF(ISBLANK(INDIRECT("BDD!G44")),#N/A,INDIRECT("BDD!G44")))</f>
        <v>#N/A</v>
      </c>
      <c r="J99" s="22">
        <f t="shared" si="16"/>
        <v>29.919999999999998</v>
      </c>
      <c r="K99" s="6">
        <f t="shared" si="17"/>
        <v>29.9</v>
      </c>
      <c r="L99" s="22">
        <v>30</v>
      </c>
      <c r="M99" s="22">
        <f t="shared" si="18"/>
        <v>30.1</v>
      </c>
      <c r="N99" s="22">
        <f t="shared" si="19"/>
        <v>30.080000000000002</v>
      </c>
      <c r="O99" s="25" t="e">
        <f ca="1">_xlfn.NUMBERVALUE(IF(ISBLANK(INDIRECT("BDD!H44")),#N/A,INDIRECT("BDD!H44")))</f>
        <v>#N/A</v>
      </c>
    </row>
    <row r="100" spans="2:15" x14ac:dyDescent="0.3">
      <c r="B100" s="22">
        <v>1.92</v>
      </c>
      <c r="C100" s="6">
        <f t="shared" si="10"/>
        <v>1.9</v>
      </c>
      <c r="D100" s="22">
        <v>2</v>
      </c>
      <c r="E100" s="22">
        <f t="shared" si="11"/>
        <v>2.1</v>
      </c>
      <c r="F100" s="22">
        <v>2.08</v>
      </c>
      <c r="G100" s="25" t="e">
        <f ca="1">_xlfn.NUMBERVALUE(IF(ISBLANK(INDIRECT("BDD!G45")),#N/A,INDIRECT("BDD!G45")))</f>
        <v>#N/A</v>
      </c>
      <c r="J100" s="22">
        <f t="shared" si="16"/>
        <v>29.919999999999998</v>
      </c>
      <c r="K100" s="6">
        <f t="shared" si="17"/>
        <v>29.9</v>
      </c>
      <c r="L100" s="22">
        <v>30</v>
      </c>
      <c r="M100" s="22">
        <f t="shared" si="18"/>
        <v>30.1</v>
      </c>
      <c r="N100" s="22">
        <f t="shared" si="19"/>
        <v>30.080000000000002</v>
      </c>
      <c r="O100" s="25" t="e">
        <f ca="1">_xlfn.NUMBERVALUE(IF(ISBLANK(INDIRECT("BDD!H45")),#N/A,INDIRECT("BDD!H45")))</f>
        <v>#N/A</v>
      </c>
    </row>
    <row r="101" spans="2:15" x14ac:dyDescent="0.3">
      <c r="B101" s="22">
        <v>1.92</v>
      </c>
      <c r="C101" s="6">
        <f t="shared" si="10"/>
        <v>1.9</v>
      </c>
      <c r="D101" s="22">
        <v>2</v>
      </c>
      <c r="E101" s="22">
        <f t="shared" si="11"/>
        <v>2.1</v>
      </c>
      <c r="F101" s="22">
        <v>2.08</v>
      </c>
      <c r="G101" s="25" t="e">
        <f ca="1">_xlfn.NUMBERVALUE(IF(ISBLANK(INDIRECT("BDD!G46")),#N/A,INDIRECT("BDD!G46")))</f>
        <v>#N/A</v>
      </c>
      <c r="J101" s="22">
        <f t="shared" si="16"/>
        <v>29.919999999999998</v>
      </c>
      <c r="K101" s="6">
        <f t="shared" si="17"/>
        <v>29.9</v>
      </c>
      <c r="L101" s="22">
        <v>30</v>
      </c>
      <c r="M101" s="22">
        <f t="shared" si="18"/>
        <v>30.1</v>
      </c>
      <c r="N101" s="22">
        <f t="shared" si="19"/>
        <v>30.080000000000002</v>
      </c>
      <c r="O101" s="25" t="e">
        <f ca="1">_xlfn.NUMBERVALUE(IF(ISBLANK(INDIRECT("BDD!H46")),#N/A,INDIRECT("BDD!H46")))</f>
        <v>#N/A</v>
      </c>
    </row>
    <row r="102" spans="2:15" x14ac:dyDescent="0.3">
      <c r="B102" s="22">
        <v>1.92</v>
      </c>
      <c r="C102" s="6">
        <f t="shared" si="10"/>
        <v>1.9</v>
      </c>
      <c r="D102" s="22">
        <v>2</v>
      </c>
      <c r="E102" s="22">
        <f t="shared" si="11"/>
        <v>2.1</v>
      </c>
      <c r="F102" s="22">
        <v>2.08</v>
      </c>
      <c r="G102" s="25" t="e">
        <f ca="1">_xlfn.NUMBERVALUE(IF(ISBLANK(INDIRECT("BDD!G47")),#N/A,INDIRECT("BDD!G47")))</f>
        <v>#N/A</v>
      </c>
      <c r="J102" s="22">
        <f t="shared" si="16"/>
        <v>29.919999999999998</v>
      </c>
      <c r="K102" s="6">
        <f t="shared" si="17"/>
        <v>29.9</v>
      </c>
      <c r="L102" s="22">
        <v>30</v>
      </c>
      <c r="M102" s="22">
        <f t="shared" si="18"/>
        <v>30.1</v>
      </c>
      <c r="N102" s="22">
        <f t="shared" si="19"/>
        <v>30.080000000000002</v>
      </c>
      <c r="O102" s="25" t="e">
        <f ca="1">_xlfn.NUMBERVALUE(IF(ISBLANK(INDIRECT("BDD!H47")),#N/A,INDIRECT("BDD!H47")))</f>
        <v>#N/A</v>
      </c>
    </row>
    <row r="103" spans="2:15" x14ac:dyDescent="0.3">
      <c r="B103" s="22">
        <v>1.92</v>
      </c>
      <c r="C103" s="6">
        <f t="shared" si="10"/>
        <v>1.9</v>
      </c>
      <c r="D103" s="22">
        <v>2</v>
      </c>
      <c r="E103" s="22">
        <f t="shared" si="11"/>
        <v>2.1</v>
      </c>
      <c r="F103" s="22">
        <v>2.08</v>
      </c>
      <c r="G103" s="25" t="e">
        <f ca="1">_xlfn.NUMBERVALUE(IF(ISBLANK(INDIRECT("BDD!G48")),#N/A,INDIRECT("BDD!G48")))</f>
        <v>#N/A</v>
      </c>
      <c r="J103" s="22">
        <f t="shared" si="16"/>
        <v>29.919999999999998</v>
      </c>
      <c r="K103" s="6">
        <f t="shared" si="17"/>
        <v>29.9</v>
      </c>
      <c r="L103" s="22">
        <v>30</v>
      </c>
      <c r="M103" s="22">
        <f t="shared" si="18"/>
        <v>30.1</v>
      </c>
      <c r="N103" s="22">
        <f t="shared" si="19"/>
        <v>30.080000000000002</v>
      </c>
      <c r="O103" s="25" t="e">
        <f ca="1">_xlfn.NUMBERVALUE(IF(ISBLANK(INDIRECT("BDD!H48")),#N/A,INDIRECT("BDD!H48")))</f>
        <v>#N/A</v>
      </c>
    </row>
    <row r="104" spans="2:15" x14ac:dyDescent="0.3">
      <c r="B104" s="22">
        <v>1.92</v>
      </c>
      <c r="C104" s="6">
        <f t="shared" si="10"/>
        <v>1.9</v>
      </c>
      <c r="D104" s="22">
        <v>2</v>
      </c>
      <c r="E104" s="22">
        <f t="shared" si="11"/>
        <v>2.1</v>
      </c>
      <c r="F104" s="22">
        <v>2.08</v>
      </c>
      <c r="G104" s="25" t="e">
        <f ca="1">_xlfn.NUMBERVALUE(IF(ISBLANK(INDIRECT("BDD!G49")),#N/A,INDIRECT("BDD!G49")))</f>
        <v>#N/A</v>
      </c>
      <c r="J104" s="22">
        <f t="shared" si="16"/>
        <v>29.919999999999998</v>
      </c>
      <c r="K104" s="6">
        <f t="shared" si="17"/>
        <v>29.9</v>
      </c>
      <c r="L104" s="22">
        <v>30</v>
      </c>
      <c r="M104" s="22">
        <f t="shared" si="18"/>
        <v>30.1</v>
      </c>
      <c r="N104" s="22">
        <f t="shared" si="19"/>
        <v>30.080000000000002</v>
      </c>
      <c r="O104" s="25" t="e">
        <f ca="1">_xlfn.NUMBERVALUE(IF(ISBLANK(INDIRECT("BDD!H49")),#N/A,INDIRECT("BDD!H49")))</f>
        <v>#N/A</v>
      </c>
    </row>
    <row r="105" spans="2:15" x14ac:dyDescent="0.3">
      <c r="B105" s="22">
        <v>1.92</v>
      </c>
      <c r="C105" s="6">
        <f t="shared" si="10"/>
        <v>1.9</v>
      </c>
      <c r="D105" s="22">
        <v>2</v>
      </c>
      <c r="E105" s="22">
        <f t="shared" si="11"/>
        <v>2.1</v>
      </c>
      <c r="F105" s="22">
        <v>2.08</v>
      </c>
      <c r="G105" s="25" t="e">
        <f ca="1">_xlfn.NUMBERVALUE(IF(ISBLANK(INDIRECT("BDD!G50")),#N/A,INDIRECT("BDD!G50")))</f>
        <v>#N/A</v>
      </c>
      <c r="J105" s="22">
        <f t="shared" si="16"/>
        <v>29.919999999999998</v>
      </c>
      <c r="K105" s="6">
        <f t="shared" si="17"/>
        <v>29.9</v>
      </c>
      <c r="L105" s="22">
        <v>30</v>
      </c>
      <c r="M105" s="22">
        <f t="shared" si="18"/>
        <v>30.1</v>
      </c>
      <c r="N105" s="22">
        <f t="shared" si="19"/>
        <v>30.080000000000002</v>
      </c>
      <c r="O105" s="25" t="e">
        <f ca="1">_xlfn.NUMBERVALUE(IF(ISBLANK(INDIRECT("BDD!H50")),#N/A,INDIRECT("BDD!H50")))</f>
        <v>#N/A</v>
      </c>
    </row>
    <row r="106" spans="2:15" x14ac:dyDescent="0.3">
      <c r="B106" s="22">
        <v>1.92</v>
      </c>
      <c r="C106" s="6">
        <f t="shared" si="10"/>
        <v>1.9</v>
      </c>
      <c r="D106" s="22">
        <v>2</v>
      </c>
      <c r="E106" s="22">
        <f t="shared" si="11"/>
        <v>2.1</v>
      </c>
      <c r="F106" s="22">
        <v>2.08</v>
      </c>
      <c r="G106" s="25" t="e">
        <f ca="1">_xlfn.NUMBERVALUE(IF(ISBLANK(INDIRECT("BDD!G51")),#N/A,INDIRECT("BDD!G51")))</f>
        <v>#N/A</v>
      </c>
      <c r="J106" s="22">
        <f t="shared" si="16"/>
        <v>29.919999999999998</v>
      </c>
      <c r="K106" s="6">
        <f t="shared" si="17"/>
        <v>29.9</v>
      </c>
      <c r="L106" s="22">
        <v>30</v>
      </c>
      <c r="M106" s="22">
        <f t="shared" si="18"/>
        <v>30.1</v>
      </c>
      <c r="N106" s="22">
        <f t="shared" si="19"/>
        <v>30.080000000000002</v>
      </c>
      <c r="O106" s="25" t="e">
        <f ca="1">_xlfn.NUMBERVALUE(IF(ISBLANK(INDIRECT("BDD!H51")),#N/A,INDIRECT("BDD!H51")))</f>
        <v>#N/A</v>
      </c>
    </row>
  </sheetData>
  <mergeCells count="10">
    <mergeCell ref="C55:E55"/>
    <mergeCell ref="G55:G56"/>
    <mergeCell ref="K55:M55"/>
    <mergeCell ref="O55:O56"/>
    <mergeCell ref="S2:U2"/>
    <mergeCell ref="W2:W3"/>
    <mergeCell ref="C2:E2"/>
    <mergeCell ref="G2:G3"/>
    <mergeCell ref="K2:M2"/>
    <mergeCell ref="O2:O3"/>
  </mergeCells>
  <dataValidations count="1">
    <dataValidation type="whole" operator="notEqual" allowBlank="1" showErrorMessage="1" errorTitle="Erreur" error="Erreur de saisie " sqref="Y2">
      <formula1>0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51"/>
  <sheetViews>
    <sheetView workbookViewId="0">
      <selection activeCell="O17" sqref="O17"/>
    </sheetView>
  </sheetViews>
  <sheetFormatPr baseColWidth="10" defaultRowHeight="14.4" x14ac:dyDescent="0.3"/>
  <cols>
    <col min="1" max="1" width="13.5546875" style="18" bestFit="1" customWidth="1"/>
    <col min="2" max="2" width="11.5546875" style="18"/>
    <col min="3" max="3" width="14.44140625" style="18" bestFit="1" customWidth="1"/>
    <col min="4" max="4" width="12.77734375" style="18" bestFit="1" customWidth="1"/>
    <col min="5" max="16384" width="11.5546875" style="18"/>
  </cols>
  <sheetData>
    <row r="1" spans="1:13" s="12" customFormat="1" x14ac:dyDescent="0.3">
      <c r="A1" s="17" t="s">
        <v>28</v>
      </c>
      <c r="B1" s="17" t="s">
        <v>29</v>
      </c>
      <c r="C1" s="17" t="s">
        <v>30</v>
      </c>
      <c r="D1" s="17" t="s">
        <v>31</v>
      </c>
      <c r="E1" s="17" t="s">
        <v>32</v>
      </c>
      <c r="F1" s="17" t="s">
        <v>33</v>
      </c>
      <c r="G1" s="17" t="s">
        <v>34</v>
      </c>
      <c r="H1" s="17" t="s">
        <v>35</v>
      </c>
      <c r="I1" s="17" t="s">
        <v>36</v>
      </c>
      <c r="J1" s="17" t="s">
        <v>37</v>
      </c>
      <c r="K1" s="17" t="s">
        <v>38</v>
      </c>
      <c r="L1" s="17" t="s">
        <v>39</v>
      </c>
      <c r="M1" s="17" t="s">
        <v>40</v>
      </c>
    </row>
    <row r="2" spans="1:13" s="12" customFormat="1" x14ac:dyDescent="0.3">
      <c r="A2" s="20">
        <v>50</v>
      </c>
      <c r="B2" s="21">
        <v>45630</v>
      </c>
      <c r="C2" s="19" t="s">
        <v>48</v>
      </c>
      <c r="D2" s="19">
        <v>1</v>
      </c>
      <c r="E2" s="19">
        <v>1</v>
      </c>
      <c r="F2" s="19"/>
      <c r="G2" s="19"/>
      <c r="H2" s="19"/>
      <c r="I2" s="19"/>
      <c r="J2" s="19"/>
      <c r="K2" s="19"/>
      <c r="L2" s="19"/>
      <c r="M2" s="19"/>
    </row>
    <row r="3" spans="1:13" s="12" customFormat="1" x14ac:dyDescent="0.3">
      <c r="A3" s="41">
        <v>50</v>
      </c>
      <c r="B3" s="42">
        <v>45630</v>
      </c>
      <c r="C3" s="43" t="s">
        <v>48</v>
      </c>
      <c r="D3" s="43">
        <v>5</v>
      </c>
      <c r="E3" s="43">
        <v>2</v>
      </c>
      <c r="F3" s="43"/>
      <c r="G3" s="43"/>
      <c r="H3" s="43"/>
      <c r="I3" s="43"/>
      <c r="J3" s="43"/>
      <c r="K3" s="43"/>
      <c r="L3" s="43"/>
      <c r="M3" s="43"/>
    </row>
    <row r="4" spans="1:13" s="12" customFormat="1" x14ac:dyDescent="0.3">
      <c r="A4" s="41">
        <v>50</v>
      </c>
      <c r="B4" s="42">
        <v>45630</v>
      </c>
      <c r="C4" s="43" t="s">
        <v>48</v>
      </c>
      <c r="D4" s="43">
        <v>9</v>
      </c>
      <c r="E4" s="43">
        <v>2</v>
      </c>
      <c r="F4" s="43"/>
      <c r="G4" s="43"/>
      <c r="H4" s="43"/>
      <c r="I4" s="43"/>
      <c r="J4" s="43"/>
      <c r="K4" s="43"/>
      <c r="L4" s="43"/>
      <c r="M4" s="43"/>
    </row>
    <row r="5" spans="1:13" s="12" customFormat="1" x14ac:dyDescent="0.3">
      <c r="A5" s="41">
        <v>50</v>
      </c>
      <c r="B5" s="42">
        <v>45630</v>
      </c>
      <c r="C5" s="43" t="s">
        <v>48</v>
      </c>
      <c r="D5" s="43">
        <v>13</v>
      </c>
      <c r="E5" s="43">
        <v>3</v>
      </c>
      <c r="F5" s="43"/>
      <c r="G5" s="43"/>
      <c r="H5" s="43"/>
      <c r="I5" s="43"/>
      <c r="J5" s="43"/>
      <c r="K5" s="43"/>
      <c r="L5" s="43"/>
      <c r="M5" s="43"/>
    </row>
    <row r="6" spans="1:13" s="12" customFormat="1" x14ac:dyDescent="0.3">
      <c r="A6" s="41">
        <v>50</v>
      </c>
      <c r="B6" s="42">
        <v>45630</v>
      </c>
      <c r="C6" s="43" t="s">
        <v>48</v>
      </c>
      <c r="D6" s="43">
        <v>17</v>
      </c>
      <c r="E6" s="43">
        <v>4</v>
      </c>
      <c r="F6" s="43"/>
      <c r="G6" s="43"/>
      <c r="H6" s="43"/>
      <c r="I6" s="43"/>
      <c r="J6" s="43"/>
      <c r="K6" s="43"/>
      <c r="L6" s="43"/>
      <c r="M6" s="43"/>
    </row>
    <row r="7" spans="1:13" s="12" customFormat="1" x14ac:dyDescent="0.3">
      <c r="A7" s="41">
        <v>50</v>
      </c>
      <c r="B7" s="42">
        <v>45630</v>
      </c>
      <c r="C7" s="43" t="s">
        <v>48</v>
      </c>
      <c r="D7" s="43">
        <v>21</v>
      </c>
      <c r="E7" s="43">
        <v>5</v>
      </c>
      <c r="F7" s="43"/>
      <c r="G7" s="43"/>
      <c r="H7" s="43"/>
      <c r="I7" s="43"/>
      <c r="J7" s="43"/>
      <c r="K7" s="43"/>
      <c r="L7" s="43"/>
      <c r="M7" s="43"/>
    </row>
    <row r="8" spans="1:13" s="12" customFormat="1" x14ac:dyDescent="0.3">
      <c r="A8" s="41">
        <v>50</v>
      </c>
      <c r="B8" s="42">
        <v>45630</v>
      </c>
      <c r="C8" s="43" t="s">
        <v>48</v>
      </c>
      <c r="D8" s="43">
        <v>25</v>
      </c>
      <c r="E8" s="43">
        <v>6</v>
      </c>
      <c r="F8" s="43"/>
      <c r="G8" s="43"/>
      <c r="H8" s="43"/>
      <c r="I8" s="43"/>
      <c r="J8" s="43"/>
      <c r="K8" s="43"/>
      <c r="L8" s="43"/>
      <c r="M8" s="43"/>
    </row>
    <row r="9" spans="1:13" s="12" customFormat="1" x14ac:dyDescent="0.3">
      <c r="A9" s="41">
        <v>50</v>
      </c>
      <c r="B9" s="42">
        <v>45630</v>
      </c>
      <c r="C9" s="43" t="s">
        <v>48</v>
      </c>
      <c r="D9" s="43">
        <v>29</v>
      </c>
      <c r="E9" s="43">
        <v>8</v>
      </c>
      <c r="F9" s="43"/>
      <c r="G9" s="43"/>
      <c r="H9" s="43"/>
      <c r="I9" s="43"/>
      <c r="J9" s="43"/>
      <c r="K9" s="43"/>
      <c r="L9" s="43"/>
      <c r="M9" s="43"/>
    </row>
    <row r="10" spans="1:13" x14ac:dyDescent="0.3">
      <c r="A10" s="41">
        <v>50</v>
      </c>
      <c r="B10" s="42">
        <v>45630</v>
      </c>
      <c r="C10" s="43" t="s">
        <v>48</v>
      </c>
      <c r="D10" s="43">
        <v>33</v>
      </c>
      <c r="E10" s="43">
        <v>9</v>
      </c>
      <c r="F10" s="43"/>
      <c r="G10" s="43"/>
      <c r="H10" s="43"/>
      <c r="I10" s="43"/>
      <c r="J10" s="43"/>
      <c r="K10" s="43"/>
      <c r="L10" s="43"/>
      <c r="M10" s="43"/>
    </row>
    <row r="11" spans="1:13" x14ac:dyDescent="0.3">
      <c r="A11" s="20">
        <v>50</v>
      </c>
      <c r="B11" s="21">
        <v>45630</v>
      </c>
      <c r="C11" s="19" t="s">
        <v>48</v>
      </c>
      <c r="D11" s="19">
        <v>37</v>
      </c>
      <c r="E11" s="19">
        <v>9</v>
      </c>
      <c r="F11" s="19"/>
      <c r="G11" s="19"/>
      <c r="H11" s="19"/>
      <c r="I11" s="19"/>
      <c r="J11" s="19"/>
      <c r="K11" s="19"/>
      <c r="L11" s="19"/>
      <c r="M11" s="19"/>
    </row>
    <row r="12" spans="1:13" x14ac:dyDescent="0.3">
      <c r="A12" s="20">
        <v>50</v>
      </c>
      <c r="B12" s="21">
        <v>45630</v>
      </c>
      <c r="C12" s="19" t="s">
        <v>48</v>
      </c>
      <c r="D12" s="19">
        <v>41</v>
      </c>
      <c r="E12" s="19">
        <v>9</v>
      </c>
      <c r="F12" s="19"/>
      <c r="G12" s="19"/>
      <c r="H12" s="19"/>
      <c r="I12" s="19"/>
      <c r="J12" s="19"/>
      <c r="K12" s="19"/>
      <c r="L12" s="19"/>
      <c r="M12" s="19"/>
    </row>
    <row r="13" spans="1:13" x14ac:dyDescent="0.3">
      <c r="A13" s="20">
        <v>50</v>
      </c>
      <c r="B13" s="21">
        <v>45630</v>
      </c>
      <c r="C13" s="19" t="s">
        <v>48</v>
      </c>
      <c r="D13" s="19">
        <v>45</v>
      </c>
      <c r="E13" s="19">
        <v>9</v>
      </c>
      <c r="F13" s="19"/>
      <c r="G13" s="19"/>
      <c r="H13" s="19"/>
      <c r="I13" s="19"/>
      <c r="J13" s="19"/>
      <c r="K13" s="19"/>
      <c r="L13" s="19"/>
      <c r="M13" s="19"/>
    </row>
    <row r="14" spans="1:13" x14ac:dyDescent="0.3">
      <c r="A14" s="20">
        <v>50</v>
      </c>
      <c r="B14" s="21">
        <v>45630</v>
      </c>
      <c r="C14" s="19" t="s">
        <v>48</v>
      </c>
      <c r="D14" s="19">
        <v>49</v>
      </c>
      <c r="E14" s="19">
        <v>9</v>
      </c>
      <c r="F14" s="19"/>
      <c r="G14" s="19"/>
      <c r="H14" s="19"/>
      <c r="I14" s="19"/>
      <c r="J14" s="19"/>
      <c r="K14" s="19"/>
      <c r="L14" s="19"/>
      <c r="M14" s="19"/>
    </row>
    <row r="15" spans="1:13" x14ac:dyDescent="0.3">
      <c r="A15" s="20">
        <v>50</v>
      </c>
      <c r="B15" s="21">
        <v>45630</v>
      </c>
      <c r="C15" s="19" t="s">
        <v>48</v>
      </c>
      <c r="D15" s="19">
        <v>53</v>
      </c>
      <c r="E15" s="19">
        <v>10</v>
      </c>
      <c r="F15" s="19"/>
      <c r="G15" s="19"/>
      <c r="H15" s="19"/>
      <c r="I15" s="19"/>
      <c r="J15" s="19"/>
      <c r="K15" s="19"/>
      <c r="L15" s="19"/>
      <c r="M15" s="19"/>
    </row>
    <row r="16" spans="1:13" x14ac:dyDescent="0.3">
      <c r="A16" s="20">
        <v>50</v>
      </c>
      <c r="B16" s="21">
        <v>45630</v>
      </c>
      <c r="C16" s="19" t="s">
        <v>48</v>
      </c>
      <c r="D16" s="19">
        <v>57</v>
      </c>
      <c r="E16" s="19">
        <v>10</v>
      </c>
      <c r="F16" s="19"/>
      <c r="G16" s="19"/>
      <c r="H16" s="19"/>
      <c r="I16" s="19"/>
      <c r="J16" s="19"/>
      <c r="K16" s="19"/>
      <c r="L16" s="19"/>
      <c r="M16" s="19"/>
    </row>
    <row r="17" spans="1:13" x14ac:dyDescent="0.3">
      <c r="A17" s="20">
        <v>50</v>
      </c>
      <c r="B17" s="21">
        <v>45630</v>
      </c>
      <c r="C17" s="19" t="s">
        <v>48</v>
      </c>
      <c r="D17" s="19">
        <v>61</v>
      </c>
      <c r="E17" s="19">
        <v>10</v>
      </c>
      <c r="F17" s="19"/>
      <c r="G17" s="19"/>
      <c r="H17" s="19"/>
      <c r="I17" s="19"/>
      <c r="J17" s="19"/>
      <c r="K17" s="19"/>
      <c r="L17" s="19"/>
      <c r="M17" s="19"/>
    </row>
    <row r="18" spans="1:13" x14ac:dyDescent="0.3">
      <c r="A18" s="20">
        <v>50</v>
      </c>
      <c r="B18" s="21">
        <v>45630</v>
      </c>
      <c r="C18" s="19" t="s">
        <v>48</v>
      </c>
      <c r="D18" s="19">
        <v>41</v>
      </c>
      <c r="E18" s="19">
        <v>9</v>
      </c>
      <c r="F18" s="19"/>
      <c r="G18" s="19"/>
      <c r="H18" s="19"/>
      <c r="I18" s="19"/>
      <c r="J18" s="19"/>
      <c r="K18" s="19"/>
      <c r="L18" s="19"/>
      <c r="M18" s="19"/>
    </row>
    <row r="19" spans="1:13" x14ac:dyDescent="0.3">
      <c r="A19" s="20">
        <v>50</v>
      </c>
      <c r="B19" s="21">
        <v>45630</v>
      </c>
      <c r="C19" s="19" t="s">
        <v>48</v>
      </c>
      <c r="D19" s="19">
        <v>45</v>
      </c>
      <c r="E19" s="19">
        <v>9</v>
      </c>
      <c r="F19" s="19"/>
      <c r="G19" s="19"/>
      <c r="H19" s="19"/>
      <c r="I19" s="19"/>
      <c r="J19" s="19"/>
      <c r="K19" s="19"/>
      <c r="L19" s="19"/>
      <c r="M19" s="19"/>
    </row>
    <row r="20" spans="1:13" x14ac:dyDescent="0.3">
      <c r="A20" s="20">
        <v>50</v>
      </c>
      <c r="B20" s="21">
        <v>45630</v>
      </c>
      <c r="C20" s="19" t="s">
        <v>48</v>
      </c>
      <c r="D20" s="19">
        <v>49</v>
      </c>
      <c r="E20" s="19">
        <v>9</v>
      </c>
      <c r="F20" s="19"/>
      <c r="G20" s="19"/>
      <c r="H20" s="19"/>
      <c r="I20" s="19"/>
      <c r="J20" s="19"/>
      <c r="K20" s="19"/>
      <c r="L20" s="19"/>
      <c r="M20" s="19"/>
    </row>
    <row r="21" spans="1:13" x14ac:dyDescent="0.3">
      <c r="A21" s="20">
        <v>50</v>
      </c>
      <c r="B21" s="21">
        <v>45630</v>
      </c>
      <c r="C21" s="19" t="s">
        <v>48</v>
      </c>
      <c r="D21" s="19">
        <v>53</v>
      </c>
      <c r="E21" s="19">
        <v>10</v>
      </c>
      <c r="F21" s="19"/>
      <c r="G21" s="19"/>
      <c r="H21" s="19"/>
      <c r="I21" s="19"/>
      <c r="J21" s="19"/>
      <c r="K21" s="19"/>
      <c r="L21" s="19"/>
      <c r="M21" s="19"/>
    </row>
    <row r="22" spans="1:13" x14ac:dyDescent="0.3">
      <c r="A22" s="20">
        <v>50</v>
      </c>
      <c r="B22" s="21">
        <v>45630</v>
      </c>
      <c r="C22" s="19" t="s">
        <v>48</v>
      </c>
      <c r="D22" s="19">
        <v>57</v>
      </c>
      <c r="E22" s="19">
        <v>10</v>
      </c>
      <c r="F22" s="19"/>
      <c r="G22" s="19"/>
      <c r="H22" s="19"/>
      <c r="I22" s="19"/>
      <c r="J22" s="19"/>
      <c r="K22" s="19"/>
      <c r="L22" s="19"/>
      <c r="M22" s="19"/>
    </row>
    <row r="23" spans="1:13" x14ac:dyDescent="0.3">
      <c r="A23" s="20">
        <v>50</v>
      </c>
      <c r="B23" s="21">
        <v>45630</v>
      </c>
      <c r="C23" s="19" t="s">
        <v>48</v>
      </c>
      <c r="D23" s="19">
        <v>61</v>
      </c>
      <c r="E23" s="19">
        <v>10</v>
      </c>
      <c r="F23" s="19"/>
      <c r="G23" s="19"/>
      <c r="H23" s="19"/>
      <c r="I23" s="19"/>
      <c r="J23" s="19"/>
      <c r="K23" s="19"/>
      <c r="L23" s="19"/>
      <c r="M23" s="19"/>
    </row>
    <row r="24" spans="1:13" x14ac:dyDescent="0.3">
      <c r="A24" s="20">
        <v>50</v>
      </c>
      <c r="B24" s="21" t="s">
        <v>47</v>
      </c>
      <c r="C24" s="19" t="s">
        <v>46</v>
      </c>
      <c r="D24" s="19">
        <v>1</v>
      </c>
      <c r="E24" s="19">
        <v>1</v>
      </c>
      <c r="F24" s="19"/>
      <c r="G24" s="19"/>
      <c r="H24" s="19"/>
      <c r="I24" s="19"/>
      <c r="J24" s="19"/>
      <c r="K24" s="19"/>
      <c r="L24" s="19"/>
      <c r="M24" s="19"/>
    </row>
    <row r="25" spans="1:13" x14ac:dyDescent="0.3">
      <c r="A25" s="20">
        <v>50</v>
      </c>
      <c r="B25" s="21" t="s">
        <v>47</v>
      </c>
      <c r="C25" s="19" t="s">
        <v>46</v>
      </c>
      <c r="D25" s="19">
        <v>5</v>
      </c>
      <c r="E25" s="19">
        <v>2</v>
      </c>
      <c r="F25" s="19"/>
      <c r="G25" s="19"/>
      <c r="H25" s="19"/>
      <c r="I25" s="19"/>
      <c r="J25" s="19"/>
      <c r="K25" s="19"/>
      <c r="L25" s="19"/>
      <c r="M25" s="19"/>
    </row>
    <row r="26" spans="1:13" x14ac:dyDescent="0.3">
      <c r="A26" s="20">
        <v>50</v>
      </c>
      <c r="B26" s="21" t="s">
        <v>47</v>
      </c>
      <c r="C26" s="19" t="s">
        <v>46</v>
      </c>
      <c r="D26" s="19">
        <v>9</v>
      </c>
      <c r="E26" s="19">
        <v>2</v>
      </c>
      <c r="F26" s="19"/>
      <c r="G26" s="19"/>
      <c r="H26" s="19"/>
      <c r="I26" s="19"/>
      <c r="J26" s="19"/>
      <c r="K26" s="19"/>
      <c r="L26" s="19"/>
      <c r="M26" s="19"/>
    </row>
    <row r="27" spans="1:13" x14ac:dyDescent="0.3">
      <c r="A27" s="20">
        <v>50</v>
      </c>
      <c r="B27" s="21" t="s">
        <v>47</v>
      </c>
      <c r="C27" s="19" t="s">
        <v>46</v>
      </c>
      <c r="D27" s="19">
        <v>13</v>
      </c>
      <c r="E27" s="19">
        <v>3</v>
      </c>
      <c r="F27" s="19"/>
      <c r="G27" s="19"/>
      <c r="H27" s="19"/>
      <c r="I27" s="19"/>
      <c r="J27" s="19"/>
      <c r="K27" s="19"/>
      <c r="L27" s="19"/>
      <c r="M27" s="19"/>
    </row>
    <row r="28" spans="1:13" x14ac:dyDescent="0.3">
      <c r="A28" s="20">
        <v>50</v>
      </c>
      <c r="B28" s="21" t="s">
        <v>47</v>
      </c>
      <c r="C28" s="19" t="s">
        <v>46</v>
      </c>
      <c r="D28" s="19">
        <v>17</v>
      </c>
      <c r="E28" s="19">
        <v>4</v>
      </c>
      <c r="F28" s="19"/>
      <c r="G28" s="19"/>
      <c r="H28" s="19"/>
      <c r="I28" s="19"/>
      <c r="J28" s="19"/>
      <c r="K28" s="19"/>
      <c r="L28" s="19"/>
      <c r="M28" s="19"/>
    </row>
    <row r="29" spans="1:13" x14ac:dyDescent="0.3">
      <c r="A29" s="20">
        <v>50</v>
      </c>
      <c r="B29" s="21" t="s">
        <v>47</v>
      </c>
      <c r="C29" s="19" t="s">
        <v>46</v>
      </c>
      <c r="D29" s="19">
        <v>21</v>
      </c>
      <c r="E29" s="19">
        <v>5</v>
      </c>
      <c r="F29" s="19"/>
      <c r="G29" s="19"/>
      <c r="H29" s="19"/>
      <c r="I29" s="19"/>
      <c r="J29" s="19"/>
      <c r="K29" s="19"/>
      <c r="L29" s="19"/>
      <c r="M29" s="19"/>
    </row>
    <row r="30" spans="1:13" x14ac:dyDescent="0.3">
      <c r="A30" s="20">
        <v>50</v>
      </c>
      <c r="B30" s="21" t="s">
        <v>47</v>
      </c>
      <c r="C30" s="19" t="s">
        <v>46</v>
      </c>
      <c r="D30" s="19">
        <v>25</v>
      </c>
      <c r="E30" s="19">
        <v>6</v>
      </c>
      <c r="F30" s="19"/>
      <c r="G30" s="19"/>
      <c r="H30" s="19"/>
      <c r="I30" s="19"/>
      <c r="J30" s="19"/>
      <c r="K30" s="19"/>
      <c r="L30" s="19"/>
      <c r="M30" s="19"/>
    </row>
    <row r="31" spans="1:13" x14ac:dyDescent="0.3">
      <c r="A31" s="20">
        <v>50</v>
      </c>
      <c r="B31" s="21" t="s">
        <v>47</v>
      </c>
      <c r="C31" s="19" t="s">
        <v>46</v>
      </c>
      <c r="D31" s="19">
        <v>29</v>
      </c>
      <c r="E31" s="19">
        <v>8</v>
      </c>
      <c r="F31" s="19"/>
      <c r="G31" s="19"/>
      <c r="H31" s="19"/>
      <c r="I31" s="19"/>
      <c r="J31" s="19"/>
      <c r="K31" s="19"/>
      <c r="L31" s="19"/>
      <c r="M31" s="19"/>
    </row>
    <row r="32" spans="1:13" x14ac:dyDescent="0.3">
      <c r="A32" s="20">
        <v>50</v>
      </c>
      <c r="B32" s="21" t="s">
        <v>47</v>
      </c>
      <c r="C32" s="19" t="s">
        <v>46</v>
      </c>
      <c r="D32" s="19">
        <v>33</v>
      </c>
      <c r="E32" s="19">
        <v>9</v>
      </c>
      <c r="F32" s="19"/>
      <c r="G32" s="19"/>
      <c r="H32" s="19"/>
      <c r="I32" s="19"/>
      <c r="J32" s="19"/>
      <c r="K32" s="19"/>
      <c r="L32" s="19"/>
      <c r="M32" s="19"/>
    </row>
    <row r="33" spans="1:13" x14ac:dyDescent="0.3">
      <c r="A33" s="20">
        <v>50</v>
      </c>
      <c r="B33" s="21" t="s">
        <v>47</v>
      </c>
      <c r="C33" s="19" t="s">
        <v>46</v>
      </c>
      <c r="D33" s="19">
        <v>37</v>
      </c>
      <c r="E33" s="19">
        <v>9</v>
      </c>
      <c r="F33" s="19"/>
      <c r="G33" s="19"/>
      <c r="H33" s="19"/>
      <c r="I33" s="19"/>
      <c r="J33" s="19"/>
      <c r="K33" s="19"/>
      <c r="L33" s="19"/>
      <c r="M33" s="19"/>
    </row>
    <row r="34" spans="1:13" x14ac:dyDescent="0.3">
      <c r="A34" s="20">
        <v>50</v>
      </c>
      <c r="B34" s="21" t="s">
        <v>47</v>
      </c>
      <c r="C34" s="19" t="s">
        <v>46</v>
      </c>
      <c r="D34" s="19">
        <v>41</v>
      </c>
      <c r="E34" s="19">
        <v>9</v>
      </c>
      <c r="F34" s="19"/>
      <c r="G34" s="19"/>
      <c r="H34" s="19"/>
      <c r="I34" s="19"/>
      <c r="J34" s="19"/>
      <c r="K34" s="19"/>
      <c r="L34" s="19"/>
      <c r="M34" s="19"/>
    </row>
    <row r="35" spans="1:13" x14ac:dyDescent="0.3">
      <c r="A35" s="20">
        <v>50</v>
      </c>
      <c r="B35" s="21" t="s">
        <v>47</v>
      </c>
      <c r="C35" s="19" t="s">
        <v>46</v>
      </c>
      <c r="D35" s="19">
        <v>45</v>
      </c>
      <c r="E35" s="19">
        <v>9</v>
      </c>
      <c r="F35" s="19"/>
      <c r="G35" s="19"/>
      <c r="H35" s="19"/>
      <c r="I35" s="19"/>
      <c r="J35" s="19"/>
      <c r="K35" s="19"/>
      <c r="L35" s="19"/>
      <c r="M35" s="19"/>
    </row>
    <row r="36" spans="1:13" x14ac:dyDescent="0.3">
      <c r="A36" s="20">
        <v>50</v>
      </c>
      <c r="B36" s="21" t="s">
        <v>47</v>
      </c>
      <c r="C36" s="19" t="s">
        <v>46</v>
      </c>
      <c r="D36" s="19">
        <v>49</v>
      </c>
      <c r="E36" s="19">
        <v>9</v>
      </c>
      <c r="F36" s="19"/>
      <c r="G36" s="19"/>
      <c r="H36" s="19"/>
      <c r="I36" s="19"/>
      <c r="J36" s="19"/>
      <c r="K36" s="19"/>
      <c r="L36" s="19"/>
      <c r="M36" s="19"/>
    </row>
    <row r="37" spans="1:13" x14ac:dyDescent="0.3">
      <c r="A37" s="20">
        <v>45</v>
      </c>
      <c r="B37" s="21" t="s">
        <v>45</v>
      </c>
      <c r="C37" s="19" t="s">
        <v>44</v>
      </c>
      <c r="D37" s="19">
        <v>1</v>
      </c>
      <c r="E37" s="19">
        <v>2</v>
      </c>
      <c r="F37" s="19">
        <v>2</v>
      </c>
      <c r="G37" s="19">
        <v>2</v>
      </c>
      <c r="H37" s="19">
        <v>2</v>
      </c>
      <c r="I37" s="19">
        <v>2</v>
      </c>
      <c r="J37" s="19">
        <v>2</v>
      </c>
      <c r="K37" s="19">
        <v>2</v>
      </c>
      <c r="L37" s="19">
        <v>2</v>
      </c>
      <c r="M37" s="19">
        <v>2</v>
      </c>
    </row>
    <row r="38" spans="1:13" x14ac:dyDescent="0.3">
      <c r="A38" s="20">
        <v>45</v>
      </c>
      <c r="B38" s="21" t="s">
        <v>45</v>
      </c>
      <c r="C38" s="19" t="s">
        <v>44</v>
      </c>
      <c r="D38" s="19">
        <v>5</v>
      </c>
      <c r="E38" s="19">
        <v>4</v>
      </c>
      <c r="F38" s="19">
        <v>4</v>
      </c>
      <c r="G38" s="19">
        <v>5</v>
      </c>
      <c r="H38" s="19">
        <v>6</v>
      </c>
      <c r="I38" s="19">
        <v>7</v>
      </c>
      <c r="J38" s="19">
        <v>8</v>
      </c>
      <c r="K38" s="19"/>
      <c r="L38" s="19"/>
      <c r="M38" s="19"/>
    </row>
    <row r="39" spans="1:13" x14ac:dyDescent="0.3">
      <c r="A39" s="20">
        <v>45</v>
      </c>
      <c r="B39" s="21" t="s">
        <v>45</v>
      </c>
      <c r="C39" s="19" t="s">
        <v>44</v>
      </c>
      <c r="D39" s="19">
        <v>9</v>
      </c>
      <c r="E39" s="19">
        <v>5</v>
      </c>
      <c r="F39" s="19"/>
      <c r="G39" s="19"/>
      <c r="H39" s="19"/>
      <c r="I39" s="19"/>
      <c r="J39" s="19"/>
      <c r="K39" s="19">
        <v>12</v>
      </c>
      <c r="L39" s="19"/>
      <c r="M39" s="19"/>
    </row>
    <row r="40" spans="1:13" x14ac:dyDescent="0.3">
      <c r="A40" s="20">
        <v>45</v>
      </c>
      <c r="B40" s="21" t="s">
        <v>45</v>
      </c>
      <c r="C40" s="19" t="s">
        <v>44</v>
      </c>
      <c r="D40" s="19">
        <v>13</v>
      </c>
      <c r="E40" s="19">
        <v>6</v>
      </c>
      <c r="F40" s="19"/>
      <c r="G40" s="19">
        <v>5</v>
      </c>
      <c r="H40" s="19">
        <v>5</v>
      </c>
      <c r="I40" s="19">
        <v>5</v>
      </c>
      <c r="J40" s="19"/>
      <c r="K40" s="19"/>
      <c r="L40" s="19"/>
      <c r="M40" s="19"/>
    </row>
    <row r="41" spans="1:13" x14ac:dyDescent="0.3">
      <c r="A41" s="20">
        <v>45</v>
      </c>
      <c r="B41" s="21" t="s">
        <v>45</v>
      </c>
      <c r="C41" s="19" t="s">
        <v>44</v>
      </c>
      <c r="D41" s="19">
        <v>17</v>
      </c>
      <c r="E41" s="19">
        <v>7</v>
      </c>
      <c r="F41" s="19"/>
      <c r="G41" s="19"/>
      <c r="H41" s="19"/>
      <c r="I41" s="19"/>
      <c r="J41" s="19"/>
      <c r="K41" s="19"/>
      <c r="L41" s="19"/>
      <c r="M41" s="19"/>
    </row>
    <row r="42" spans="1:13" x14ac:dyDescent="0.3">
      <c r="A42" s="20">
        <v>45</v>
      </c>
      <c r="B42" s="21" t="s">
        <v>45</v>
      </c>
      <c r="C42" s="19" t="s">
        <v>44</v>
      </c>
      <c r="D42" s="19">
        <v>21</v>
      </c>
      <c r="E42" s="19">
        <v>8</v>
      </c>
      <c r="F42" s="19"/>
      <c r="G42" s="19"/>
      <c r="H42" s="19"/>
      <c r="I42" s="19"/>
      <c r="J42" s="19"/>
      <c r="K42" s="19"/>
      <c r="L42" s="19"/>
      <c r="M42" s="19"/>
    </row>
    <row r="43" spans="1:13" x14ac:dyDescent="0.3">
      <c r="A43" s="20">
        <v>45</v>
      </c>
      <c r="B43" s="21" t="s">
        <v>45</v>
      </c>
      <c r="C43" s="19" t="s">
        <v>44</v>
      </c>
      <c r="D43" s="19">
        <v>25</v>
      </c>
      <c r="E43" s="19">
        <v>9</v>
      </c>
      <c r="F43" s="19"/>
      <c r="G43" s="19"/>
      <c r="H43" s="19"/>
      <c r="I43" s="19"/>
      <c r="J43" s="19"/>
      <c r="K43" s="19"/>
      <c r="L43" s="19"/>
      <c r="M43" s="19"/>
    </row>
    <row r="44" spans="1:13" x14ac:dyDescent="0.3">
      <c r="A44" s="20">
        <v>45</v>
      </c>
      <c r="B44" s="21" t="s">
        <v>45</v>
      </c>
      <c r="C44" s="19" t="s">
        <v>44</v>
      </c>
      <c r="D44" s="19">
        <v>29</v>
      </c>
      <c r="E44" s="19">
        <v>10</v>
      </c>
      <c r="F44" s="19"/>
      <c r="G44" s="19"/>
      <c r="H44" s="19"/>
      <c r="I44" s="19"/>
      <c r="J44" s="19"/>
      <c r="K44" s="19"/>
      <c r="L44" s="19"/>
      <c r="M44" s="19"/>
    </row>
    <row r="45" spans="1:13" x14ac:dyDescent="0.3">
      <c r="A45" s="20">
        <v>45</v>
      </c>
      <c r="B45" s="21" t="s">
        <v>45</v>
      </c>
      <c r="C45" s="19" t="s">
        <v>44</v>
      </c>
      <c r="D45" s="19">
        <v>33</v>
      </c>
      <c r="E45" s="19">
        <v>12</v>
      </c>
      <c r="F45" s="19"/>
      <c r="G45" s="19"/>
      <c r="H45" s="19"/>
      <c r="I45" s="19"/>
      <c r="J45" s="19"/>
      <c r="K45" s="19"/>
      <c r="L45" s="19"/>
      <c r="M45" s="19"/>
    </row>
    <row r="46" spans="1:13" x14ac:dyDescent="0.3">
      <c r="A46" s="20">
        <v>45</v>
      </c>
      <c r="B46" s="21" t="s">
        <v>45</v>
      </c>
      <c r="C46" s="19" t="s">
        <v>44</v>
      </c>
      <c r="D46" s="19">
        <v>37</v>
      </c>
      <c r="E46" s="19">
        <v>13</v>
      </c>
      <c r="F46" s="19"/>
      <c r="G46" s="19"/>
      <c r="H46" s="19"/>
      <c r="I46" s="19"/>
      <c r="J46" s="19"/>
      <c r="K46" s="19"/>
      <c r="L46" s="19"/>
      <c r="M46" s="19"/>
    </row>
    <row r="47" spans="1:13" x14ac:dyDescent="0.3">
      <c r="A47" s="20">
        <v>45</v>
      </c>
      <c r="B47" s="21" t="s">
        <v>45</v>
      </c>
      <c r="C47" s="19" t="s">
        <v>44</v>
      </c>
      <c r="D47" s="19">
        <v>41</v>
      </c>
      <c r="E47" s="19">
        <v>13</v>
      </c>
      <c r="F47" s="19"/>
      <c r="G47" s="19"/>
      <c r="H47" s="19"/>
      <c r="I47" s="19"/>
      <c r="J47" s="19"/>
      <c r="K47" s="19"/>
      <c r="L47" s="19"/>
      <c r="M47" s="19"/>
    </row>
    <row r="48" spans="1:13" x14ac:dyDescent="0.3">
      <c r="A48" s="20">
        <v>45</v>
      </c>
      <c r="B48" s="21" t="s">
        <v>45</v>
      </c>
      <c r="C48" s="19" t="s">
        <v>44</v>
      </c>
      <c r="D48" s="19">
        <v>45</v>
      </c>
      <c r="E48" s="19">
        <v>13</v>
      </c>
      <c r="F48" s="19"/>
      <c r="G48" s="19"/>
      <c r="H48" s="19"/>
      <c r="I48" s="19"/>
      <c r="J48" s="19"/>
      <c r="K48" s="19"/>
      <c r="L48" s="19"/>
      <c r="M48" s="19"/>
    </row>
    <row r="49" spans="1:13" x14ac:dyDescent="0.3">
      <c r="A49" s="20">
        <v>45</v>
      </c>
      <c r="B49" s="21" t="s">
        <v>45</v>
      </c>
      <c r="C49" s="19" t="s">
        <v>44</v>
      </c>
      <c r="D49" s="19">
        <v>49</v>
      </c>
      <c r="E49" s="19">
        <v>13</v>
      </c>
      <c r="F49" s="19"/>
      <c r="G49" s="19"/>
      <c r="H49" s="19"/>
      <c r="I49" s="19"/>
      <c r="J49" s="19"/>
      <c r="K49" s="19"/>
      <c r="L49" s="19"/>
      <c r="M49" s="19"/>
    </row>
    <row r="50" spans="1:13" x14ac:dyDescent="0.3">
      <c r="A50" s="20">
        <v>45</v>
      </c>
      <c r="B50" s="21" t="s">
        <v>45</v>
      </c>
      <c r="C50" s="19" t="s">
        <v>44</v>
      </c>
      <c r="D50" s="19">
        <v>53</v>
      </c>
      <c r="E50" s="19">
        <v>13</v>
      </c>
      <c r="F50" s="19"/>
      <c r="G50" s="19"/>
      <c r="H50" s="19"/>
      <c r="I50" s="19"/>
      <c r="J50" s="19"/>
      <c r="K50" s="19"/>
      <c r="L50" s="19"/>
      <c r="M50" s="19"/>
    </row>
    <row r="51" spans="1:13" x14ac:dyDescent="0.3">
      <c r="A51" s="20">
        <v>45</v>
      </c>
      <c r="B51" s="21" t="s">
        <v>45</v>
      </c>
      <c r="C51" s="19" t="s">
        <v>44</v>
      </c>
      <c r="D51" s="19">
        <v>57</v>
      </c>
      <c r="E51" s="19">
        <v>13</v>
      </c>
      <c r="F51" s="19"/>
      <c r="G51" s="19"/>
      <c r="H51" s="19"/>
      <c r="I51" s="19"/>
      <c r="J51" s="19"/>
      <c r="K51" s="19"/>
      <c r="L51" s="19"/>
      <c r="M51" s="19"/>
    </row>
  </sheetData>
  <dataValidations count="1">
    <dataValidation type="whole" operator="notEqual" allowBlank="1" showErrorMessage="1" errorTitle="Erreur" error="Erreur de saisie " sqref="A1:A1048576">
      <formula1>0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Enregistrer_fermer.Enregistrer_fermer">
                <anchor moveWithCells="1" sizeWithCells="1">
                  <from>
                    <xdr:col>14</xdr:col>
                    <xdr:colOff>91440</xdr:colOff>
                    <xdr:row>3</xdr:row>
                    <xdr:rowOff>22860</xdr:rowOff>
                  </from>
                  <to>
                    <xdr:col>16</xdr:col>
                    <xdr:colOff>342900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cro2">
                <anchor moveWithCells="1" sizeWithCells="1">
                  <from>
                    <xdr:col>14</xdr:col>
                    <xdr:colOff>45720</xdr:colOff>
                    <xdr:row>9</xdr:row>
                    <xdr:rowOff>144780</xdr:rowOff>
                  </from>
                  <to>
                    <xdr:col>16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Fiche_releve</vt:lpstr>
      <vt:lpstr>Graphiques </vt:lpstr>
      <vt:lpstr>Valeurs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IMPORTANT</dc:title>
  <dc:creator>Julia MASSY and QI Macros</dc:creator>
  <dc:description>Charts created with QI Macros for Excel_x000d_
www.qimacros.com</dc:description>
  <cp:lastModifiedBy>Julia MASSY</cp:lastModifiedBy>
  <cp:lastPrinted>2016-06-29T09:05:04Z</cp:lastPrinted>
  <dcterms:created xsi:type="dcterms:W3CDTF">2016-06-20T12:28:18Z</dcterms:created>
  <dcterms:modified xsi:type="dcterms:W3CDTF">2016-06-29T12:40:17Z</dcterms:modified>
</cp:coreProperties>
</file>