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Stagiaires\Guillaume\VACANCE\Version 3.0\"/>
    </mc:Choice>
  </mc:AlternateContent>
  <bookViews>
    <workbookView xWindow="0" yWindow="0" windowWidth="28800" windowHeight="13935" activeTab="1"/>
  </bookViews>
  <sheets>
    <sheet name="Global Moneta" sheetId="13" r:id="rId1"/>
    <sheet name="TP" sheetId="2" r:id="rId2"/>
  </sheets>
  <functionGroups builtInGroupCount="18"/>
  <definedNames>
    <definedName name="_xlnm.Print_Area" localSheetId="1">TP!#REF!</definedName>
  </definedNames>
  <calcPr calcId="152511" iterate="1"/>
</workbook>
</file>

<file path=xl/calcChain.xml><?xml version="1.0" encoding="utf-8"?>
<calcChain xmlns="http://schemas.openxmlformats.org/spreadsheetml/2006/main">
  <c r="C20" i="2" l="1"/>
  <c r="D4" i="13"/>
  <c r="F4" i="13" s="1"/>
  <c r="K4" i="2"/>
  <c r="G4" i="2"/>
  <c r="C4" i="2"/>
  <c r="P2" i="2"/>
  <c r="R20" i="13"/>
  <c r="T20" i="13" s="1"/>
  <c r="M20" i="13"/>
  <c r="H20" i="13"/>
  <c r="L20" i="13" s="1"/>
  <c r="D20" i="13"/>
  <c r="F20" i="13" s="1"/>
  <c r="R19" i="13"/>
  <c r="T19" i="13" s="1"/>
  <c r="M19" i="13"/>
  <c r="H19" i="13"/>
  <c r="L19" i="13" s="1"/>
  <c r="D19" i="13"/>
  <c r="F19" i="13" s="1"/>
  <c r="R18" i="13"/>
  <c r="T18" i="13" s="1"/>
  <c r="M18" i="13"/>
  <c r="H18" i="13"/>
  <c r="L18" i="13" s="1"/>
  <c r="D18" i="13"/>
  <c r="F18" i="13" s="1"/>
  <c r="R17" i="13"/>
  <c r="T17" i="13" s="1"/>
  <c r="H17" i="13"/>
  <c r="D17" i="13"/>
  <c r="F17" i="13" s="1"/>
  <c r="R16" i="13"/>
  <c r="T16" i="13" s="1"/>
  <c r="N16" i="13" s="1"/>
  <c r="M16" i="13"/>
  <c r="J16" i="13"/>
  <c r="H16" i="13"/>
  <c r="L16" i="13" s="1"/>
  <c r="F16" i="13"/>
  <c r="D16" i="13"/>
  <c r="T15" i="13"/>
  <c r="R15" i="13"/>
  <c r="M15" i="13"/>
  <c r="H15" i="13"/>
  <c r="J15" i="13" s="1"/>
  <c r="D15" i="13"/>
  <c r="L15" i="13" s="1"/>
  <c r="R14" i="13"/>
  <c r="T14" i="13" s="1"/>
  <c r="N14" i="13" s="1"/>
  <c r="M14" i="13"/>
  <c r="J14" i="13"/>
  <c r="H14" i="13"/>
  <c r="L14" i="13" s="1"/>
  <c r="F14" i="13"/>
  <c r="D14" i="13"/>
  <c r="T13" i="13"/>
  <c r="R13" i="13"/>
  <c r="M13" i="13"/>
  <c r="H13" i="13"/>
  <c r="L13" i="13" s="1"/>
  <c r="D13" i="13"/>
  <c r="F13" i="13" s="1"/>
  <c r="R12" i="13"/>
  <c r="T12" i="13" s="1"/>
  <c r="N12" i="13" s="1"/>
  <c r="M12" i="13"/>
  <c r="J12" i="13"/>
  <c r="H12" i="13"/>
  <c r="L12" i="13" s="1"/>
  <c r="F12" i="13"/>
  <c r="D12" i="13"/>
  <c r="T11" i="13"/>
  <c r="R11" i="13"/>
  <c r="M11" i="13"/>
  <c r="H11" i="13"/>
  <c r="J11" i="13" s="1"/>
  <c r="D11" i="13"/>
  <c r="F11" i="13" s="1"/>
  <c r="R10" i="13"/>
  <c r="T10" i="13" s="1"/>
  <c r="N10" i="13" s="1"/>
  <c r="M10" i="13"/>
  <c r="J10" i="13"/>
  <c r="H10" i="13"/>
  <c r="L10" i="13" s="1"/>
  <c r="F10" i="13"/>
  <c r="D10" i="13"/>
  <c r="T9" i="13"/>
  <c r="R9" i="13"/>
  <c r="M9" i="13"/>
  <c r="H9" i="13"/>
  <c r="L9" i="13" s="1"/>
  <c r="D9" i="13"/>
  <c r="F9" i="13" s="1"/>
  <c r="R8" i="13"/>
  <c r="T8" i="13" s="1"/>
  <c r="N8" i="13" s="1"/>
  <c r="M8" i="13"/>
  <c r="J8" i="13"/>
  <c r="H8" i="13"/>
  <c r="L8" i="13" s="1"/>
  <c r="F8" i="13"/>
  <c r="D8" i="13"/>
  <c r="T7" i="13"/>
  <c r="R7" i="13"/>
  <c r="M7" i="13"/>
  <c r="H7" i="13"/>
  <c r="J7" i="13" s="1"/>
  <c r="D7" i="13"/>
  <c r="L7" i="13" s="1"/>
  <c r="R6" i="13"/>
  <c r="T6" i="13" s="1"/>
  <c r="N6" i="13" s="1"/>
  <c r="M6" i="13"/>
  <c r="J6" i="13"/>
  <c r="H6" i="13"/>
  <c r="F6" i="13"/>
  <c r="D6" i="13"/>
  <c r="L6" i="13" s="1"/>
  <c r="T5" i="13"/>
  <c r="R5" i="13"/>
  <c r="M5" i="13"/>
  <c r="H5" i="13"/>
  <c r="L5" i="13" s="1"/>
  <c r="D5" i="13"/>
  <c r="F5" i="13" s="1"/>
  <c r="R4" i="13"/>
  <c r="T4" i="13" s="1"/>
  <c r="M4" i="13"/>
  <c r="J4" i="13"/>
  <c r="H4" i="13"/>
  <c r="L4" i="13" s="1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25" i="13"/>
  <c r="C10" i="2"/>
  <c r="B10" i="2"/>
  <c r="D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D15" i="2"/>
  <c r="C15" i="2"/>
  <c r="B15" i="2"/>
  <c r="D14" i="2"/>
  <c r="C14" i="2"/>
  <c r="B14" i="2"/>
  <c r="D13" i="2"/>
  <c r="C13" i="2"/>
  <c r="B13" i="2"/>
  <c r="D12" i="2"/>
  <c r="C12" i="2"/>
  <c r="B12" i="2"/>
  <c r="D11" i="2"/>
  <c r="C11" i="2"/>
  <c r="B11" i="2"/>
  <c r="D10" i="2"/>
  <c r="D9" i="2"/>
  <c r="C9" i="2"/>
  <c r="B9" i="2"/>
  <c r="D8" i="2"/>
  <c r="C8" i="2"/>
  <c r="B8" i="2"/>
  <c r="L5" i="2"/>
  <c r="H5" i="2"/>
  <c r="D5" i="2"/>
  <c r="C1" i="2"/>
  <c r="L4" i="2" l="1"/>
  <c r="M4" i="2" s="1"/>
  <c r="K5" i="2" s="1"/>
  <c r="M5" i="2" s="1"/>
  <c r="H4" i="2"/>
  <c r="I4" i="2" s="1"/>
  <c r="G5" i="2" s="1"/>
  <c r="I5" i="2" s="1"/>
  <c r="D4" i="2"/>
  <c r="E4" i="2" s="1"/>
  <c r="C5" i="2" s="1"/>
  <c r="E5" i="2" s="1"/>
  <c r="N4" i="13"/>
  <c r="N11" i="13"/>
  <c r="N17" i="13"/>
  <c r="N18" i="13"/>
  <c r="N19" i="13"/>
  <c r="N20" i="13"/>
  <c r="L11" i="13"/>
  <c r="J5" i="13"/>
  <c r="N5" i="13" s="1"/>
  <c r="F7" i="13"/>
  <c r="N7" i="13" s="1"/>
  <c r="J9" i="13"/>
  <c r="N9" i="13" s="1"/>
  <c r="J13" i="13"/>
  <c r="N13" i="13" s="1"/>
  <c r="F15" i="13"/>
  <c r="N15" i="13" s="1"/>
  <c r="K43" i="2"/>
  <c r="G43" i="2"/>
  <c r="C43" i="2"/>
  <c r="P41" i="2"/>
  <c r="T41" i="13"/>
  <c r="N41" i="13" s="1"/>
  <c r="M41" i="13"/>
  <c r="L41" i="13"/>
  <c r="F41" i="13"/>
  <c r="T40" i="13"/>
  <c r="N40" i="13" s="1"/>
  <c r="M40" i="13"/>
  <c r="L40" i="13"/>
  <c r="F40" i="13"/>
  <c r="T39" i="13"/>
  <c r="N39" i="13" s="1"/>
  <c r="M39" i="13"/>
  <c r="L39" i="13"/>
  <c r="F39" i="13"/>
  <c r="T38" i="13"/>
  <c r="F38" i="13"/>
  <c r="T37" i="13"/>
  <c r="M37" i="13"/>
  <c r="L37" i="13"/>
  <c r="J37" i="13"/>
  <c r="F37" i="13"/>
  <c r="T36" i="13"/>
  <c r="M36" i="13"/>
  <c r="L36" i="13"/>
  <c r="J36" i="13"/>
  <c r="F36" i="13"/>
  <c r="N36" i="13" s="1"/>
  <c r="T35" i="13"/>
  <c r="M35" i="13"/>
  <c r="L35" i="13"/>
  <c r="J35" i="13"/>
  <c r="F35" i="13"/>
  <c r="T34" i="13"/>
  <c r="M34" i="13"/>
  <c r="L34" i="13"/>
  <c r="J34" i="13"/>
  <c r="F34" i="13"/>
  <c r="T33" i="13"/>
  <c r="M33" i="13"/>
  <c r="L33" i="13"/>
  <c r="J33" i="13"/>
  <c r="F33" i="13"/>
  <c r="T32" i="13"/>
  <c r="M32" i="13"/>
  <c r="L32" i="13"/>
  <c r="J32" i="13"/>
  <c r="F32" i="13"/>
  <c r="N32" i="13" s="1"/>
  <c r="T31" i="13"/>
  <c r="M31" i="13"/>
  <c r="L31" i="13"/>
  <c r="J31" i="13"/>
  <c r="F31" i="13"/>
  <c r="T30" i="13"/>
  <c r="M30" i="13"/>
  <c r="L30" i="13"/>
  <c r="J30" i="13"/>
  <c r="F30" i="13"/>
  <c r="T29" i="13"/>
  <c r="M29" i="13"/>
  <c r="L29" i="13"/>
  <c r="J29" i="13"/>
  <c r="F29" i="13"/>
  <c r="T28" i="13"/>
  <c r="M28" i="13"/>
  <c r="L28" i="13"/>
  <c r="J28" i="13"/>
  <c r="F28" i="13"/>
  <c r="N28" i="13" s="1"/>
  <c r="T27" i="13"/>
  <c r="M27" i="13"/>
  <c r="L27" i="13"/>
  <c r="J27" i="13"/>
  <c r="F27" i="13"/>
  <c r="T26" i="13"/>
  <c r="M26" i="13"/>
  <c r="L26" i="13"/>
  <c r="J26" i="13"/>
  <c r="F26" i="13"/>
  <c r="T25" i="13"/>
  <c r="M25" i="13"/>
  <c r="L25" i="13"/>
  <c r="J25" i="13"/>
  <c r="F25" i="13"/>
  <c r="D57" i="2"/>
  <c r="B55" i="2"/>
  <c r="C52" i="2"/>
  <c r="D49" i="2"/>
  <c r="B47" i="2"/>
  <c r="D55" i="2"/>
  <c r="D51" i="2"/>
  <c r="D58" i="2"/>
  <c r="C57" i="2"/>
  <c r="B56" i="2"/>
  <c r="D54" i="2"/>
  <c r="C53" i="2"/>
  <c r="B52" i="2"/>
  <c r="D50" i="2"/>
  <c r="C49" i="2"/>
  <c r="B48" i="2"/>
  <c r="C40" i="2"/>
  <c r="C58" i="2"/>
  <c r="B53" i="2"/>
  <c r="B49" i="2"/>
  <c r="B58" i="2"/>
  <c r="D56" i="2"/>
  <c r="C55" i="2"/>
  <c r="B54" i="2"/>
  <c r="D52" i="2"/>
  <c r="C51" i="2"/>
  <c r="B50" i="2"/>
  <c r="D48" i="2"/>
  <c r="C47" i="2"/>
  <c r="C56" i="2"/>
  <c r="D53" i="2"/>
  <c r="B51" i="2"/>
  <c r="C48" i="2"/>
  <c r="B57" i="2"/>
  <c r="C54" i="2"/>
  <c r="C50" i="2"/>
  <c r="D47" i="2"/>
  <c r="B59" i="2"/>
  <c r="D59" i="2"/>
  <c r="H44" i="2"/>
  <c r="C59" i="2"/>
  <c r="D44" i="2"/>
  <c r="L44" i="2"/>
  <c r="N26" i="13" l="1"/>
  <c r="N30" i="13"/>
  <c r="N34" i="13"/>
  <c r="N27" i="13"/>
  <c r="N31" i="13"/>
  <c r="N35" i="13"/>
  <c r="N38" i="13"/>
  <c r="N29" i="13"/>
  <c r="N33" i="13"/>
  <c r="N37" i="13"/>
  <c r="D43" i="2"/>
  <c r="L43" i="2"/>
  <c r="H43" i="2"/>
  <c r="N25" i="13"/>
  <c r="P80" i="2"/>
  <c r="T62" i="13"/>
  <c r="M62" i="13"/>
  <c r="L62" i="13"/>
  <c r="F62" i="13"/>
  <c r="M61" i="13"/>
  <c r="M60" i="13"/>
  <c r="M58" i="13"/>
  <c r="M57" i="13"/>
  <c r="M56" i="13"/>
  <c r="M55" i="13"/>
  <c r="M54" i="13"/>
  <c r="M53" i="13"/>
  <c r="M52" i="13"/>
  <c r="M51" i="13"/>
  <c r="T50" i="13"/>
  <c r="M50" i="13"/>
  <c r="F50" i="13"/>
  <c r="T49" i="13"/>
  <c r="M49" i="13"/>
  <c r="T48" i="13"/>
  <c r="M48" i="13"/>
  <c r="M47" i="13"/>
  <c r="M46" i="13"/>
  <c r="C79" i="2"/>
  <c r="E43" i="2" l="1"/>
  <c r="M43" i="2"/>
  <c r="I43" i="2"/>
  <c r="N62" i="13"/>
  <c r="T60" i="13"/>
  <c r="C44" i="2" l="1"/>
  <c r="K44" i="2"/>
  <c r="G44" i="2"/>
  <c r="J57" i="13"/>
  <c r="F51" i="13"/>
  <c r="T46" i="13"/>
  <c r="E44" i="2" l="1"/>
  <c r="I44" i="2"/>
  <c r="M44" i="2"/>
  <c r="F58" i="13"/>
  <c r="J54" i="13"/>
  <c r="F59" i="13"/>
  <c r="T61" i="13"/>
  <c r="J46" i="13" l="1"/>
  <c r="F61" i="13"/>
  <c r="N61" i="13" s="1"/>
  <c r="L61" i="13"/>
  <c r="F60" i="13"/>
  <c r="L60" i="13"/>
  <c r="T59" i="13"/>
  <c r="N60" i="13" l="1"/>
  <c r="N59" i="13"/>
  <c r="F57" i="13"/>
  <c r="L57" i="13"/>
  <c r="J58" i="13"/>
  <c r="L58" i="13"/>
  <c r="T57" i="13"/>
  <c r="T54" i="13"/>
  <c r="N57" i="13" l="1"/>
  <c r="T56" i="13"/>
  <c r="T58" i="13"/>
  <c r="T55" i="13"/>
  <c r="N58" i="13" l="1"/>
  <c r="J56" i="13"/>
  <c r="J53" i="13"/>
  <c r="J48" i="13" l="1"/>
  <c r="F56" i="13" l="1"/>
  <c r="L56" i="13"/>
  <c r="N56" i="13" l="1"/>
  <c r="F55" i="13"/>
  <c r="F53" i="13" l="1"/>
  <c r="L53" i="13"/>
  <c r="J47" i="13" l="1"/>
  <c r="T47" i="13"/>
  <c r="J55" i="13" l="1"/>
  <c r="L55" i="13"/>
  <c r="N55" i="13" l="1"/>
  <c r="F52" i="13" l="1"/>
  <c r="F48" i="13" l="1"/>
  <c r="L48" i="13"/>
  <c r="F54" i="13"/>
  <c r="L54" i="13"/>
  <c r="T52" i="13"/>
  <c r="T51" i="13"/>
  <c r="J52" i="13"/>
  <c r="L52" i="13"/>
  <c r="J49" i="13"/>
  <c r="F49" i="13"/>
  <c r="T53" i="13"/>
  <c r="N53" i="13" l="1"/>
  <c r="N54" i="13"/>
  <c r="F47" i="13"/>
  <c r="L47" i="13"/>
  <c r="L51" i="13"/>
  <c r="J51" i="13"/>
  <c r="L50" i="13"/>
  <c r="J50" i="13"/>
  <c r="N49" i="13"/>
  <c r="L49" i="13"/>
  <c r="N52" i="13"/>
  <c r="N48" i="13"/>
  <c r="N51" i="13" l="1"/>
  <c r="N50" i="13"/>
  <c r="F46" i="13"/>
  <c r="L46" i="13"/>
  <c r="N47" i="13"/>
  <c r="N46" i="13" l="1"/>
</calcChain>
</file>

<file path=xl/sharedStrings.xml><?xml version="1.0" encoding="utf-8"?>
<sst xmlns="http://schemas.openxmlformats.org/spreadsheetml/2006/main" count="285" uniqueCount="67">
  <si>
    <t>Pris</t>
  </si>
  <si>
    <t>Solde</t>
  </si>
  <si>
    <t>R.T.T</t>
  </si>
  <si>
    <t>Acquis N*</t>
  </si>
  <si>
    <t>R.T.T (N)</t>
  </si>
  <si>
    <t>Recupération (N)</t>
  </si>
  <si>
    <t>CP pris</t>
  </si>
  <si>
    <t>RTT pris</t>
  </si>
  <si>
    <t>jours récup pris</t>
  </si>
  <si>
    <t>Solde de l'année précédente si négatif comptabilisé en juin</t>
  </si>
  <si>
    <t>RTT</t>
  </si>
  <si>
    <t>recup</t>
  </si>
  <si>
    <t>Solde année précédente pris en compte</t>
  </si>
  <si>
    <t>Total Année</t>
  </si>
  <si>
    <t>Congés Payés</t>
  </si>
  <si>
    <t>Total</t>
  </si>
  <si>
    <t>Recupération</t>
  </si>
  <si>
    <t>Acquis N</t>
  </si>
  <si>
    <t>Sans solde</t>
  </si>
  <si>
    <t>Demande de Congés\TP.docx</t>
  </si>
  <si>
    <t>CP</t>
  </si>
  <si>
    <t>2016 - 2017</t>
  </si>
  <si>
    <t>(01/06/2016 au 31/05/2017)</t>
  </si>
  <si>
    <t>2018 - 2017</t>
  </si>
  <si>
    <t>juin-2018</t>
  </si>
  <si>
    <t>juil-2018</t>
  </si>
  <si>
    <t>août-2018</t>
  </si>
  <si>
    <t>déc-2018</t>
  </si>
  <si>
    <t>févr-2019</t>
  </si>
  <si>
    <t>mars-2019</t>
  </si>
  <si>
    <t>avr-2019</t>
  </si>
  <si>
    <t>mai-2019</t>
  </si>
  <si>
    <t>Valider</t>
  </si>
  <si>
    <t>En attente</t>
  </si>
  <si>
    <t>juin-4</t>
  </si>
  <si>
    <t>juil-4</t>
  </si>
  <si>
    <t>août-4</t>
  </si>
  <si>
    <t>déc-4</t>
  </si>
  <si>
    <t>févr-5</t>
  </si>
  <si>
    <t>mars-5</t>
  </si>
  <si>
    <t>avr-5</t>
  </si>
  <si>
    <t>mai-5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</si>
  <si>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</si>
  <si>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</si>
  <si>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</si>
  <si>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</si>
  <si>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</si>
  <si>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</si>
  <si>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</si>
  <si>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</si>
  <si>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</si>
  <si>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</si>
  <si>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</si>
  <si>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</si>
  <si>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</si>
  <si>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</si>
  <si>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</si>
  <si>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</si>
  <si>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j</t>
  </si>
  <si>
    <t>juin-3</t>
  </si>
  <si>
    <t>juil-3</t>
  </si>
  <si>
    <t>août-3</t>
  </si>
  <si>
    <t>déc-3</t>
  </si>
  <si>
    <t>févr-4</t>
  </si>
  <si>
    <t>mars-4</t>
  </si>
  <si>
    <t>avr-4</t>
  </si>
  <si>
    <t>mai-4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</si>
</sst>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 tint="0.499984740745262"/>
      <name val="Calibri"/>
      <family val="2"/>
    </font>
    <font>
      <b/>
      <sz val="16"/>
      <color theme="9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indexed="10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3" fillId="2" borderId="0" xfId="0" applyFont="1" applyFill="1"/>
    <xf numFmtId="0" fontId="4" fillId="3" borderId="0" xfId="0" applyFont="1" applyFill="1"/>
    <xf numFmtId="0" fontId="3" fillId="2" borderId="1" xfId="0" applyFont="1" applyFill="1" applyBorder="1" applyAlignment="1">
      <alignment horizontal="center"/>
    </xf>
    <xf numFmtId="0" fontId="6" fillId="3" borderId="0" xfId="0" applyFont="1" applyFill="1"/>
    <xf numFmtId="2" fontId="4" fillId="2" borderId="2" xfId="0" applyNumberFormat="1" applyFont="1" applyFill="1" applyBorder="1" applyAlignment="1">
      <alignment horizontal="right" indent="2"/>
    </xf>
    <xf numFmtId="2" fontId="5" fillId="2" borderId="2" xfId="0" applyNumberFormat="1" applyFont="1" applyFill="1" applyBorder="1" applyAlignment="1">
      <alignment horizontal="right" indent="2"/>
    </xf>
    <xf numFmtId="0" fontId="4" fillId="3" borderId="0" xfId="0" applyFont="1" applyFill="1" applyBorder="1"/>
    <xf numFmtId="0" fontId="3" fillId="3" borderId="0" xfId="0" applyFont="1" applyFill="1" applyBorder="1" applyAlignment="1">
      <alignment horizontal="center"/>
    </xf>
    <xf numFmtId="0" fontId="7" fillId="3" borderId="0" xfId="0" applyFont="1" applyFill="1"/>
    <xf numFmtId="2" fontId="4" fillId="3" borderId="2" xfId="0" applyNumberFormat="1" applyFont="1" applyFill="1" applyBorder="1" applyAlignment="1">
      <alignment horizontal="right" indent="2"/>
    </xf>
    <xf numFmtId="0" fontId="4" fillId="3" borderId="0" xfId="0" applyFont="1" applyFill="1" applyBorder="1" applyAlignment="1">
      <alignment wrapText="1"/>
    </xf>
    <xf numFmtId="0" fontId="3" fillId="4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17" fontId="0" fillId="0" borderId="8" xfId="0" applyNumberFormat="1" applyBorder="1" applyAlignment="1">
      <alignment horizontal="center" vertical="center" wrapText="1"/>
    </xf>
    <xf numFmtId="0" fontId="8" fillId="3" borderId="0" xfId="1" applyFont="1" applyFill="1" applyAlignment="1" applyProtection="1"/>
    <xf numFmtId="0" fontId="2" fillId="5" borderId="3" xfId="1" applyFill="1" applyBorder="1" applyAlignment="1" applyProtection="1">
      <alignment horizontal="center" vertical="center" wrapText="1"/>
    </xf>
    <xf numFmtId="0" fontId="9" fillId="3" borderId="0" xfId="0" applyFont="1" applyFill="1" applyAlignment="1">
      <alignment horizontal="center"/>
    </xf>
    <xf numFmtId="164" fontId="4" fillId="2" borderId="0" xfId="0" applyNumberFormat="1" applyFont="1" applyFill="1" applyBorder="1"/>
    <xf numFmtId="164" fontId="5" fillId="2" borderId="0" xfId="0" applyNumberFormat="1" applyFont="1" applyFill="1"/>
    <xf numFmtId="0" fontId="1" fillId="4" borderId="0" xfId="0" applyFont="1" applyFill="1" applyBorder="1" applyAlignment="1">
      <alignment wrapText="1"/>
    </xf>
    <xf numFmtId="0" fontId="10" fillId="3" borderId="0" xfId="0" applyFont="1" applyFill="1"/>
    <xf numFmtId="0" fontId="11" fillId="2" borderId="1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left"/>
    </xf>
    <xf numFmtId="0" fontId="10" fillId="3" borderId="0" xfId="0" applyFont="1" applyFill="1" applyBorder="1"/>
    <xf numFmtId="0" fontId="11" fillId="3" borderId="0" xfId="0" applyFont="1" applyFill="1" applyBorder="1" applyAlignment="1">
      <alignment horizontal="center"/>
    </xf>
    <xf numFmtId="0" fontId="11" fillId="2" borderId="0" xfId="0" applyFont="1" applyFill="1"/>
    <xf numFmtId="0" fontId="12" fillId="3" borderId="0" xfId="0" applyFont="1" applyFill="1" applyAlignment="1">
      <alignment horizontal="center"/>
    </xf>
    <xf numFmtId="164" fontId="10" fillId="2" borderId="2" xfId="0" applyNumberFormat="1" applyFont="1" applyFill="1" applyBorder="1" applyAlignment="1">
      <alignment horizontal="right" indent="2"/>
    </xf>
    <xf numFmtId="164" fontId="14" fillId="2" borderId="2" xfId="0" applyNumberFormat="1" applyFont="1" applyFill="1" applyBorder="1" applyAlignment="1">
      <alignment horizontal="right" indent="2"/>
    </xf>
    <xf numFmtId="164" fontId="10" fillId="3" borderId="0" xfId="0" applyNumberFormat="1" applyFont="1" applyFill="1"/>
    <xf numFmtId="164" fontId="11" fillId="2" borderId="2" xfId="0" applyNumberFormat="1" applyFont="1" applyFill="1" applyBorder="1" applyAlignment="1">
      <alignment horizontal="right" indent="2"/>
    </xf>
    <xf numFmtId="164" fontId="15" fillId="2" borderId="2" xfId="0" applyNumberFormat="1" applyFont="1" applyFill="1" applyBorder="1" applyAlignment="1">
      <alignment horizontal="right" indent="2"/>
    </xf>
    <xf numFmtId="164" fontId="11" fillId="3" borderId="0" xfId="0" applyNumberFormat="1" applyFont="1" applyFill="1"/>
    <xf numFmtId="0" fontId="13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2" fillId="2" borderId="0" xfId="1" applyFill="1" applyAlignment="1" applyProtection="1"/>
    <xf numFmtId="17" fontId="3" fillId="2" borderId="0" xfId="0" applyNumberFormat="1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18" fillId="6" borderId="7" xfId="0" applyFont="1" applyFill="1" applyBorder="1" applyAlignment="1">
      <alignment horizontal="center" vertical="top" wrapText="1"/>
    </xf>
    <xf numFmtId="0" fontId="19" fillId="6" borderId="7" xfId="0" applyFont="1" applyFill="1" applyBorder="1" applyAlignment="1">
      <alignment horizontal="center" vertical="top" wrapText="1"/>
    </xf>
    <xf numFmtId="2" fontId="4" fillId="2" borderId="9" xfId="0" applyNumberFormat="1" applyFont="1" applyFill="1" applyBorder="1" applyAlignment="1">
      <alignment horizontal="center"/>
    </xf>
    <xf numFmtId="2" fontId="4" fillId="2" borderId="9" xfId="0" applyNumberFormat="1" applyFont="1" applyFill="1" applyBorder="1" applyAlignment="1">
      <alignment horizontal="right" indent="2"/>
    </xf>
    <xf numFmtId="2" fontId="5" fillId="2" borderId="9" xfId="0" applyNumberFormat="1" applyFont="1" applyFill="1" applyBorder="1" applyAlignment="1">
      <alignment horizontal="right" indent="2"/>
    </xf>
    <xf numFmtId="0" fontId="13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6" fillId="3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514350</xdr:colOff>
          <xdr:row>23</xdr:row>
          <xdr:rowOff>95250</xdr:rowOff>
        </xdr:from>
        <xdr:to>
          <xdr:col>23</xdr:col>
          <xdr:colOff>228600</xdr:colOff>
          <xdr:row>26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Supp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409575</xdr:colOff>
          <xdr:row>17</xdr:row>
          <xdr:rowOff>19050</xdr:rowOff>
        </xdr:from>
        <xdr:to>
          <xdr:col>23</xdr:col>
          <xdr:colOff>142875</xdr:colOff>
          <xdr:row>20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MaJ Empl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495300</xdr:colOff>
          <xdr:row>11</xdr:row>
          <xdr:rowOff>57150</xdr:rowOff>
        </xdr:from>
        <xdr:to>
          <xdr:col>23</xdr:col>
          <xdr:colOff>323850</xdr:colOff>
          <xdr:row>14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tableau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504825</xdr:colOff>
          <xdr:row>6</xdr:row>
          <xdr:rowOff>47625</xdr:rowOff>
        </xdr:from>
        <xdr:to>
          <xdr:col>23</xdr:col>
          <xdr:colOff>438150</xdr:colOff>
          <xdr:row>9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Nouvelle Année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647700</xdr:colOff>
          <xdr:row>1</xdr:row>
          <xdr:rowOff>295275</xdr:rowOff>
        </xdr:from>
        <xdr:to>
          <xdr:col>16</xdr:col>
          <xdr:colOff>390525</xdr:colOff>
          <xdr:row>3</xdr:row>
          <xdr:rowOff>152400</xdr:rowOff>
        </xdr:to>
        <xdr:sp macro="" textlink="">
          <xdr:nvSpPr>
            <xdr:cNvPr id="4117" name="BoutonTest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647700</xdr:colOff>
          <xdr:row>4</xdr:row>
          <xdr:rowOff>133350</xdr:rowOff>
        </xdr:from>
        <xdr:to>
          <xdr:col>16</xdr:col>
          <xdr:colOff>390525</xdr:colOff>
          <xdr:row>6</xdr:row>
          <xdr:rowOff>171450</xdr:rowOff>
        </xdr:to>
        <xdr:sp macro="" textlink="">
          <xdr:nvSpPr>
            <xdr:cNvPr id="4118" name="BoutonTest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file:///C:\Documents%20and%20Settings\edeflers\Application%20Data\Microsoft\Excel\Demande%20de%20Cong&#233;s\EF.docx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file:///C:\Documents%20and%20Settings\edeflers\Application%20Data\Microsoft\Excel\Demande%20de%20Cong&#233;s\EF.docx" TargetMode="External"/><Relationship Id="rId1" Type="http://schemas.openxmlformats.org/officeDocument/2006/relationships/hyperlink" Target="file:///C:\Documents%20and%20Settings\edeflers\Application%20Data\Microsoft\Excel\Demande%20de%20Cong&#233;s\EF.docx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2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  <pageSetUpPr fitToPage="1"/>
  </sheetPr>
  <dimension ref="A1:W298"/>
  <sheetViews>
    <sheetView zoomScale="70" zoomScaleNormal="70" workbookViewId="0">
      <selection activeCell="D4" sqref="D4"/>
    </sheetView>
  </sheetViews>
  <sheetFormatPr baseColWidth="10" defaultRowHeight="12.75" x14ac:dyDescent="0.2"/>
  <cols>
    <col min="1" max="1" width="12.85546875" style="22" customWidth="1"/>
    <col min="2" max="2" width="32.85546875" style="22" bestFit="1" customWidth="1"/>
    <col min="3" max="3" width="2" style="22" customWidth="1"/>
    <col min="4" max="6" width="11.140625" style="22" customWidth="1"/>
    <col min="7" max="7" width="1.5703125" style="22" customWidth="1"/>
    <col min="8" max="10" width="11.140625" style="22" customWidth="1"/>
    <col min="11" max="11" width="1.5703125" style="22" customWidth="1"/>
    <col min="12" max="14" width="11.140625" style="22" customWidth="1"/>
    <col min="15" max="15" width="2.140625" style="22" customWidth="1"/>
    <col min="16" max="16" width="9.5703125" style="22" customWidth="1"/>
    <col min="17" max="17" width="5" style="22" customWidth="1"/>
    <col min="18" max="20" width="11.140625" style="22" customWidth="1"/>
    <col min="21" max="21" width="1.5703125" style="22" customWidth="1"/>
    <col min="22" max="16384" width="11.42578125" style="22"/>
  </cols>
  <sheetData>
    <row r="1" spans="1:20" ht="15.75" x14ac:dyDescent="0.25">
      <c r="B1" s="28">
        <v>3</v>
      </c>
      <c r="D1" s="46" t="s">
        <v>14</v>
      </c>
      <c r="E1" s="46"/>
      <c r="F1" s="46"/>
      <c r="G1" s="2"/>
      <c r="H1" s="46" t="s">
        <v>2</v>
      </c>
      <c r="I1" s="46"/>
      <c r="J1" s="46"/>
      <c r="K1" s="2"/>
      <c r="L1" s="46" t="s">
        <v>15</v>
      </c>
      <c r="M1" s="46"/>
      <c r="N1" s="46"/>
      <c r="O1" s="2"/>
      <c r="P1" s="45" t="s">
        <v>18</v>
      </c>
      <c r="Q1" s="2"/>
      <c r="R1" s="46" t="s">
        <v>16</v>
      </c>
      <c r="S1" s="46"/>
      <c r="T1" s="46"/>
    </row>
    <row r="2" spans="1:20" x14ac:dyDescent="0.2">
      <c r="D2" s="23" t="s">
        <v>17</v>
      </c>
      <c r="E2" s="23" t="s">
        <v>0</v>
      </c>
      <c r="F2" s="23" t="s">
        <v>1</v>
      </c>
      <c r="H2" s="23" t="s">
        <v>17</v>
      </c>
      <c r="I2" s="23" t="s">
        <v>0</v>
      </c>
      <c r="J2" s="23" t="s">
        <v>1</v>
      </c>
      <c r="L2" s="23" t="s">
        <v>17</v>
      </c>
      <c r="M2" s="23" t="s">
        <v>0</v>
      </c>
      <c r="N2" s="23" t="s">
        <v>1</v>
      </c>
      <c r="P2" s="23" t="s">
        <v>0</v>
      </c>
      <c r="R2" s="23" t="s">
        <v>17</v>
      </c>
      <c r="S2" s="23" t="s">
        <v>0</v>
      </c>
      <c r="T2" s="23" t="s">
        <v>1</v>
      </c>
    </row>
    <row r="3" spans="1:20" x14ac:dyDescent="0.2">
      <c r="B3" s="24" t="s">
        <v>12</v>
      </c>
      <c r="C3" s="25"/>
      <c r="D3" s="26"/>
      <c r="F3" s="26"/>
      <c r="G3" s="25"/>
      <c r="H3" s="26"/>
      <c r="I3" s="26"/>
      <c r="J3" s="26"/>
      <c r="K3" s="25"/>
      <c r="L3" s="26"/>
      <c r="M3" s="26"/>
      <c r="N3" s="26"/>
      <c r="P3" s="26"/>
      <c r="R3" s="26"/>
      <c r="S3" s="26"/>
      <c r="T3" s="26"/>
    </row>
    <row r="4" spans="1:20" x14ac:dyDescent="0.2">
      <c r="A4" s="22" t="s">
        <v>21</v>
      </c>
      <c r="B4" s="27" t="s">
        <v>42</v>
      </c>
      <c r="D4" s="29">
        <f>F25+25</f>
        <v>48</v>
      </c>
      <c r="E4" s="29">
        <v>0</v>
      </c>
      <c r="F4" s="30">
        <f>D4-E4</f>
        <v>48</v>
      </c>
      <c r="G4" s="31"/>
      <c r="H4" s="29">
        <f>J25+10</f>
        <v>18</v>
      </c>
      <c r="I4" s="29">
        <v>0</v>
      </c>
      <c r="J4" s="30">
        <f>H4-I4</f>
        <v>18</v>
      </c>
      <c r="K4" s="31"/>
      <c r="L4" s="29">
        <f>H4+D4</f>
        <v>66</v>
      </c>
      <c r="M4" s="32">
        <f>I4+E4</f>
        <v>0</v>
      </c>
      <c r="N4" s="30">
        <f t="shared" ref="N4:N7" si="0">T4+J4+F4</f>
        <v>69</v>
      </c>
      <c r="O4" s="31"/>
      <c r="P4" s="33">
        <v>0</v>
      </c>
      <c r="Q4" s="31"/>
      <c r="R4" s="29">
        <f>T25+2</f>
        <v>3</v>
      </c>
      <c r="S4" s="29">
        <v>0</v>
      </c>
      <c r="T4" s="30">
        <f t="shared" ref="T4:T7" si="1">R4-S4</f>
        <v>3</v>
      </c>
    </row>
    <row r="5" spans="1:20" x14ac:dyDescent="0.2">
      <c r="A5" s="22" t="s">
        <v>21</v>
      </c>
      <c r="B5" s="27" t="s">
        <v>43</v>
      </c>
      <c r="D5" s="29">
        <f>F26+25</f>
        <v>50</v>
      </c>
      <c r="E5" s="29">
        <v>0</v>
      </c>
      <c r="F5" s="30">
        <f t="shared" ref="F5:F7" si="2">D5-E5</f>
        <v>50</v>
      </c>
      <c r="G5" s="31"/>
      <c r="H5" s="29">
        <f t="shared" ref="H5:H20" si="3">J26+10</f>
        <v>20</v>
      </c>
      <c r="I5" s="29">
        <v>0</v>
      </c>
      <c r="J5" s="30">
        <f t="shared" ref="J5:J7" si="4">H5-I5</f>
        <v>20</v>
      </c>
      <c r="K5" s="31"/>
      <c r="L5" s="29">
        <f t="shared" ref="L5:L7" si="5">H5+D5</f>
        <v>70</v>
      </c>
      <c r="M5" s="32">
        <f t="shared" ref="M5:M7" si="6">I5+E5</f>
        <v>0</v>
      </c>
      <c r="N5" s="30">
        <f t="shared" si="0"/>
        <v>74</v>
      </c>
      <c r="O5" s="31"/>
      <c r="P5" s="33">
        <v>0</v>
      </c>
      <c r="Q5" s="31"/>
      <c r="R5" s="29">
        <f t="shared" ref="R5:R20" si="7">T26+2</f>
        <v>4</v>
      </c>
      <c r="S5" s="29">
        <v>0</v>
      </c>
      <c r="T5" s="30">
        <f t="shared" si="1"/>
        <v>4</v>
      </c>
    </row>
    <row r="6" spans="1:20" x14ac:dyDescent="0.2">
      <c r="A6" s="22" t="s">
        <v>21</v>
      </c>
      <c r="B6" s="27" t="s">
        <v>44</v>
      </c>
      <c r="D6" s="29">
        <f t="shared" ref="D6:D20" si="8">F27+25</f>
        <v>50</v>
      </c>
      <c r="E6" s="29">
        <v>0</v>
      </c>
      <c r="F6" s="30">
        <f t="shared" si="2"/>
        <v>50</v>
      </c>
      <c r="G6" s="31"/>
      <c r="H6" s="29">
        <f t="shared" si="3"/>
        <v>20</v>
      </c>
      <c r="I6" s="29">
        <v>0</v>
      </c>
      <c r="J6" s="30">
        <f t="shared" si="4"/>
        <v>20</v>
      </c>
      <c r="K6" s="31"/>
      <c r="L6" s="29">
        <f t="shared" si="5"/>
        <v>70</v>
      </c>
      <c r="M6" s="32">
        <f t="shared" si="6"/>
        <v>0</v>
      </c>
      <c r="N6" s="30">
        <f t="shared" si="0"/>
        <v>74</v>
      </c>
      <c r="O6" s="31"/>
      <c r="P6" s="33">
        <v>0</v>
      </c>
      <c r="Q6" s="31"/>
      <c r="R6" s="29">
        <f t="shared" si="7"/>
        <v>4</v>
      </c>
      <c r="S6" s="29">
        <v>0</v>
      </c>
      <c r="T6" s="30">
        <f t="shared" si="1"/>
        <v>4</v>
      </c>
    </row>
    <row r="7" spans="1:20" x14ac:dyDescent="0.2">
      <c r="A7" s="22" t="s">
        <v>21</v>
      </c>
      <c r="B7" s="27" t="s">
        <v>45</v>
      </c>
      <c r="D7" s="29">
        <f t="shared" si="8"/>
        <v>50</v>
      </c>
      <c r="E7" s="29">
        <v>0</v>
      </c>
      <c r="F7" s="30">
        <f t="shared" si="2"/>
        <v>50</v>
      </c>
      <c r="G7" s="31"/>
      <c r="H7" s="29">
        <f t="shared" si="3"/>
        <v>20</v>
      </c>
      <c r="I7" s="29">
        <v>0</v>
      </c>
      <c r="J7" s="30">
        <f t="shared" si="4"/>
        <v>20</v>
      </c>
      <c r="K7" s="31"/>
      <c r="L7" s="29">
        <f t="shared" si="5"/>
        <v>70</v>
      </c>
      <c r="M7" s="32">
        <f t="shared" si="6"/>
        <v>0</v>
      </c>
      <c r="N7" s="30">
        <f t="shared" si="0"/>
        <v>74</v>
      </c>
      <c r="O7" s="31"/>
      <c r="P7" s="33">
        <v>0</v>
      </c>
      <c r="Q7" s="31"/>
      <c r="R7" s="29">
        <f t="shared" si="7"/>
        <v>4</v>
      </c>
      <c r="S7" s="29">
        <v>0</v>
      </c>
      <c r="T7" s="30">
        <f t="shared" si="1"/>
        <v>4</v>
      </c>
    </row>
    <row r="8" spans="1:20" x14ac:dyDescent="0.2">
      <c r="A8" s="22" t="s">
        <v>21</v>
      </c>
      <c r="B8" s="27" t="s">
        <v>46</v>
      </c>
      <c r="D8" s="29">
        <f t="shared" si="8"/>
        <v>50</v>
      </c>
      <c r="E8" s="29">
        <v>0</v>
      </c>
      <c r="F8" s="30">
        <f>D8-E8</f>
        <v>50</v>
      </c>
      <c r="G8" s="31"/>
      <c r="H8" s="29">
        <f t="shared" si="3"/>
        <v>20</v>
      </c>
      <c r="I8" s="29">
        <v>0</v>
      </c>
      <c r="J8" s="30">
        <f>H8-I8</f>
        <v>20</v>
      </c>
      <c r="K8" s="31"/>
      <c r="L8" s="29">
        <f>H8+D8</f>
        <v>70</v>
      </c>
      <c r="M8" s="32">
        <f>I8+E8</f>
        <v>0</v>
      </c>
      <c r="N8" s="30">
        <f>T8+J8+F8</f>
        <v>74</v>
      </c>
      <c r="O8" s="31"/>
      <c r="P8" s="33"/>
      <c r="Q8" s="31"/>
      <c r="R8" s="29">
        <f t="shared" si="7"/>
        <v>4</v>
      </c>
      <c r="S8" s="29">
        <v>0</v>
      </c>
      <c r="T8" s="30">
        <f>R8-S8</f>
        <v>4</v>
      </c>
    </row>
    <row r="9" spans="1:20" x14ac:dyDescent="0.2">
      <c r="A9" s="22" t="s">
        <v>23</v>
      </c>
      <c r="B9" s="27" t="s">
        <v>47</v>
      </c>
      <c r="D9" s="29">
        <f t="shared" si="8"/>
        <v>50</v>
      </c>
      <c r="E9" s="29">
        <v>0</v>
      </c>
      <c r="F9" s="30">
        <f t="shared" ref="F9:F18" si="9">D9-E9</f>
        <v>50</v>
      </c>
      <c r="G9" s="34"/>
      <c r="H9" s="29">
        <f t="shared" si="3"/>
        <v>20</v>
      </c>
      <c r="I9" s="29">
        <v>0</v>
      </c>
      <c r="J9" s="30">
        <f t="shared" ref="J9:J13" si="10">H9-I9</f>
        <v>20</v>
      </c>
      <c r="K9" s="31"/>
      <c r="L9" s="29">
        <f t="shared" ref="L9:L14" si="11">H9+D9</f>
        <v>70</v>
      </c>
      <c r="M9" s="32">
        <f t="shared" ref="M9:M16" si="12">I9+E9</f>
        <v>0</v>
      </c>
      <c r="N9" s="30">
        <f t="shared" ref="N9:N18" si="13">T9+J9+F9</f>
        <v>74</v>
      </c>
      <c r="O9" s="31"/>
      <c r="P9" s="33">
        <v>0</v>
      </c>
      <c r="Q9" s="31"/>
      <c r="R9" s="29">
        <f t="shared" si="7"/>
        <v>4</v>
      </c>
      <c r="S9" s="29">
        <v>0</v>
      </c>
      <c r="T9" s="30">
        <f>R9-S9</f>
        <v>4</v>
      </c>
    </row>
    <row r="10" spans="1:20" x14ac:dyDescent="0.2">
      <c r="A10" s="22" t="s">
        <v>21</v>
      </c>
      <c r="B10" s="27" t="s">
        <v>48</v>
      </c>
      <c r="D10" s="29">
        <f t="shared" si="8"/>
        <v>50</v>
      </c>
      <c r="E10" s="29">
        <v>0</v>
      </c>
      <c r="F10" s="30">
        <f t="shared" si="9"/>
        <v>50</v>
      </c>
      <c r="G10" s="31"/>
      <c r="H10" s="29">
        <f t="shared" si="3"/>
        <v>20</v>
      </c>
      <c r="I10" s="29">
        <v>0</v>
      </c>
      <c r="J10" s="30">
        <f t="shared" si="10"/>
        <v>20</v>
      </c>
      <c r="K10" s="31"/>
      <c r="L10" s="29">
        <f t="shared" si="11"/>
        <v>70</v>
      </c>
      <c r="M10" s="32">
        <f t="shared" si="12"/>
        <v>0</v>
      </c>
      <c r="N10" s="30">
        <f t="shared" si="13"/>
        <v>74</v>
      </c>
      <c r="O10" s="31"/>
      <c r="P10" s="33">
        <v>0</v>
      </c>
      <c r="Q10" s="31"/>
      <c r="R10" s="29">
        <f t="shared" si="7"/>
        <v>4</v>
      </c>
      <c r="S10" s="29">
        <v>0</v>
      </c>
      <c r="T10" s="30">
        <f t="shared" ref="T10:T18" si="14">R10-S10</f>
        <v>4</v>
      </c>
    </row>
    <row r="11" spans="1:20" x14ac:dyDescent="0.2">
      <c r="A11" s="22" t="s">
        <v>21</v>
      </c>
      <c r="B11" s="27" t="s">
        <v>49</v>
      </c>
      <c r="D11" s="29">
        <f t="shared" si="8"/>
        <v>50</v>
      </c>
      <c r="E11" s="29">
        <v>0</v>
      </c>
      <c r="F11" s="30">
        <f t="shared" si="9"/>
        <v>50</v>
      </c>
      <c r="G11" s="31"/>
      <c r="H11" s="29">
        <f t="shared" si="3"/>
        <v>20</v>
      </c>
      <c r="I11" s="29">
        <v>0</v>
      </c>
      <c r="J11" s="30">
        <f t="shared" si="10"/>
        <v>20</v>
      </c>
      <c r="K11" s="31"/>
      <c r="L11" s="29">
        <f t="shared" si="11"/>
        <v>70</v>
      </c>
      <c r="M11" s="32">
        <f t="shared" si="12"/>
        <v>0</v>
      </c>
      <c r="N11" s="30">
        <f t="shared" si="13"/>
        <v>74</v>
      </c>
      <c r="O11" s="31"/>
      <c r="P11" s="33">
        <v>0</v>
      </c>
      <c r="Q11" s="31"/>
      <c r="R11" s="29">
        <f t="shared" si="7"/>
        <v>4</v>
      </c>
      <c r="S11" s="29">
        <v>0</v>
      </c>
      <c r="T11" s="30">
        <f t="shared" si="14"/>
        <v>4</v>
      </c>
    </row>
    <row r="12" spans="1:20" x14ac:dyDescent="0.2">
      <c r="A12" s="22" t="s">
        <v>21</v>
      </c>
      <c r="B12" s="27" t="s">
        <v>50</v>
      </c>
      <c r="D12" s="29">
        <f t="shared" si="8"/>
        <v>50</v>
      </c>
      <c r="E12" s="29">
        <v>0</v>
      </c>
      <c r="F12" s="30">
        <f t="shared" si="9"/>
        <v>50</v>
      </c>
      <c r="G12" s="31"/>
      <c r="H12" s="29">
        <f t="shared" si="3"/>
        <v>20</v>
      </c>
      <c r="I12" s="29">
        <v>0</v>
      </c>
      <c r="J12" s="30">
        <f t="shared" si="10"/>
        <v>20</v>
      </c>
      <c r="K12" s="31"/>
      <c r="L12" s="29">
        <f t="shared" si="11"/>
        <v>70</v>
      </c>
      <c r="M12" s="32">
        <f t="shared" si="12"/>
        <v>0</v>
      </c>
      <c r="N12" s="30">
        <f t="shared" si="13"/>
        <v>74</v>
      </c>
      <c r="O12" s="31"/>
      <c r="P12" s="33"/>
      <c r="Q12" s="31"/>
      <c r="R12" s="29">
        <f t="shared" si="7"/>
        <v>4</v>
      </c>
      <c r="S12" s="29">
        <v>0</v>
      </c>
      <c r="T12" s="30">
        <f t="shared" si="14"/>
        <v>4</v>
      </c>
    </row>
    <row r="13" spans="1:20" x14ac:dyDescent="0.2">
      <c r="A13" s="22" t="s">
        <v>21</v>
      </c>
      <c r="B13" s="27" t="s">
        <v>58</v>
      </c>
      <c r="D13" s="29">
        <f t="shared" si="8"/>
        <v>50</v>
      </c>
      <c r="E13" s="29">
        <v>0</v>
      </c>
      <c r="F13" s="30">
        <f t="shared" si="9"/>
        <v>50</v>
      </c>
      <c r="G13" s="31"/>
      <c r="H13" s="29">
        <f t="shared" si="3"/>
        <v>20</v>
      </c>
      <c r="I13" s="29">
        <v>0</v>
      </c>
      <c r="J13" s="30">
        <f t="shared" si="10"/>
        <v>20</v>
      </c>
      <c r="K13" s="31"/>
      <c r="L13" s="29">
        <f t="shared" si="11"/>
        <v>70</v>
      </c>
      <c r="M13" s="32">
        <f t="shared" si="12"/>
        <v>0</v>
      </c>
      <c r="N13" s="30">
        <f t="shared" si="13"/>
        <v>74</v>
      </c>
      <c r="O13" s="31"/>
      <c r="P13" s="33"/>
      <c r="Q13" s="31"/>
      <c r="R13" s="29">
        <f t="shared" si="7"/>
        <v>4</v>
      </c>
      <c r="S13" s="29">
        <v>0</v>
      </c>
      <c r="T13" s="30">
        <f t="shared" si="14"/>
        <v>4</v>
      </c>
    </row>
    <row r="14" spans="1:20" x14ac:dyDescent="0.2">
      <c r="A14" s="22" t="s">
        <v>21</v>
      </c>
      <c r="B14" s="27" t="s">
        <v>51</v>
      </c>
      <c r="D14" s="29">
        <f t="shared" si="8"/>
        <v>50</v>
      </c>
      <c r="E14" s="29"/>
      <c r="F14" s="30">
        <f t="shared" si="9"/>
        <v>50</v>
      </c>
      <c r="G14" s="31"/>
      <c r="H14" s="29">
        <f t="shared" si="3"/>
        <v>20</v>
      </c>
      <c r="I14" s="29"/>
      <c r="J14" s="30">
        <f>H14-I14</f>
        <v>20</v>
      </c>
      <c r="K14" s="31"/>
      <c r="L14" s="29">
        <f t="shared" si="11"/>
        <v>70</v>
      </c>
      <c r="M14" s="32">
        <f t="shared" si="12"/>
        <v>0</v>
      </c>
      <c r="N14" s="30">
        <f t="shared" si="13"/>
        <v>74</v>
      </c>
      <c r="O14" s="31"/>
      <c r="P14" s="33"/>
      <c r="Q14" s="31"/>
      <c r="R14" s="29">
        <f t="shared" si="7"/>
        <v>4</v>
      </c>
      <c r="S14" s="29"/>
      <c r="T14" s="30">
        <f t="shared" si="14"/>
        <v>4</v>
      </c>
    </row>
    <row r="15" spans="1:20" x14ac:dyDescent="0.2">
      <c r="A15" s="22" t="s">
        <v>21</v>
      </c>
      <c r="B15" s="27" t="s">
        <v>52</v>
      </c>
      <c r="D15" s="29">
        <f t="shared" si="8"/>
        <v>50</v>
      </c>
      <c r="E15" s="29">
        <v>0</v>
      </c>
      <c r="F15" s="30">
        <f t="shared" si="9"/>
        <v>50</v>
      </c>
      <c r="G15" s="31"/>
      <c r="H15" s="29">
        <f t="shared" si="3"/>
        <v>20</v>
      </c>
      <c r="I15" s="29">
        <v>0</v>
      </c>
      <c r="J15" s="30">
        <f>H15-I15</f>
        <v>20</v>
      </c>
      <c r="K15" s="31"/>
      <c r="L15" s="29">
        <f>H15+D15</f>
        <v>70</v>
      </c>
      <c r="M15" s="32">
        <f t="shared" si="12"/>
        <v>0</v>
      </c>
      <c r="N15" s="30">
        <f t="shared" si="13"/>
        <v>74</v>
      </c>
      <c r="O15" s="31"/>
      <c r="P15" s="33"/>
      <c r="Q15" s="31"/>
      <c r="R15" s="29">
        <f t="shared" si="7"/>
        <v>4</v>
      </c>
      <c r="S15" s="29">
        <v>0</v>
      </c>
      <c r="T15" s="30">
        <f t="shared" si="14"/>
        <v>4</v>
      </c>
    </row>
    <row r="16" spans="1:20" x14ac:dyDescent="0.2">
      <c r="A16" s="22" t="s">
        <v>21</v>
      </c>
      <c r="B16" s="27" t="s">
        <v>53</v>
      </c>
      <c r="D16" s="29">
        <f t="shared" si="8"/>
        <v>50</v>
      </c>
      <c r="E16" s="29">
        <v>0</v>
      </c>
      <c r="F16" s="30">
        <f t="shared" si="9"/>
        <v>50</v>
      </c>
      <c r="G16" s="31"/>
      <c r="H16" s="29">
        <f t="shared" si="3"/>
        <v>20</v>
      </c>
      <c r="I16" s="29">
        <v>0</v>
      </c>
      <c r="J16" s="30">
        <f>H16-I16</f>
        <v>20</v>
      </c>
      <c r="K16" s="31"/>
      <c r="L16" s="29">
        <f t="shared" ref="L16" si="15">H16+D16</f>
        <v>70</v>
      </c>
      <c r="M16" s="32">
        <f t="shared" si="12"/>
        <v>0</v>
      </c>
      <c r="N16" s="30">
        <f t="shared" si="13"/>
        <v>74</v>
      </c>
      <c r="O16" s="31"/>
      <c r="P16" s="33"/>
      <c r="Q16" s="31"/>
      <c r="R16" s="29">
        <f t="shared" si="7"/>
        <v>4</v>
      </c>
      <c r="S16" s="29">
        <v>0</v>
      </c>
      <c r="T16" s="30">
        <f t="shared" si="14"/>
        <v>4</v>
      </c>
    </row>
    <row r="17" spans="1:20" x14ac:dyDescent="0.2">
      <c r="A17" s="22" t="s">
        <v>21</v>
      </c>
      <c r="B17" s="27" t="s">
        <v>54</v>
      </c>
      <c r="D17" s="29">
        <f t="shared" si="8"/>
        <v>50</v>
      </c>
      <c r="E17" s="29">
        <v>0</v>
      </c>
      <c r="F17" s="30">
        <f t="shared" si="9"/>
        <v>50</v>
      </c>
      <c r="G17" s="31"/>
      <c r="H17" s="29">
        <f t="shared" si="3"/>
        <v>10</v>
      </c>
      <c r="I17" s="29">
        <v>0</v>
      </c>
      <c r="J17" s="30">
        <v>0</v>
      </c>
      <c r="K17" s="31"/>
      <c r="L17" s="29">
        <v>0</v>
      </c>
      <c r="M17" s="32">
        <v>0</v>
      </c>
      <c r="N17" s="30">
        <f t="shared" si="13"/>
        <v>54</v>
      </c>
      <c r="O17" s="31"/>
      <c r="P17" s="33"/>
      <c r="Q17" s="31"/>
      <c r="R17" s="29">
        <f t="shared" si="7"/>
        <v>4</v>
      </c>
      <c r="S17" s="29">
        <v>0</v>
      </c>
      <c r="T17" s="30">
        <f t="shared" si="14"/>
        <v>4</v>
      </c>
    </row>
    <row r="18" spans="1:20" x14ac:dyDescent="0.2">
      <c r="A18" s="22" t="s">
        <v>21</v>
      </c>
      <c r="B18" s="27" t="s">
        <v>55</v>
      </c>
      <c r="D18" s="29">
        <f t="shared" si="8"/>
        <v>50</v>
      </c>
      <c r="E18" s="29">
        <v>0</v>
      </c>
      <c r="F18" s="30">
        <f t="shared" si="9"/>
        <v>50</v>
      </c>
      <c r="G18" s="31"/>
      <c r="H18" s="29">
        <f t="shared" si="3"/>
        <v>10</v>
      </c>
      <c r="I18" s="29">
        <v>0</v>
      </c>
      <c r="J18" s="30">
        <v>0</v>
      </c>
      <c r="K18" s="31"/>
      <c r="L18" s="29">
        <f t="shared" ref="L18:L20" si="16">H18+D18</f>
        <v>60</v>
      </c>
      <c r="M18" s="32">
        <f t="shared" ref="M18:M20" si="17">I18+E18</f>
        <v>0</v>
      </c>
      <c r="N18" s="30">
        <f t="shared" si="13"/>
        <v>54</v>
      </c>
      <c r="O18" s="31"/>
      <c r="P18" s="33"/>
      <c r="Q18" s="31"/>
      <c r="R18" s="29">
        <f t="shared" si="7"/>
        <v>4</v>
      </c>
      <c r="S18" s="29">
        <v>0</v>
      </c>
      <c r="T18" s="30">
        <f t="shared" si="14"/>
        <v>4</v>
      </c>
    </row>
    <row r="19" spans="1:20" x14ac:dyDescent="0.2">
      <c r="A19" s="22" t="s">
        <v>21</v>
      </c>
      <c r="B19" s="27" t="s">
        <v>56</v>
      </c>
      <c r="D19" s="29">
        <f t="shared" si="8"/>
        <v>50</v>
      </c>
      <c r="E19" s="29">
        <v>0</v>
      </c>
      <c r="F19" s="30">
        <f>D19-E19</f>
        <v>50</v>
      </c>
      <c r="G19" s="31"/>
      <c r="H19" s="29">
        <f t="shared" si="3"/>
        <v>10</v>
      </c>
      <c r="I19" s="29">
        <v>0</v>
      </c>
      <c r="J19" s="30">
        <v>0</v>
      </c>
      <c r="K19" s="31"/>
      <c r="L19" s="29">
        <f t="shared" si="16"/>
        <v>60</v>
      </c>
      <c r="M19" s="32">
        <f t="shared" si="17"/>
        <v>0</v>
      </c>
      <c r="N19" s="30">
        <f>T19+J19+F19</f>
        <v>54</v>
      </c>
      <c r="O19" s="31"/>
      <c r="P19" s="33"/>
      <c r="Q19" s="31"/>
      <c r="R19" s="29">
        <f t="shared" si="7"/>
        <v>4</v>
      </c>
      <c r="S19" s="29">
        <v>0</v>
      </c>
      <c r="T19" s="30">
        <f>R19-S19</f>
        <v>4</v>
      </c>
    </row>
    <row r="20" spans="1:20" x14ac:dyDescent="0.2">
      <c r="A20" s="22" t="s">
        <v>21</v>
      </c>
      <c r="B20" s="27" t="s">
        <v>57</v>
      </c>
      <c r="D20" s="29">
        <f t="shared" si="8"/>
        <v>50</v>
      </c>
      <c r="E20" s="29">
        <v>0</v>
      </c>
      <c r="F20" s="30">
        <f t="shared" ref="F20" si="18">D20-E20</f>
        <v>50</v>
      </c>
      <c r="G20" s="31"/>
      <c r="H20" s="29">
        <f t="shared" si="3"/>
        <v>10</v>
      </c>
      <c r="I20" s="29">
        <v>0</v>
      </c>
      <c r="J20" s="30">
        <v>0</v>
      </c>
      <c r="K20" s="31"/>
      <c r="L20" s="29">
        <f t="shared" si="16"/>
        <v>60</v>
      </c>
      <c r="M20" s="32">
        <f t="shared" si="17"/>
        <v>0</v>
      </c>
      <c r="N20" s="30">
        <f t="shared" ref="N20" si="19">T20+J20+F20</f>
        <v>54</v>
      </c>
      <c r="O20" s="31"/>
      <c r="P20" s="33"/>
      <c r="Q20" s="31"/>
      <c r="R20" s="29">
        <f t="shared" si="7"/>
        <v>4</v>
      </c>
      <c r="S20" s="29">
        <v>0</v>
      </c>
      <c r="T20" s="30">
        <f t="shared" ref="T20" si="20">R20-S20</f>
        <v>4</v>
      </c>
    </row>
    <row r="22" spans="1:20" ht="15.75" x14ac:dyDescent="0.25">
      <c r="B22" s="28">
        <v>2</v>
      </c>
      <c r="D22" s="46" t="s">
        <v>14</v>
      </c>
      <c r="E22" s="46"/>
      <c r="F22" s="46"/>
      <c r="G22" s="2"/>
      <c r="H22" s="46" t="s">
        <v>2</v>
      </c>
      <c r="I22" s="46"/>
      <c r="J22" s="46"/>
      <c r="K22" s="2"/>
      <c r="L22" s="46" t="s">
        <v>15</v>
      </c>
      <c r="M22" s="46"/>
      <c r="N22" s="46"/>
      <c r="O22" s="2"/>
      <c r="P22" s="36" t="s">
        <v>18</v>
      </c>
      <c r="Q22" s="2"/>
      <c r="R22" s="46" t="s">
        <v>16</v>
      </c>
      <c r="S22" s="46"/>
      <c r="T22" s="46"/>
    </row>
    <row r="23" spans="1:20" x14ac:dyDescent="0.2">
      <c r="D23" s="23" t="s">
        <v>17</v>
      </c>
      <c r="E23" s="23" t="s">
        <v>0</v>
      </c>
      <c r="F23" s="23" t="s">
        <v>1</v>
      </c>
      <c r="H23" s="23" t="s">
        <v>17</v>
      </c>
      <c r="I23" s="23" t="s">
        <v>0</v>
      </c>
      <c r="J23" s="23" t="s">
        <v>1</v>
      </c>
      <c r="L23" s="23" t="s">
        <v>17</v>
      </c>
      <c r="M23" s="23" t="s">
        <v>0</v>
      </c>
      <c r="N23" s="23" t="s">
        <v>1</v>
      </c>
      <c r="P23" s="23" t="s">
        <v>0</v>
      </c>
      <c r="R23" s="23" t="s">
        <v>17</v>
      </c>
      <c r="S23" s="23" t="s">
        <v>0</v>
      </c>
      <c r="T23" s="23" t="s">
        <v>1</v>
      </c>
    </row>
    <row r="24" spans="1:20" x14ac:dyDescent="0.2">
      <c r="B24" s="24" t="s">
        <v>12</v>
      </c>
      <c r="C24" s="25"/>
      <c r="D24" s="26"/>
      <c r="F24" s="26"/>
      <c r="G24" s="25"/>
      <c r="H24" s="26"/>
      <c r="I24" s="26"/>
      <c r="J24" s="26"/>
      <c r="K24" s="25"/>
      <c r="L24" s="26"/>
      <c r="M24" s="26"/>
      <c r="N24" s="26"/>
      <c r="P24" s="26"/>
      <c r="R24" s="26"/>
      <c r="S24" s="26"/>
      <c r="T24" s="26"/>
    </row>
    <row r="25" spans="1:20" x14ac:dyDescent="0.2">
      <c r="A25" s="22" t="s">
        <v>21</v>
      </c>
      <c r="B25" s="27" t="s">
        <v>42</v>
      </c>
      <c r="D25" s="29">
        <f>F46+25</f>
        <v>23</v>
      </c>
      <c r="E25" s="29">
        <v>0</v>
      </c>
      <c r="F25" s="30">
        <f>D25-E25</f>
        <v>23</v>
      </c>
      <c r="G25" s="31"/>
      <c r="H25" s="29">
        <f>J46+10</f>
        <v>8</v>
      </c>
      <c r="I25" s="29">
        <v>0</v>
      </c>
      <c r="J25" s="30">
        <f>H25-I25</f>
        <v>8</v>
      </c>
      <c r="K25" s="31"/>
      <c r="L25" s="29">
        <f>H25+D25</f>
        <v>31</v>
      </c>
      <c r="M25" s="32">
        <f>I25+E25</f>
        <v>0</v>
      </c>
      <c r="N25" s="30">
        <f t="shared" ref="N25:N28" si="21">T25+J25+F25</f>
        <v>32</v>
      </c>
      <c r="O25" s="31"/>
      <c r="P25" s="33">
        <v>0</v>
      </c>
      <c r="Q25" s="31"/>
      <c r="R25" s="29">
        <f>T46+2</f>
        <v>1</v>
      </c>
      <c r="S25" s="29">
        <v>0</v>
      </c>
      <c r="T25" s="30">
        <f t="shared" ref="T25:T28" si="22">R25-S25</f>
        <v>1</v>
      </c>
    </row>
    <row r="26" spans="1:20" x14ac:dyDescent="0.2">
      <c r="A26" s="22" t="s">
        <v>21</v>
      </c>
      <c r="B26" s="27" t="s">
        <v>43</v>
      </c>
      <c r="D26" s="29">
        <f>F47+25</f>
        <v>25</v>
      </c>
      <c r="E26" s="29">
        <v>0</v>
      </c>
      <c r="F26" s="30">
        <f t="shared" ref="F26:F28" si="23">D26-E26</f>
        <v>25</v>
      </c>
      <c r="G26" s="31"/>
      <c r="H26" s="29">
        <f t="shared" ref="H26:H41" si="24">J47+10</f>
        <v>10</v>
      </c>
      <c r="I26" s="29">
        <v>0</v>
      </c>
      <c r="J26" s="30">
        <f t="shared" ref="J26:J28" si="25">H26-I26</f>
        <v>10</v>
      </c>
      <c r="K26" s="31"/>
      <c r="L26" s="29">
        <f t="shared" ref="L26:L28" si="26">H26+D26</f>
        <v>35</v>
      </c>
      <c r="M26" s="32">
        <f t="shared" ref="M26:M28" si="27">I26+E26</f>
        <v>0</v>
      </c>
      <c r="N26" s="30">
        <f t="shared" si="21"/>
        <v>37</v>
      </c>
      <c r="O26" s="31"/>
      <c r="P26" s="33">
        <v>0</v>
      </c>
      <c r="Q26" s="31"/>
      <c r="R26" s="29">
        <f t="shared" ref="R26:R41" si="28">T47+2</f>
        <v>2</v>
      </c>
      <c r="S26" s="29">
        <v>0</v>
      </c>
      <c r="T26" s="30">
        <f t="shared" si="22"/>
        <v>2</v>
      </c>
    </row>
    <row r="27" spans="1:20" x14ac:dyDescent="0.2">
      <c r="A27" s="22" t="s">
        <v>21</v>
      </c>
      <c r="B27" s="27" t="s">
        <v>44</v>
      </c>
      <c r="D27" s="29">
        <f t="shared" ref="D26:D41" si="29">F48+25</f>
        <v>25</v>
      </c>
      <c r="E27" s="29">
        <v>0</v>
      </c>
      <c r="F27" s="30">
        <f t="shared" si="23"/>
        <v>25</v>
      </c>
      <c r="G27" s="31"/>
      <c r="H27" s="29">
        <f t="shared" si="24"/>
        <v>10</v>
      </c>
      <c r="I27" s="29">
        <v>0</v>
      </c>
      <c r="J27" s="30">
        <f t="shared" si="25"/>
        <v>10</v>
      </c>
      <c r="K27" s="31"/>
      <c r="L27" s="29">
        <f t="shared" si="26"/>
        <v>35</v>
      </c>
      <c r="M27" s="32">
        <f t="shared" si="27"/>
        <v>0</v>
      </c>
      <c r="N27" s="30">
        <f t="shared" si="21"/>
        <v>37</v>
      </c>
      <c r="O27" s="31"/>
      <c r="P27" s="33">
        <v>0</v>
      </c>
      <c r="Q27" s="31"/>
      <c r="R27" s="29">
        <f t="shared" si="28"/>
        <v>2</v>
      </c>
      <c r="S27" s="29">
        <v>0</v>
      </c>
      <c r="T27" s="30">
        <f t="shared" si="22"/>
        <v>2</v>
      </c>
    </row>
    <row r="28" spans="1:20" x14ac:dyDescent="0.2">
      <c r="A28" s="22" t="s">
        <v>21</v>
      </c>
      <c r="B28" s="27" t="s">
        <v>45</v>
      </c>
      <c r="D28" s="29">
        <f t="shared" si="29"/>
        <v>25</v>
      </c>
      <c r="E28" s="29">
        <v>0</v>
      </c>
      <c r="F28" s="30">
        <f t="shared" si="23"/>
        <v>25</v>
      </c>
      <c r="G28" s="31"/>
      <c r="H28" s="29">
        <f t="shared" si="24"/>
        <v>10</v>
      </c>
      <c r="I28" s="29">
        <v>0</v>
      </c>
      <c r="J28" s="30">
        <f t="shared" si="25"/>
        <v>10</v>
      </c>
      <c r="K28" s="31"/>
      <c r="L28" s="29">
        <f t="shared" si="26"/>
        <v>35</v>
      </c>
      <c r="M28" s="32">
        <f t="shared" si="27"/>
        <v>0</v>
      </c>
      <c r="N28" s="30">
        <f t="shared" si="21"/>
        <v>37</v>
      </c>
      <c r="O28" s="31"/>
      <c r="P28" s="33">
        <v>0</v>
      </c>
      <c r="Q28" s="31"/>
      <c r="R28" s="29">
        <f t="shared" si="28"/>
        <v>2</v>
      </c>
      <c r="S28" s="29">
        <v>0</v>
      </c>
      <c r="T28" s="30">
        <f t="shared" si="22"/>
        <v>2</v>
      </c>
    </row>
    <row r="29" spans="1:20" x14ac:dyDescent="0.2">
      <c r="A29" s="22" t="s">
        <v>21</v>
      </c>
      <c r="B29" s="27" t="s">
        <v>46</v>
      </c>
      <c r="D29" s="29">
        <f t="shared" si="29"/>
        <v>25</v>
      </c>
      <c r="E29" s="29">
        <v>0</v>
      </c>
      <c r="F29" s="30">
        <f>D29-E29</f>
        <v>25</v>
      </c>
      <c r="G29" s="31"/>
      <c r="H29" s="29">
        <f t="shared" si="24"/>
        <v>10</v>
      </c>
      <c r="I29" s="29">
        <v>0</v>
      </c>
      <c r="J29" s="30">
        <f>H29-I29</f>
        <v>10</v>
      </c>
      <c r="K29" s="31"/>
      <c r="L29" s="29">
        <f>H29+D29</f>
        <v>35</v>
      </c>
      <c r="M29" s="32">
        <f>I29+E29</f>
        <v>0</v>
      </c>
      <c r="N29" s="30">
        <f>T29+J29+F29</f>
        <v>37</v>
      </c>
      <c r="O29" s="31"/>
      <c r="P29" s="33"/>
      <c r="Q29" s="31"/>
      <c r="R29" s="29">
        <f t="shared" si="28"/>
        <v>2</v>
      </c>
      <c r="S29" s="29">
        <v>0</v>
      </c>
      <c r="T29" s="30">
        <f>R29-S29</f>
        <v>2</v>
      </c>
    </row>
    <row r="30" spans="1:20" x14ac:dyDescent="0.2">
      <c r="A30" s="22" t="s">
        <v>23</v>
      </c>
      <c r="B30" s="27" t="s">
        <v>47</v>
      </c>
      <c r="D30" s="29">
        <f t="shared" si="29"/>
        <v>25</v>
      </c>
      <c r="E30" s="29">
        <v>0</v>
      </c>
      <c r="F30" s="30">
        <f t="shared" ref="F30:F39" si="30">D30-E30</f>
        <v>25</v>
      </c>
      <c r="G30" s="34"/>
      <c r="H30" s="29">
        <f t="shared" si="24"/>
        <v>10</v>
      </c>
      <c r="I30" s="29">
        <v>0</v>
      </c>
      <c r="J30" s="30">
        <f t="shared" ref="J30:J34" si="31">H30-I30</f>
        <v>10</v>
      </c>
      <c r="K30" s="31"/>
      <c r="L30" s="29">
        <f t="shared" ref="L30:L35" si="32">H30+D30</f>
        <v>35</v>
      </c>
      <c r="M30" s="32">
        <f t="shared" ref="M30:M37" si="33">I30+E30</f>
        <v>0</v>
      </c>
      <c r="N30" s="30">
        <f t="shared" ref="N30:N39" si="34">T30+J30+F30</f>
        <v>37</v>
      </c>
      <c r="O30" s="31"/>
      <c r="P30" s="33">
        <v>0</v>
      </c>
      <c r="Q30" s="31"/>
      <c r="R30" s="29">
        <f t="shared" si="28"/>
        <v>2</v>
      </c>
      <c r="S30" s="29">
        <v>0</v>
      </c>
      <c r="T30" s="30">
        <f>R30-S30</f>
        <v>2</v>
      </c>
    </row>
    <row r="31" spans="1:20" x14ac:dyDescent="0.2">
      <c r="A31" s="22" t="s">
        <v>21</v>
      </c>
      <c r="B31" s="27" t="s">
        <v>48</v>
      </c>
      <c r="D31" s="29">
        <f t="shared" si="29"/>
        <v>25</v>
      </c>
      <c r="E31" s="29">
        <v>0</v>
      </c>
      <c r="F31" s="30">
        <f t="shared" si="30"/>
        <v>25</v>
      </c>
      <c r="G31" s="31"/>
      <c r="H31" s="29">
        <f t="shared" si="24"/>
        <v>10</v>
      </c>
      <c r="I31" s="29">
        <v>0</v>
      </c>
      <c r="J31" s="30">
        <f t="shared" si="31"/>
        <v>10</v>
      </c>
      <c r="K31" s="31"/>
      <c r="L31" s="29">
        <f t="shared" si="32"/>
        <v>35</v>
      </c>
      <c r="M31" s="32">
        <f t="shared" si="33"/>
        <v>0</v>
      </c>
      <c r="N31" s="30">
        <f t="shared" si="34"/>
        <v>37</v>
      </c>
      <c r="O31" s="31"/>
      <c r="P31" s="33">
        <v>0</v>
      </c>
      <c r="Q31" s="31"/>
      <c r="R31" s="29">
        <f t="shared" si="28"/>
        <v>2</v>
      </c>
      <c r="S31" s="29">
        <v>0</v>
      </c>
      <c r="T31" s="30">
        <f t="shared" ref="T31:T39" si="35">R31-S31</f>
        <v>2</v>
      </c>
    </row>
    <row r="32" spans="1:20" x14ac:dyDescent="0.2">
      <c r="A32" s="22" t="s">
        <v>21</v>
      </c>
      <c r="B32" s="27" t="s">
        <v>49</v>
      </c>
      <c r="D32" s="29">
        <f t="shared" si="29"/>
        <v>25</v>
      </c>
      <c r="E32" s="29">
        <v>0</v>
      </c>
      <c r="F32" s="30">
        <f t="shared" si="30"/>
        <v>25</v>
      </c>
      <c r="G32" s="31"/>
      <c r="H32" s="29">
        <f t="shared" si="24"/>
        <v>10</v>
      </c>
      <c r="I32" s="29">
        <v>0</v>
      </c>
      <c r="J32" s="30">
        <f t="shared" si="31"/>
        <v>10</v>
      </c>
      <c r="K32" s="31"/>
      <c r="L32" s="29">
        <f t="shared" si="32"/>
        <v>35</v>
      </c>
      <c r="M32" s="32">
        <f t="shared" si="33"/>
        <v>0</v>
      </c>
      <c r="N32" s="30">
        <f t="shared" si="34"/>
        <v>37</v>
      </c>
      <c r="O32" s="31"/>
      <c r="P32" s="33">
        <v>0</v>
      </c>
      <c r="Q32" s="31"/>
      <c r="R32" s="29">
        <f t="shared" si="28"/>
        <v>2</v>
      </c>
      <c r="S32" s="29">
        <v>0</v>
      </c>
      <c r="T32" s="30">
        <f t="shared" si="35"/>
        <v>2</v>
      </c>
    </row>
    <row r="33" spans="1:20" x14ac:dyDescent="0.2">
      <c r="A33" s="22" t="s">
        <v>21</v>
      </c>
      <c r="B33" s="27" t="s">
        <v>50</v>
      </c>
      <c r="D33" s="29">
        <f t="shared" si="29"/>
        <v>25</v>
      </c>
      <c r="E33" s="29">
        <v>0</v>
      </c>
      <c r="F33" s="30">
        <f t="shared" si="30"/>
        <v>25</v>
      </c>
      <c r="G33" s="31"/>
      <c r="H33" s="29">
        <f t="shared" si="24"/>
        <v>10</v>
      </c>
      <c r="I33" s="29">
        <v>0</v>
      </c>
      <c r="J33" s="30">
        <f t="shared" si="31"/>
        <v>10</v>
      </c>
      <c r="K33" s="31"/>
      <c r="L33" s="29">
        <f t="shared" si="32"/>
        <v>35</v>
      </c>
      <c r="M33" s="32">
        <f t="shared" si="33"/>
        <v>0</v>
      </c>
      <c r="N33" s="30">
        <f t="shared" si="34"/>
        <v>37</v>
      </c>
      <c r="O33" s="31"/>
      <c r="P33" s="33"/>
      <c r="Q33" s="31"/>
      <c r="R33" s="29">
        <f t="shared" si="28"/>
        <v>2</v>
      </c>
      <c r="S33" s="29">
        <v>0</v>
      </c>
      <c r="T33" s="30">
        <f t="shared" si="35"/>
        <v>2</v>
      </c>
    </row>
    <row r="34" spans="1:20" x14ac:dyDescent="0.2">
      <c r="A34" s="22" t="s">
        <v>21</v>
      </c>
      <c r="B34" s="27" t="s">
        <v>58</v>
      </c>
      <c r="D34" s="29">
        <f t="shared" si="29"/>
        <v>25</v>
      </c>
      <c r="E34" s="29">
        <v>0</v>
      </c>
      <c r="F34" s="30">
        <f t="shared" si="30"/>
        <v>25</v>
      </c>
      <c r="G34" s="31"/>
      <c r="H34" s="29">
        <f t="shared" si="24"/>
        <v>10</v>
      </c>
      <c r="I34" s="29">
        <v>0</v>
      </c>
      <c r="J34" s="30">
        <f t="shared" si="31"/>
        <v>10</v>
      </c>
      <c r="K34" s="31"/>
      <c r="L34" s="29">
        <f t="shared" si="32"/>
        <v>35</v>
      </c>
      <c r="M34" s="32">
        <f t="shared" si="33"/>
        <v>0</v>
      </c>
      <c r="N34" s="30">
        <f t="shared" si="34"/>
        <v>37</v>
      </c>
      <c r="O34" s="31"/>
      <c r="P34" s="33"/>
      <c r="Q34" s="31"/>
      <c r="R34" s="29">
        <f t="shared" si="28"/>
        <v>2</v>
      </c>
      <c r="S34" s="29">
        <v>0</v>
      </c>
      <c r="T34" s="30">
        <f t="shared" si="35"/>
        <v>2</v>
      </c>
    </row>
    <row r="35" spans="1:20" x14ac:dyDescent="0.2">
      <c r="A35" s="22" t="s">
        <v>21</v>
      </c>
      <c r="B35" s="27" t="s">
        <v>51</v>
      </c>
      <c r="D35" s="29">
        <f t="shared" si="29"/>
        <v>25</v>
      </c>
      <c r="E35" s="29"/>
      <c r="F35" s="30">
        <f t="shared" si="30"/>
        <v>25</v>
      </c>
      <c r="G35" s="31"/>
      <c r="H35" s="29">
        <f t="shared" si="24"/>
        <v>10</v>
      </c>
      <c r="I35" s="29"/>
      <c r="J35" s="30">
        <f>H35-I35</f>
        <v>10</v>
      </c>
      <c r="K35" s="31"/>
      <c r="L35" s="29">
        <f t="shared" si="32"/>
        <v>35</v>
      </c>
      <c r="M35" s="32">
        <f t="shared" si="33"/>
        <v>0</v>
      </c>
      <c r="N35" s="30">
        <f t="shared" si="34"/>
        <v>37</v>
      </c>
      <c r="O35" s="31"/>
      <c r="P35" s="33"/>
      <c r="Q35" s="31"/>
      <c r="R35" s="29">
        <f t="shared" si="28"/>
        <v>2</v>
      </c>
      <c r="S35" s="29"/>
      <c r="T35" s="30">
        <f t="shared" si="35"/>
        <v>2</v>
      </c>
    </row>
    <row r="36" spans="1:20" x14ac:dyDescent="0.2">
      <c r="A36" s="22" t="s">
        <v>21</v>
      </c>
      <c r="B36" s="27" t="s">
        <v>52</v>
      </c>
      <c r="D36" s="29">
        <f t="shared" si="29"/>
        <v>25</v>
      </c>
      <c r="E36" s="29">
        <v>0</v>
      </c>
      <c r="F36" s="30">
        <f t="shared" si="30"/>
        <v>25</v>
      </c>
      <c r="G36" s="31"/>
      <c r="H36" s="29">
        <f t="shared" si="24"/>
        <v>10</v>
      </c>
      <c r="I36" s="29">
        <v>0</v>
      </c>
      <c r="J36" s="30">
        <f>H36-I36</f>
        <v>10</v>
      </c>
      <c r="K36" s="31"/>
      <c r="L36" s="29">
        <f>H36+D36</f>
        <v>35</v>
      </c>
      <c r="M36" s="32">
        <f t="shared" si="33"/>
        <v>0</v>
      </c>
      <c r="N36" s="30">
        <f t="shared" si="34"/>
        <v>37</v>
      </c>
      <c r="O36" s="31"/>
      <c r="P36" s="33"/>
      <c r="Q36" s="31"/>
      <c r="R36" s="29">
        <f t="shared" si="28"/>
        <v>2</v>
      </c>
      <c r="S36" s="29">
        <v>0</v>
      </c>
      <c r="T36" s="30">
        <f t="shared" si="35"/>
        <v>2</v>
      </c>
    </row>
    <row r="37" spans="1:20" x14ac:dyDescent="0.2">
      <c r="A37" s="22" t="s">
        <v>21</v>
      </c>
      <c r="B37" s="27" t="s">
        <v>53</v>
      </c>
      <c r="D37" s="29">
        <f t="shared" si="29"/>
        <v>25</v>
      </c>
      <c r="E37" s="29">
        <v>0</v>
      </c>
      <c r="F37" s="30">
        <f t="shared" si="30"/>
        <v>25</v>
      </c>
      <c r="G37" s="31"/>
      <c r="H37" s="29">
        <f t="shared" si="24"/>
        <v>10</v>
      </c>
      <c r="I37" s="29">
        <v>0</v>
      </c>
      <c r="J37" s="30">
        <f>H37-I37</f>
        <v>10</v>
      </c>
      <c r="K37" s="31"/>
      <c r="L37" s="29">
        <f t="shared" ref="L37" si="36">H37+D37</f>
        <v>35</v>
      </c>
      <c r="M37" s="32">
        <f t="shared" si="33"/>
        <v>0</v>
      </c>
      <c r="N37" s="30">
        <f t="shared" si="34"/>
        <v>37</v>
      </c>
      <c r="O37" s="31"/>
      <c r="P37" s="33"/>
      <c r="Q37" s="31"/>
      <c r="R37" s="29">
        <f t="shared" si="28"/>
        <v>2</v>
      </c>
      <c r="S37" s="29">
        <v>0</v>
      </c>
      <c r="T37" s="30">
        <f t="shared" si="35"/>
        <v>2</v>
      </c>
    </row>
    <row r="38" spans="1:20" x14ac:dyDescent="0.2">
      <c r="A38" s="22" t="s">
        <v>21</v>
      </c>
      <c r="B38" s="27" t="s">
        <v>54</v>
      </c>
      <c r="D38" s="29">
        <f t="shared" si="29"/>
        <v>25</v>
      </c>
      <c r="E38" s="29">
        <v>0</v>
      </c>
      <c r="F38" s="30">
        <f t="shared" si="30"/>
        <v>25</v>
      </c>
      <c r="G38" s="31"/>
      <c r="H38" s="29">
        <f t="shared" si="24"/>
        <v>10</v>
      </c>
      <c r="I38" s="29">
        <v>0</v>
      </c>
      <c r="J38" s="30">
        <v>0</v>
      </c>
      <c r="K38" s="31"/>
      <c r="L38" s="29">
        <v>0</v>
      </c>
      <c r="M38" s="32">
        <v>0</v>
      </c>
      <c r="N38" s="30">
        <f t="shared" si="34"/>
        <v>27</v>
      </c>
      <c r="O38" s="31"/>
      <c r="P38" s="33"/>
      <c r="Q38" s="31"/>
      <c r="R38" s="29">
        <f t="shared" si="28"/>
        <v>2</v>
      </c>
      <c r="S38" s="29">
        <v>0</v>
      </c>
      <c r="T38" s="30">
        <f t="shared" si="35"/>
        <v>2</v>
      </c>
    </row>
    <row r="39" spans="1:20" x14ac:dyDescent="0.2">
      <c r="A39" s="22" t="s">
        <v>21</v>
      </c>
      <c r="B39" s="27" t="s">
        <v>55</v>
      </c>
      <c r="D39" s="29">
        <f t="shared" si="29"/>
        <v>25</v>
      </c>
      <c r="E39" s="29">
        <v>0</v>
      </c>
      <c r="F39" s="30">
        <f t="shared" si="30"/>
        <v>25</v>
      </c>
      <c r="G39" s="31"/>
      <c r="H39" s="29">
        <f t="shared" si="24"/>
        <v>10</v>
      </c>
      <c r="I39" s="29">
        <v>0</v>
      </c>
      <c r="J39" s="30">
        <v>0</v>
      </c>
      <c r="K39" s="31"/>
      <c r="L39" s="29">
        <f t="shared" ref="L39:L41" si="37">H39+D39</f>
        <v>35</v>
      </c>
      <c r="M39" s="32">
        <f t="shared" ref="M39:M41" si="38">I39+E39</f>
        <v>0</v>
      </c>
      <c r="N39" s="30">
        <f t="shared" si="34"/>
        <v>27</v>
      </c>
      <c r="O39" s="31"/>
      <c r="P39" s="33"/>
      <c r="Q39" s="31"/>
      <c r="R39" s="29">
        <f t="shared" si="28"/>
        <v>2</v>
      </c>
      <c r="S39" s="29">
        <v>0</v>
      </c>
      <c r="T39" s="30">
        <f t="shared" si="35"/>
        <v>2</v>
      </c>
    </row>
    <row r="40" spans="1:20" x14ac:dyDescent="0.2">
      <c r="A40" s="22" t="s">
        <v>21</v>
      </c>
      <c r="B40" s="27" t="s">
        <v>56</v>
      </c>
      <c r="D40" s="29">
        <f t="shared" si="29"/>
        <v>25</v>
      </c>
      <c r="E40" s="29">
        <v>0</v>
      </c>
      <c r="F40" s="30">
        <f>D40-E40</f>
        <v>25</v>
      </c>
      <c r="G40" s="31"/>
      <c r="H40" s="29">
        <f t="shared" si="24"/>
        <v>10</v>
      </c>
      <c r="I40" s="29">
        <v>0</v>
      </c>
      <c r="J40" s="30">
        <v>0</v>
      </c>
      <c r="K40" s="31"/>
      <c r="L40" s="29">
        <f t="shared" si="37"/>
        <v>35</v>
      </c>
      <c r="M40" s="32">
        <f t="shared" si="38"/>
        <v>0</v>
      </c>
      <c r="N40" s="30">
        <f>T40+J40+F40</f>
        <v>27</v>
      </c>
      <c r="O40" s="31"/>
      <c r="P40" s="33"/>
      <c r="Q40" s="31"/>
      <c r="R40" s="29">
        <f t="shared" si="28"/>
        <v>2</v>
      </c>
      <c r="S40" s="29">
        <v>0</v>
      </c>
      <c r="T40" s="30">
        <f>R40-S40</f>
        <v>2</v>
      </c>
    </row>
    <row r="41" spans="1:20" x14ac:dyDescent="0.2">
      <c r="A41" s="22" t="s">
        <v>21</v>
      </c>
      <c r="B41" s="27" t="s">
        <v>57</v>
      </c>
      <c r="D41" s="29">
        <f t="shared" si="29"/>
        <v>25</v>
      </c>
      <c r="E41" s="29">
        <v>0</v>
      </c>
      <c r="F41" s="30">
        <f t="shared" ref="F41" si="39">D41-E41</f>
        <v>25</v>
      </c>
      <c r="G41" s="31"/>
      <c r="H41" s="29">
        <f t="shared" si="24"/>
        <v>10</v>
      </c>
      <c r="I41" s="29">
        <v>0</v>
      </c>
      <c r="J41" s="30">
        <v>0</v>
      </c>
      <c r="K41" s="31"/>
      <c r="L41" s="29">
        <f t="shared" si="37"/>
        <v>35</v>
      </c>
      <c r="M41" s="32">
        <f t="shared" si="38"/>
        <v>0</v>
      </c>
      <c r="N41" s="30">
        <f t="shared" ref="N41" si="40">T41+J41+F41</f>
        <v>27</v>
      </c>
      <c r="O41" s="31"/>
      <c r="P41" s="33"/>
      <c r="Q41" s="31"/>
      <c r="R41" s="29">
        <f t="shared" si="28"/>
        <v>2</v>
      </c>
      <c r="S41" s="29">
        <v>0</v>
      </c>
      <c r="T41" s="30">
        <f t="shared" ref="T41" si="41">R41-S41</f>
        <v>2</v>
      </c>
    </row>
    <row r="43" spans="1:20" ht="15.75" x14ac:dyDescent="0.25">
      <c r="B43" s="28">
        <v>1</v>
      </c>
      <c r="D43" s="46" t="s">
        <v>14</v>
      </c>
      <c r="E43" s="46"/>
      <c r="F43" s="46"/>
      <c r="G43" s="2"/>
      <c r="H43" s="46" t="s">
        <v>2</v>
      </c>
      <c r="I43" s="46"/>
      <c r="J43" s="46"/>
      <c r="K43" s="2"/>
      <c r="L43" s="46" t="s">
        <v>15</v>
      </c>
      <c r="M43" s="46"/>
      <c r="N43" s="46"/>
      <c r="O43" s="2"/>
      <c r="P43" s="35" t="s">
        <v>18</v>
      </c>
      <c r="Q43" s="2"/>
      <c r="R43" s="46" t="s">
        <v>16</v>
      </c>
      <c r="S43" s="46"/>
      <c r="T43" s="46"/>
    </row>
    <row r="44" spans="1:20" x14ac:dyDescent="0.2">
      <c r="D44" s="23" t="s">
        <v>17</v>
      </c>
      <c r="E44" s="23" t="s">
        <v>0</v>
      </c>
      <c r="F44" s="23" t="s">
        <v>1</v>
      </c>
      <c r="H44" s="23" t="s">
        <v>17</v>
      </c>
      <c r="I44" s="23" t="s">
        <v>0</v>
      </c>
      <c r="J44" s="23" t="s">
        <v>1</v>
      </c>
      <c r="L44" s="23" t="s">
        <v>17</v>
      </c>
      <c r="M44" s="23" t="s">
        <v>0</v>
      </c>
      <c r="N44" s="23" t="s">
        <v>1</v>
      </c>
      <c r="P44" s="23" t="s">
        <v>0</v>
      </c>
      <c r="R44" s="23" t="s">
        <v>17</v>
      </c>
      <c r="S44" s="23" t="s">
        <v>0</v>
      </c>
      <c r="T44" s="23" t="s">
        <v>1</v>
      </c>
    </row>
    <row r="45" spans="1:20" x14ac:dyDescent="0.2">
      <c r="B45" s="24" t="s">
        <v>12</v>
      </c>
      <c r="C45" s="25"/>
      <c r="D45" s="26"/>
      <c r="F45" s="26"/>
      <c r="G45" s="25"/>
      <c r="H45" s="26"/>
      <c r="I45" s="26"/>
      <c r="J45" s="26"/>
      <c r="K45" s="25"/>
      <c r="L45" s="26"/>
      <c r="M45" s="26"/>
      <c r="N45" s="26"/>
      <c r="P45" s="26"/>
      <c r="R45" s="26"/>
      <c r="S45" s="26"/>
      <c r="T45" s="26"/>
    </row>
    <row r="46" spans="1:20" x14ac:dyDescent="0.2">
      <c r="A46" s="22" t="s">
        <v>21</v>
      </c>
      <c r="B46" s="27" t="s">
        <v>42</v>
      </c>
      <c r="D46" s="29">
        <v>0</v>
      </c>
      <c r="E46" s="29">
        <v>2</v>
      </c>
      <c r="F46" s="30">
        <f>D46-E46</f>
        <v>-2</v>
      </c>
      <c r="G46" s="31"/>
      <c r="H46" s="29">
        <v>0</v>
      </c>
      <c r="I46" s="29">
        <v>2</v>
      </c>
      <c r="J46" s="30">
        <f>H46-I46</f>
        <v>-2</v>
      </c>
      <c r="K46" s="31"/>
      <c r="L46" s="29">
        <f>H46+D46</f>
        <v>0</v>
      </c>
      <c r="M46" s="32">
        <f>I46+E46</f>
        <v>4</v>
      </c>
      <c r="N46" s="30">
        <f t="shared" ref="N46:N49" si="42">T46+J46+F46</f>
        <v>-5</v>
      </c>
      <c r="O46" s="31"/>
      <c r="P46" s="33">
        <v>0</v>
      </c>
      <c r="Q46" s="31"/>
      <c r="R46" s="29">
        <v>0</v>
      </c>
      <c r="S46" s="29">
        <v>1</v>
      </c>
      <c r="T46" s="30">
        <f t="shared" ref="T46:T49" si="43">R46-S46</f>
        <v>-1</v>
      </c>
    </row>
    <row r="47" spans="1:20" x14ac:dyDescent="0.2">
      <c r="A47" s="22" t="s">
        <v>21</v>
      </c>
      <c r="B47" s="27" t="s">
        <v>43</v>
      </c>
      <c r="D47" s="29">
        <v>0</v>
      </c>
      <c r="E47" s="29">
        <v>0</v>
      </c>
      <c r="F47" s="30">
        <f t="shared" ref="F47:F49" si="44">D47-E47</f>
        <v>0</v>
      </c>
      <c r="G47" s="31"/>
      <c r="H47" s="29">
        <v>0</v>
      </c>
      <c r="I47" s="29">
        <v>0</v>
      </c>
      <c r="J47" s="30">
        <f t="shared" ref="J47:J49" si="45">H47-I47</f>
        <v>0</v>
      </c>
      <c r="K47" s="31"/>
      <c r="L47" s="29">
        <f t="shared" ref="L47:L49" si="46">H47+D47</f>
        <v>0</v>
      </c>
      <c r="M47" s="32">
        <f t="shared" ref="M47:M49" si="47">I47+E47</f>
        <v>0</v>
      </c>
      <c r="N47" s="30">
        <f t="shared" si="42"/>
        <v>0</v>
      </c>
      <c r="O47" s="31"/>
      <c r="P47" s="33">
        <v>0</v>
      </c>
      <c r="Q47" s="31"/>
      <c r="R47" s="29">
        <v>0</v>
      </c>
      <c r="S47" s="29">
        <v>0</v>
      </c>
      <c r="T47" s="30">
        <f t="shared" si="43"/>
        <v>0</v>
      </c>
    </row>
    <row r="48" spans="1:20" x14ac:dyDescent="0.2">
      <c r="A48" s="22" t="s">
        <v>21</v>
      </c>
      <c r="B48" s="27" t="s">
        <v>44</v>
      </c>
      <c r="D48" s="29">
        <v>0</v>
      </c>
      <c r="E48" s="29">
        <v>0</v>
      </c>
      <c r="F48" s="30">
        <f t="shared" si="44"/>
        <v>0</v>
      </c>
      <c r="G48" s="31"/>
      <c r="H48" s="29">
        <v>0</v>
      </c>
      <c r="I48" s="29">
        <v>0</v>
      </c>
      <c r="J48" s="30">
        <f t="shared" si="45"/>
        <v>0</v>
      </c>
      <c r="K48" s="31"/>
      <c r="L48" s="29">
        <f t="shared" si="46"/>
        <v>0</v>
      </c>
      <c r="M48" s="32">
        <f t="shared" si="47"/>
        <v>0</v>
      </c>
      <c r="N48" s="30">
        <f t="shared" si="42"/>
        <v>0</v>
      </c>
      <c r="O48" s="31"/>
      <c r="P48" s="33">
        <v>0</v>
      </c>
      <c r="Q48" s="31"/>
      <c r="R48" s="29">
        <v>0</v>
      </c>
      <c r="S48" s="29">
        <v>0</v>
      </c>
      <c r="T48" s="30">
        <f t="shared" si="43"/>
        <v>0</v>
      </c>
    </row>
    <row r="49" spans="1:20" x14ac:dyDescent="0.2">
      <c r="A49" s="22" t="s">
        <v>21</v>
      </c>
      <c r="B49" s="27" t="s">
        <v>45</v>
      </c>
      <c r="D49" s="29">
        <v>0</v>
      </c>
      <c r="E49" s="29">
        <v>0</v>
      </c>
      <c r="F49" s="30">
        <f t="shared" si="44"/>
        <v>0</v>
      </c>
      <c r="G49" s="31"/>
      <c r="H49" s="29">
        <v>0</v>
      </c>
      <c r="I49" s="29">
        <v>0</v>
      </c>
      <c r="J49" s="30">
        <f t="shared" si="45"/>
        <v>0</v>
      </c>
      <c r="K49" s="31"/>
      <c r="L49" s="29">
        <f t="shared" si="46"/>
        <v>0</v>
      </c>
      <c r="M49" s="32">
        <f t="shared" si="47"/>
        <v>0</v>
      </c>
      <c r="N49" s="30">
        <f t="shared" si="42"/>
        <v>0</v>
      </c>
      <c r="O49" s="31"/>
      <c r="P49" s="33">
        <v>0</v>
      </c>
      <c r="Q49" s="31"/>
      <c r="R49" s="29">
        <v>0</v>
      </c>
      <c r="S49" s="29">
        <v>0</v>
      </c>
      <c r="T49" s="30">
        <f t="shared" si="43"/>
        <v>0</v>
      </c>
    </row>
    <row r="50" spans="1:20" x14ac:dyDescent="0.2">
      <c r="A50" s="22" t="s">
        <v>21</v>
      </c>
      <c r="B50" s="27" t="s">
        <v>46</v>
      </c>
      <c r="D50" s="29">
        <v>0</v>
      </c>
      <c r="E50" s="29">
        <v>0</v>
      </c>
      <c r="F50" s="30">
        <f>D50-E50</f>
        <v>0</v>
      </c>
      <c r="G50" s="31"/>
      <c r="H50" s="29">
        <v>0</v>
      </c>
      <c r="I50" s="29">
        <v>0</v>
      </c>
      <c r="J50" s="30">
        <f>H50-I50</f>
        <v>0</v>
      </c>
      <c r="K50" s="31"/>
      <c r="L50" s="29">
        <f>H50+D50</f>
        <v>0</v>
      </c>
      <c r="M50" s="32">
        <f>I50+E50</f>
        <v>0</v>
      </c>
      <c r="N50" s="30">
        <f>T50+J50+F50</f>
        <v>0</v>
      </c>
      <c r="O50" s="31"/>
      <c r="P50" s="33"/>
      <c r="Q50" s="31"/>
      <c r="R50" s="29">
        <v>0</v>
      </c>
      <c r="S50" s="29">
        <v>0</v>
      </c>
      <c r="T50" s="30">
        <f>R50-S50</f>
        <v>0</v>
      </c>
    </row>
    <row r="51" spans="1:20" x14ac:dyDescent="0.2">
      <c r="A51" s="22" t="s">
        <v>23</v>
      </c>
      <c r="B51" s="27" t="s">
        <v>47</v>
      </c>
      <c r="D51" s="29">
        <v>0</v>
      </c>
      <c r="E51" s="29">
        <v>0</v>
      </c>
      <c r="F51" s="30">
        <f t="shared" ref="F51:F60" si="48">D51-E51</f>
        <v>0</v>
      </c>
      <c r="G51" s="34"/>
      <c r="H51" s="29">
        <v>0</v>
      </c>
      <c r="I51" s="29">
        <v>0</v>
      </c>
      <c r="J51" s="30">
        <f t="shared" ref="J51:J55" si="49">H51-I51</f>
        <v>0</v>
      </c>
      <c r="K51" s="31"/>
      <c r="L51" s="29">
        <f t="shared" ref="L51:L56" si="50">H51+D51</f>
        <v>0</v>
      </c>
      <c r="M51" s="32">
        <f t="shared" ref="M51:M58" si="51">I51+E51</f>
        <v>0</v>
      </c>
      <c r="N51" s="30">
        <f t="shared" ref="N51:N60" si="52">T51+J51+F51</f>
        <v>0</v>
      </c>
      <c r="O51" s="31"/>
      <c r="P51" s="33">
        <v>0</v>
      </c>
      <c r="Q51" s="31"/>
      <c r="R51" s="29">
        <v>0</v>
      </c>
      <c r="S51" s="29">
        <v>0</v>
      </c>
      <c r="T51" s="30">
        <f>R51-S51</f>
        <v>0</v>
      </c>
    </row>
    <row r="52" spans="1:20" x14ac:dyDescent="0.2">
      <c r="A52" s="22" t="s">
        <v>21</v>
      </c>
      <c r="B52" s="27" t="s">
        <v>48</v>
      </c>
      <c r="D52" s="29">
        <v>0</v>
      </c>
      <c r="E52" s="29">
        <v>0</v>
      </c>
      <c r="F52" s="30">
        <f t="shared" si="48"/>
        <v>0</v>
      </c>
      <c r="G52" s="31"/>
      <c r="H52" s="29">
        <v>0</v>
      </c>
      <c r="I52" s="29">
        <v>0</v>
      </c>
      <c r="J52" s="30">
        <f t="shared" si="49"/>
        <v>0</v>
      </c>
      <c r="K52" s="31"/>
      <c r="L52" s="29">
        <f t="shared" si="50"/>
        <v>0</v>
      </c>
      <c r="M52" s="32">
        <f t="shared" si="51"/>
        <v>0</v>
      </c>
      <c r="N52" s="30">
        <f t="shared" si="52"/>
        <v>0</v>
      </c>
      <c r="O52" s="31"/>
      <c r="P52" s="33">
        <v>0</v>
      </c>
      <c r="Q52" s="31"/>
      <c r="R52" s="29">
        <v>0</v>
      </c>
      <c r="S52" s="29">
        <v>0</v>
      </c>
      <c r="T52" s="30">
        <f t="shared" ref="T52:T60" si="53">R52-S52</f>
        <v>0</v>
      </c>
    </row>
    <row r="53" spans="1:20" x14ac:dyDescent="0.2">
      <c r="A53" s="22" t="s">
        <v>21</v>
      </c>
      <c r="B53" s="27" t="s">
        <v>49</v>
      </c>
      <c r="D53" s="29">
        <v>0</v>
      </c>
      <c r="E53" s="29">
        <v>0</v>
      </c>
      <c r="F53" s="30">
        <f t="shared" si="48"/>
        <v>0</v>
      </c>
      <c r="G53" s="31"/>
      <c r="H53" s="29">
        <v>0</v>
      </c>
      <c r="I53" s="29">
        <v>0</v>
      </c>
      <c r="J53" s="30">
        <f t="shared" si="49"/>
        <v>0</v>
      </c>
      <c r="K53" s="31"/>
      <c r="L53" s="29">
        <f t="shared" si="50"/>
        <v>0</v>
      </c>
      <c r="M53" s="32">
        <f t="shared" si="51"/>
        <v>0</v>
      </c>
      <c r="N53" s="30">
        <f t="shared" si="52"/>
        <v>0</v>
      </c>
      <c r="O53" s="31"/>
      <c r="P53" s="33">
        <v>0</v>
      </c>
      <c r="Q53" s="31"/>
      <c r="R53" s="29">
        <v>0</v>
      </c>
      <c r="S53" s="29">
        <v>0</v>
      </c>
      <c r="T53" s="30">
        <f t="shared" si="53"/>
        <v>0</v>
      </c>
    </row>
    <row r="54" spans="1:20" x14ac:dyDescent="0.2">
      <c r="A54" s="22" t="s">
        <v>21</v>
      </c>
      <c r="B54" s="27" t="s">
        <v>50</v>
      </c>
      <c r="D54" s="29">
        <v>0</v>
      </c>
      <c r="E54" s="29">
        <v>0</v>
      </c>
      <c r="F54" s="30">
        <f t="shared" si="48"/>
        <v>0</v>
      </c>
      <c r="G54" s="31"/>
      <c r="H54" s="29">
        <v>0</v>
      </c>
      <c r="I54" s="29">
        <v>0</v>
      </c>
      <c r="J54" s="30">
        <f t="shared" si="49"/>
        <v>0</v>
      </c>
      <c r="K54" s="31"/>
      <c r="L54" s="29">
        <f t="shared" si="50"/>
        <v>0</v>
      </c>
      <c r="M54" s="32">
        <f t="shared" si="51"/>
        <v>0</v>
      </c>
      <c r="N54" s="30">
        <f t="shared" si="52"/>
        <v>0</v>
      </c>
      <c r="O54" s="31"/>
      <c r="P54" s="33"/>
      <c r="Q54" s="31"/>
      <c r="R54" s="29">
        <v>0</v>
      </c>
      <c r="S54" s="29">
        <v>0</v>
      </c>
      <c r="T54" s="30">
        <f t="shared" si="53"/>
        <v>0</v>
      </c>
    </row>
    <row r="55" spans="1:20" x14ac:dyDescent="0.2">
      <c r="A55" s="22" t="s">
        <v>21</v>
      </c>
      <c r="B55" s="27" t="s">
        <v>58</v>
      </c>
      <c r="D55" s="29">
        <v>0</v>
      </c>
      <c r="E55" s="29">
        <v>0</v>
      </c>
      <c r="F55" s="30">
        <f t="shared" si="48"/>
        <v>0</v>
      </c>
      <c r="G55" s="31"/>
      <c r="H55" s="29">
        <v>0</v>
      </c>
      <c r="I55" s="29">
        <v>0</v>
      </c>
      <c r="J55" s="30">
        <f t="shared" si="49"/>
        <v>0</v>
      </c>
      <c r="K55" s="31"/>
      <c r="L55" s="29">
        <f t="shared" si="50"/>
        <v>0</v>
      </c>
      <c r="M55" s="32">
        <f t="shared" si="51"/>
        <v>0</v>
      </c>
      <c r="N55" s="30">
        <f t="shared" si="52"/>
        <v>0</v>
      </c>
      <c r="O55" s="31"/>
      <c r="P55" s="33"/>
      <c r="Q55" s="31"/>
      <c r="R55" s="29">
        <v>0</v>
      </c>
      <c r="S55" s="29">
        <v>0</v>
      </c>
      <c r="T55" s="30">
        <f t="shared" si="53"/>
        <v>0</v>
      </c>
    </row>
    <row r="56" spans="1:20" x14ac:dyDescent="0.2">
      <c r="A56" s="22" t="s">
        <v>21</v>
      </c>
      <c r="B56" s="27" t="s">
        <v>51</v>
      </c>
      <c r="D56" s="29">
        <v>0</v>
      </c>
      <c r="E56" s="29"/>
      <c r="F56" s="30">
        <f t="shared" si="48"/>
        <v>0</v>
      </c>
      <c r="G56" s="31"/>
      <c r="H56" s="29">
        <v>0</v>
      </c>
      <c r="I56" s="29"/>
      <c r="J56" s="30">
        <f>H56-I56</f>
        <v>0</v>
      </c>
      <c r="K56" s="31"/>
      <c r="L56" s="29">
        <f t="shared" si="50"/>
        <v>0</v>
      </c>
      <c r="M56" s="32">
        <f t="shared" si="51"/>
        <v>0</v>
      </c>
      <c r="N56" s="30">
        <f t="shared" si="52"/>
        <v>0</v>
      </c>
      <c r="O56" s="31"/>
      <c r="P56" s="33"/>
      <c r="Q56" s="31"/>
      <c r="R56" s="29">
        <v>0</v>
      </c>
      <c r="S56" s="29"/>
      <c r="T56" s="30">
        <f t="shared" si="53"/>
        <v>0</v>
      </c>
    </row>
    <row r="57" spans="1:20" x14ac:dyDescent="0.2">
      <c r="A57" s="22" t="s">
        <v>21</v>
      </c>
      <c r="B57" s="27" t="s">
        <v>52</v>
      </c>
      <c r="D57" s="29">
        <v>0</v>
      </c>
      <c r="E57" s="29">
        <v>0</v>
      </c>
      <c r="F57" s="30">
        <f t="shared" si="48"/>
        <v>0</v>
      </c>
      <c r="G57" s="31"/>
      <c r="H57" s="29">
        <v>0</v>
      </c>
      <c r="I57" s="29">
        <v>0</v>
      </c>
      <c r="J57" s="30">
        <f>H57-I57</f>
        <v>0</v>
      </c>
      <c r="K57" s="31"/>
      <c r="L57" s="29">
        <f>H57+D57</f>
        <v>0</v>
      </c>
      <c r="M57" s="32">
        <f t="shared" si="51"/>
        <v>0</v>
      </c>
      <c r="N57" s="30">
        <f t="shared" si="52"/>
        <v>0</v>
      </c>
      <c r="O57" s="31"/>
      <c r="P57" s="33"/>
      <c r="Q57" s="31"/>
      <c r="R57" s="29">
        <v>0</v>
      </c>
      <c r="S57" s="29">
        <v>0</v>
      </c>
      <c r="T57" s="30">
        <f t="shared" si="53"/>
        <v>0</v>
      </c>
    </row>
    <row r="58" spans="1:20" x14ac:dyDescent="0.2">
      <c r="A58" s="22" t="s">
        <v>21</v>
      </c>
      <c r="B58" s="27" t="s">
        <v>53</v>
      </c>
      <c r="D58" s="29">
        <v>0</v>
      </c>
      <c r="E58" s="29">
        <v>0</v>
      </c>
      <c r="F58" s="30">
        <f t="shared" si="48"/>
        <v>0</v>
      </c>
      <c r="G58" s="31"/>
      <c r="H58" s="29">
        <v>0</v>
      </c>
      <c r="I58" s="29">
        <v>0</v>
      </c>
      <c r="J58" s="30">
        <f>H58-I58</f>
        <v>0</v>
      </c>
      <c r="K58" s="31"/>
      <c r="L58" s="29">
        <f t="shared" ref="L58" si="54">H58+D58</f>
        <v>0</v>
      </c>
      <c r="M58" s="32">
        <f t="shared" si="51"/>
        <v>0</v>
      </c>
      <c r="N58" s="30">
        <f t="shared" si="52"/>
        <v>0</v>
      </c>
      <c r="O58" s="31"/>
      <c r="P58" s="33"/>
      <c r="Q58" s="31"/>
      <c r="R58" s="29">
        <v>0</v>
      </c>
      <c r="S58" s="29">
        <v>0</v>
      </c>
      <c r="T58" s="30">
        <f t="shared" si="53"/>
        <v>0</v>
      </c>
    </row>
    <row r="59" spans="1:20" x14ac:dyDescent="0.2">
      <c r="A59" s="22" t="s">
        <v>21</v>
      </c>
      <c r="B59" s="27" t="s">
        <v>54</v>
      </c>
      <c r="D59" s="29">
        <v>0</v>
      </c>
      <c r="E59" s="29">
        <v>0</v>
      </c>
      <c r="F59" s="30">
        <f t="shared" si="48"/>
        <v>0</v>
      </c>
      <c r="G59" s="31"/>
      <c r="H59" s="29">
        <v>0</v>
      </c>
      <c r="I59" s="29">
        <v>0</v>
      </c>
      <c r="J59" s="30">
        <v>0</v>
      </c>
      <c r="K59" s="31"/>
      <c r="L59" s="29">
        <v>0</v>
      </c>
      <c r="M59" s="32">
        <v>0</v>
      </c>
      <c r="N59" s="30">
        <f t="shared" si="52"/>
        <v>0</v>
      </c>
      <c r="O59" s="31"/>
      <c r="P59" s="33"/>
      <c r="Q59" s="31"/>
      <c r="R59" s="29">
        <v>0</v>
      </c>
      <c r="S59" s="29">
        <v>0</v>
      </c>
      <c r="T59" s="30">
        <f t="shared" si="53"/>
        <v>0</v>
      </c>
    </row>
    <row r="60" spans="1:20" x14ac:dyDescent="0.2">
      <c r="A60" s="22" t="s">
        <v>21</v>
      </c>
      <c r="B60" s="27" t="s">
        <v>55</v>
      </c>
      <c r="D60" s="29">
        <v>0</v>
      </c>
      <c r="E60" s="29">
        <v>0</v>
      </c>
      <c r="F60" s="30">
        <f t="shared" si="48"/>
        <v>0</v>
      </c>
      <c r="G60" s="31"/>
      <c r="H60" s="29">
        <v>0</v>
      </c>
      <c r="I60" s="29">
        <v>0</v>
      </c>
      <c r="J60" s="30">
        <v>0</v>
      </c>
      <c r="K60" s="31"/>
      <c r="L60" s="29">
        <f t="shared" ref="L60:L62" si="55">H60+D60</f>
        <v>0</v>
      </c>
      <c r="M60" s="32">
        <f t="shared" ref="M60:M62" si="56">I60+E60</f>
        <v>0</v>
      </c>
      <c r="N60" s="30">
        <f t="shared" si="52"/>
        <v>0</v>
      </c>
      <c r="O60" s="31"/>
      <c r="P60" s="33"/>
      <c r="Q60" s="31"/>
      <c r="R60" s="29">
        <v>0</v>
      </c>
      <c r="S60" s="29">
        <v>0</v>
      </c>
      <c r="T60" s="30">
        <f t="shared" si="53"/>
        <v>0</v>
      </c>
    </row>
    <row r="61" spans="1:20" x14ac:dyDescent="0.2">
      <c r="A61" s="22" t="s">
        <v>21</v>
      </c>
      <c r="B61" s="27" t="s">
        <v>56</v>
      </c>
      <c r="D61" s="29">
        <v>0</v>
      </c>
      <c r="E61" s="29">
        <v>0</v>
      </c>
      <c r="F61" s="30">
        <f>D61-E61</f>
        <v>0</v>
      </c>
      <c r="G61" s="31"/>
      <c r="H61" s="29">
        <v>0</v>
      </c>
      <c r="I61" s="29">
        <v>0</v>
      </c>
      <c r="J61" s="30">
        <v>0</v>
      </c>
      <c r="K61" s="31"/>
      <c r="L61" s="29">
        <f t="shared" si="55"/>
        <v>0</v>
      </c>
      <c r="M61" s="32">
        <f t="shared" si="56"/>
        <v>0</v>
      </c>
      <c r="N61" s="30">
        <f>T61+J61+F61</f>
        <v>0</v>
      </c>
      <c r="O61" s="31"/>
      <c r="P61" s="33"/>
      <c r="Q61" s="31"/>
      <c r="R61" s="29">
        <v>0</v>
      </c>
      <c r="S61" s="29">
        <v>0</v>
      </c>
      <c r="T61" s="30">
        <f>R61-S61</f>
        <v>0</v>
      </c>
    </row>
    <row r="62" spans="1:20" x14ac:dyDescent="0.2">
      <c r="A62" s="22" t="s">
        <v>21</v>
      </c>
      <c r="B62" s="27" t="s">
        <v>57</v>
      </c>
      <c r="D62" s="29">
        <v>0</v>
      </c>
      <c r="E62" s="29">
        <v>0</v>
      </c>
      <c r="F62" s="30">
        <f t="shared" ref="F62" si="57">D62-E62</f>
        <v>0</v>
      </c>
      <c r="G62" s="31"/>
      <c r="H62" s="29">
        <v>0</v>
      </c>
      <c r="I62" s="29">
        <v>0</v>
      </c>
      <c r="J62" s="30">
        <v>0</v>
      </c>
      <c r="K62" s="31"/>
      <c r="L62" s="29">
        <f t="shared" si="55"/>
        <v>0</v>
      </c>
      <c r="M62" s="32">
        <f t="shared" si="56"/>
        <v>0</v>
      </c>
      <c r="N62" s="30">
        <f t="shared" ref="N62" si="58">T62+J62+F62</f>
        <v>0</v>
      </c>
      <c r="O62" s="31"/>
      <c r="P62" s="33"/>
      <c r="Q62" s="31"/>
      <c r="R62" s="29">
        <v>0</v>
      </c>
      <c r="S62" s="29">
        <v>0</v>
      </c>
      <c r="T62" s="30">
        <f t="shared" ref="T62" si="59">R62-S62</f>
        <v>0</v>
      </c>
    </row>
    <row r="71" spans="21:21" x14ac:dyDescent="0.2">
      <c r="U71" s="25"/>
    </row>
    <row r="85" spans="21:21" x14ac:dyDescent="0.2">
      <c r="U85" s="25"/>
    </row>
    <row r="99" spans="21:21" x14ac:dyDescent="0.2">
      <c r="U99" s="25"/>
    </row>
    <row r="114" spans="21:21" x14ac:dyDescent="0.2">
      <c r="U114" s="25"/>
    </row>
    <row r="129" spans="21:22" x14ac:dyDescent="0.2">
      <c r="U129" s="25"/>
      <c r="V129" s="25"/>
    </row>
    <row r="153" spans="23:23" x14ac:dyDescent="0.2">
      <c r="W153" s="25"/>
    </row>
    <row r="298" spans="1:23" s="25" customFormat="1" x14ac:dyDescent="0.2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</row>
  </sheetData>
  <mergeCells count="12">
    <mergeCell ref="D1:F1"/>
    <mergeCell ref="H1:J1"/>
    <mergeCell ref="L1:N1"/>
    <mergeCell ref="R1:T1"/>
    <mergeCell ref="D22:F22"/>
    <mergeCell ref="H22:J22"/>
    <mergeCell ref="L22:N22"/>
    <mergeCell ref="R22:T22"/>
    <mergeCell ref="D43:F43"/>
    <mergeCell ref="H43:J43"/>
    <mergeCell ref="L43:N43"/>
    <mergeCell ref="R43:T43"/>
  </mergeCells>
  <conditionalFormatting sqref="P46:P52">
    <cfRule type="cellIs" dxfId="26" priority="333" stopIfTrue="1" operator="equal">
      <formula>0</formula>
    </cfRule>
  </conditionalFormatting>
  <conditionalFormatting sqref="P54">
    <cfRule type="cellIs" dxfId="25" priority="332" stopIfTrue="1" operator="equal">
      <formula>0</formula>
    </cfRule>
  </conditionalFormatting>
  <conditionalFormatting sqref="P55:P56">
    <cfRule type="cellIs" dxfId="24" priority="331" stopIfTrue="1" operator="equal">
      <formula>0</formula>
    </cfRule>
  </conditionalFormatting>
  <conditionalFormatting sqref="P57">
    <cfRule type="cellIs" dxfId="23" priority="330" stopIfTrue="1" operator="equal">
      <formula>0</formula>
    </cfRule>
  </conditionalFormatting>
  <conditionalFormatting sqref="P53">
    <cfRule type="cellIs" dxfId="22" priority="329" stopIfTrue="1" operator="equal">
      <formula>0</formula>
    </cfRule>
  </conditionalFormatting>
  <conditionalFormatting sqref="P58:P59">
    <cfRule type="cellIs" dxfId="21" priority="328" stopIfTrue="1" operator="equal">
      <formula>0</formula>
    </cfRule>
  </conditionalFormatting>
  <conditionalFormatting sqref="P60">
    <cfRule type="cellIs" dxfId="20" priority="327" stopIfTrue="1" operator="equal">
      <formula>0</formula>
    </cfRule>
  </conditionalFormatting>
  <conditionalFormatting sqref="P62">
    <cfRule type="cellIs" dxfId="19" priority="326" stopIfTrue="1" operator="equal">
      <formula>0</formula>
    </cfRule>
  </conditionalFormatting>
  <conditionalFormatting sqref="P61">
    <cfRule type="cellIs" dxfId="18" priority="325" stopIfTrue="1" operator="equal">
      <formula>0</formula>
    </cfRule>
  </conditionalFormatting>
  <conditionalFormatting sqref="P25:P31">
    <cfRule type="cellIs" dxfId="17" priority="27" stopIfTrue="1" operator="equal">
      <formula>0</formula>
    </cfRule>
  </conditionalFormatting>
  <conditionalFormatting sqref="P33">
    <cfRule type="cellIs" dxfId="16" priority="26" stopIfTrue="1" operator="equal">
      <formula>0</formula>
    </cfRule>
  </conditionalFormatting>
  <conditionalFormatting sqref="P34:P35">
    <cfRule type="cellIs" dxfId="15" priority="25" stopIfTrue="1" operator="equal">
      <formula>0</formula>
    </cfRule>
  </conditionalFormatting>
  <conditionalFormatting sqref="P36">
    <cfRule type="cellIs" dxfId="14" priority="24" stopIfTrue="1" operator="equal">
      <formula>0</formula>
    </cfRule>
  </conditionalFormatting>
  <conditionalFormatting sqref="P32">
    <cfRule type="cellIs" dxfId="13" priority="23" stopIfTrue="1" operator="equal">
      <formula>0</formula>
    </cfRule>
  </conditionalFormatting>
  <conditionalFormatting sqref="P37:P38">
    <cfRule type="cellIs" dxfId="12" priority="22" stopIfTrue="1" operator="equal">
      <formula>0</formula>
    </cfRule>
  </conditionalFormatting>
  <conditionalFormatting sqref="P39">
    <cfRule type="cellIs" dxfId="11" priority="21" stopIfTrue="1" operator="equal">
      <formula>0</formula>
    </cfRule>
  </conditionalFormatting>
  <conditionalFormatting sqref="P41">
    <cfRule type="cellIs" dxfId="10" priority="20" stopIfTrue="1" operator="equal">
      <formula>0</formula>
    </cfRule>
  </conditionalFormatting>
  <conditionalFormatting sqref="P40">
    <cfRule type="cellIs" dxfId="9" priority="19" stopIfTrue="1" operator="equal">
      <formula>0</formula>
    </cfRule>
  </conditionalFormatting>
  <conditionalFormatting sqref="P4:P10">
    <cfRule type="cellIs" dxfId="8" priority="9" stopIfTrue="1" operator="equal">
      <formula>0</formula>
    </cfRule>
  </conditionalFormatting>
  <conditionalFormatting sqref="P12">
    <cfRule type="cellIs" dxfId="7" priority="8" stopIfTrue="1" operator="equal">
      <formula>0</formula>
    </cfRule>
  </conditionalFormatting>
  <conditionalFormatting sqref="P13:P14">
    <cfRule type="cellIs" dxfId="6" priority="7" stopIfTrue="1" operator="equal">
      <formula>0</formula>
    </cfRule>
  </conditionalFormatting>
  <conditionalFormatting sqref="P15">
    <cfRule type="cellIs" dxfId="5" priority="6" stopIfTrue="1" operator="equal">
      <formula>0</formula>
    </cfRule>
  </conditionalFormatting>
  <conditionalFormatting sqref="P11">
    <cfRule type="cellIs" dxfId="4" priority="5" stopIfTrue="1" operator="equal">
      <formula>0</formula>
    </cfRule>
  </conditionalFormatting>
  <conditionalFormatting sqref="P16:P17">
    <cfRule type="cellIs" dxfId="3" priority="4" stopIfTrue="1" operator="equal">
      <formula>0</formula>
    </cfRule>
  </conditionalFormatting>
  <conditionalFormatting sqref="P18">
    <cfRule type="cellIs" dxfId="2" priority="3" stopIfTrue="1" operator="equal">
      <formula>0</formula>
    </cfRule>
  </conditionalFormatting>
  <conditionalFormatting sqref="P20">
    <cfRule type="cellIs" dxfId="1" priority="2" stopIfTrue="1" operator="equal">
      <formula>0</formula>
    </cfRule>
  </conditionalFormatting>
  <conditionalFormatting sqref="P19">
    <cfRule type="cellIs" dxfId="0" priority="1" stopIfTrue="1" operator="equal">
      <formula>0</formula>
    </cfRule>
  </conditionalFormatting>
  <pageMargins left="0.7" right="0.7" top="0.75" bottom="0.75" header="0.3" footer="0.3"/>
  <pageSetup paperSize="9" scale="7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isWorkbook.Supprimer_Année_Dans_Toutes_Les_Feuilles">
                <anchor>
                  <from>
                    <xdr:col>21</xdr:col>
                    <xdr:colOff>514350</xdr:colOff>
                    <xdr:row>23</xdr:row>
                    <xdr:rowOff>95250</xdr:rowOff>
                  </from>
                  <to>
                    <xdr:col>23</xdr:col>
                    <xdr:colOff>228600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hisWorkbook.Mise_A_Jour_Feuille_Employé">
                <anchor>
                  <from>
                    <xdr:col>21</xdr:col>
                    <xdr:colOff>409575</xdr:colOff>
                    <xdr:row>17</xdr:row>
                    <xdr:rowOff>19050</xdr:rowOff>
                  </from>
                  <to>
                    <xdr:col>23</xdr:col>
                    <xdr:colOff>142875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hisWorkbook.Mise_A_Jour_Tableau_Général">
                <anchor>
                  <from>
                    <xdr:col>21</xdr:col>
                    <xdr:colOff>495300</xdr:colOff>
                    <xdr:row>11</xdr:row>
                    <xdr:rowOff>57150</xdr:rowOff>
                  </from>
                  <to>
                    <xdr:col>23</xdr:col>
                    <xdr:colOff>323850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ThisWorkbook.NouvelleAnnee">
                <anchor>
                  <from>
                    <xdr:col>21</xdr:col>
                    <xdr:colOff>504825</xdr:colOff>
                    <xdr:row>6</xdr:row>
                    <xdr:rowOff>47625</xdr:rowOff>
                  </from>
                  <to>
                    <xdr:col>23</xdr:col>
                    <xdr:colOff>438150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R116"/>
  <sheetViews>
    <sheetView tabSelected="1" zoomScale="85" zoomScaleNormal="85" workbookViewId="0">
      <selection activeCell="D24" sqref="D24"/>
    </sheetView>
  </sheetViews>
  <sheetFormatPr baseColWidth="10" defaultRowHeight="15.75" x14ac:dyDescent="0.25"/>
  <cols>
    <col min="1" max="1" width="23.7109375" style="2" customWidth="1"/>
    <col min="2" max="2" width="13.42578125" style="2" customWidth="1"/>
    <col min="3" max="5" width="13.5703125" style="2" bestFit="1" customWidth="1"/>
    <col min="6" max="16384" width="11.42578125" style="2"/>
  </cols>
  <sheetData>
    <row r="1" spans="1:18" ht="27" thickBot="1" x14ac:dyDescent="0.45">
      <c r="A1" s="18">
        <v>3</v>
      </c>
      <c r="C1" s="47" t="e">
        <f>CompteRTT(#REF!)</f>
        <v>#VALUE!</v>
      </c>
      <c r="D1" s="47"/>
      <c r="E1" s="47"/>
      <c r="F1" s="4"/>
      <c r="G1" s="47" t="s">
        <v>4</v>
      </c>
      <c r="H1" s="47"/>
      <c r="I1" s="47"/>
      <c r="J1" s="4"/>
      <c r="K1" s="47" t="s">
        <v>5</v>
      </c>
      <c r="L1" s="47"/>
      <c r="M1" s="47"/>
    </row>
    <row r="2" spans="1:18" ht="30.75" thickBot="1" x14ac:dyDescent="0.3">
      <c r="C2" s="3" t="s">
        <v>3</v>
      </c>
      <c r="D2" s="3" t="s">
        <v>0</v>
      </c>
      <c r="E2" s="3" t="s">
        <v>1</v>
      </c>
      <c r="G2" s="3" t="s">
        <v>3</v>
      </c>
      <c r="H2" s="3" t="s">
        <v>0</v>
      </c>
      <c r="I2" s="3" t="s">
        <v>1</v>
      </c>
      <c r="K2" s="3" t="s">
        <v>3</v>
      </c>
      <c r="L2" s="3" t="s">
        <v>0</v>
      </c>
      <c r="M2" s="3" t="s">
        <v>1</v>
      </c>
      <c r="P2" s="17" t="str">
        <f>HYPERLINK(P3,"Demande congé")</f>
        <v>Demande congé</v>
      </c>
    </row>
    <row r="3" spans="1:18" x14ac:dyDescent="0.25">
      <c r="A3" s="7"/>
      <c r="B3" s="7"/>
      <c r="C3" s="8"/>
      <c r="D3" s="8"/>
      <c r="E3" s="8"/>
      <c r="F3" s="7"/>
      <c r="G3" s="8"/>
      <c r="H3" s="8"/>
      <c r="I3" s="8"/>
      <c r="J3" s="7"/>
      <c r="K3" s="8"/>
      <c r="L3" s="8"/>
      <c r="M3" s="8"/>
      <c r="P3" s="16" t="s">
        <v>19</v>
      </c>
    </row>
    <row r="4" spans="1:18" x14ac:dyDescent="0.25">
      <c r="A4" s="1" t="s">
        <v>42</v>
      </c>
      <c r="B4" s="42" t="s">
        <v>32</v>
      </c>
      <c r="C4" s="43">
        <f>'Global Moneta'!$D$4</f>
        <v>48</v>
      </c>
      <c r="D4" s="43" t="e">
        <f ca="1">$B$20</f>
        <v>#NAME?</v>
      </c>
      <c r="E4" s="44" t="e">
        <f ca="1">$C$4-$D$4</f>
        <v>#NAME?</v>
      </c>
      <c r="F4" s="10"/>
      <c r="G4" s="5">
        <f>'Global Moneta'!$H$4</f>
        <v>18</v>
      </c>
      <c r="H4" s="5">
        <f>$C$20</f>
        <v>1</v>
      </c>
      <c r="I4" s="6">
        <f>$G$4-$H$4</f>
        <v>17</v>
      </c>
      <c r="J4" s="10"/>
      <c r="K4" s="5">
        <f>'Global Moneta'!$R$4</f>
        <v>3</v>
      </c>
      <c r="L4" s="5" t="e">
        <f ca="1">$D$20</f>
        <v>#NAME?</v>
      </c>
      <c r="M4" s="6" t="e">
        <f ca="1">$K$4-$L$4</f>
        <v>#NAME?</v>
      </c>
    </row>
    <row r="5" spans="1:18" x14ac:dyDescent="0.25">
      <c r="A5" s="37"/>
      <c r="B5" s="42" t="s">
        <v>33</v>
      </c>
      <c r="C5" s="43" t="e">
        <f ca="1">$E$4</f>
        <v>#NAME?</v>
      </c>
      <c r="D5" s="43">
        <f ca="1" xml:space="preserve"> CompteCouleurCP($G$8:$R$38)</f>
        <v>0</v>
      </c>
      <c r="E5" s="44" t="e">
        <f ca="1">$C$5-$D$5</f>
        <v>#NAME?</v>
      </c>
      <c r="F5" s="9"/>
      <c r="G5" s="43">
        <f>$I$4</f>
        <v>17</v>
      </c>
      <c r="H5" s="43">
        <f ca="1" xml:space="preserve"> CompteCouleurRTT($G$8:$R$38)</f>
        <v>0</v>
      </c>
      <c r="I5" s="44">
        <f ca="1">$G$5-$H$5</f>
        <v>17</v>
      </c>
      <c r="J5" s="9"/>
      <c r="K5" s="43" t="e">
        <f ca="1">$M$4</f>
        <v>#NAME?</v>
      </c>
      <c r="L5" s="43">
        <f ca="1" xml:space="preserve"> CompteCouleurRecup($G$8:$R$38)</f>
        <v>0</v>
      </c>
      <c r="M5" s="44" t="e">
        <f ca="1">$K$5-$L$5</f>
        <v>#NAME?</v>
      </c>
    </row>
    <row r="6" spans="1:18" ht="16.5" thickBot="1" x14ac:dyDescent="0.3"/>
    <row r="7" spans="1:18" ht="32.25" thickBot="1" x14ac:dyDescent="0.3">
      <c r="A7" s="21" t="s">
        <v>22</v>
      </c>
      <c r="B7" s="12" t="s">
        <v>6</v>
      </c>
      <c r="C7" s="12" t="s">
        <v>7</v>
      </c>
      <c r="D7" s="12" t="s">
        <v>8</v>
      </c>
      <c r="E7" s="11"/>
      <c r="F7" s="13"/>
      <c r="G7" s="15" t="s">
        <v>59</v>
      </c>
      <c r="H7" s="15" t="s">
        <v>60</v>
      </c>
      <c r="I7" s="15" t="s">
        <v>61</v>
      </c>
      <c r="J7" s="15">
        <v>42616</v>
      </c>
      <c r="K7" s="15">
        <v>42646</v>
      </c>
      <c r="L7" s="15">
        <v>42677</v>
      </c>
      <c r="M7" s="15" t="s">
        <v>62</v>
      </c>
      <c r="N7" s="15">
        <v>42373</v>
      </c>
      <c r="O7" s="15" t="s">
        <v>63</v>
      </c>
      <c r="P7" s="15" t="s">
        <v>64</v>
      </c>
      <c r="Q7" s="15" t="s">
        <v>65</v>
      </c>
      <c r="R7" s="15" t="s">
        <v>66</v>
      </c>
    </row>
    <row r="8" spans="1:18" ht="16.5" thickBot="1" x14ac:dyDescent="0.3">
      <c r="A8" s="38" t="s">
        <v>59</v>
      </c>
      <c r="B8" s="19">
        <f>CompteCP($G$8:$G$38)</f>
        <v>0</v>
      </c>
      <c r="C8" s="19">
        <f>CompteRTT($G$8:$G$38)</f>
        <v>0</v>
      </c>
      <c r="D8" s="19">
        <f>CompteRecup($G$8:$G$38)</f>
        <v>0</v>
      </c>
      <c r="E8" s="7"/>
      <c r="F8" s="14">
        <v>1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ht="16.5" thickBot="1" x14ac:dyDescent="0.3">
      <c r="A9" s="38" t="s">
        <v>60</v>
      </c>
      <c r="B9" s="19">
        <f>CompteCP($H$8:$H$38)</f>
        <v>0</v>
      </c>
      <c r="C9" s="19">
        <f>CompteRTT($H$8:$H$38)</f>
        <v>0</v>
      </c>
      <c r="D9" s="19">
        <f>CompteRecup($H$8:$H$38)</f>
        <v>0</v>
      </c>
      <c r="E9" s="7"/>
      <c r="F9" s="14">
        <v>2</v>
      </c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 ht="16.5" thickBot="1" x14ac:dyDescent="0.3">
      <c r="A10" s="38" t="s">
        <v>61</v>
      </c>
      <c r="B10" s="19">
        <f>CompteCP($I$8:$I$38)</f>
        <v>0</v>
      </c>
      <c r="C10" s="19">
        <f>CompteRTT($I$8:$I$38)</f>
        <v>1</v>
      </c>
      <c r="D10" s="19">
        <f>CompteRecup($I$8:$I$38)</f>
        <v>0</v>
      </c>
      <c r="E10" s="7"/>
      <c r="F10" s="14">
        <v>3</v>
      </c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18" ht="16.5" thickBot="1" x14ac:dyDescent="0.3">
      <c r="A11" s="38">
        <v>42616</v>
      </c>
      <c r="B11" s="19">
        <f>CompteCP($J$8:$J$38)</f>
        <v>0</v>
      </c>
      <c r="C11" s="19">
        <f>CompteRTT($J$8:$J$38)</f>
        <v>0</v>
      </c>
      <c r="D11" s="19">
        <f>CompteRecup($J$8:$J$38)</f>
        <v>0</v>
      </c>
      <c r="E11" s="7"/>
      <c r="F11" s="14">
        <v>4</v>
      </c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16.5" thickBot="1" x14ac:dyDescent="0.3">
      <c r="A12" s="38">
        <v>42646</v>
      </c>
      <c r="B12" s="19">
        <f>CompteCP($K$8:$K$38)</f>
        <v>0</v>
      </c>
      <c r="C12" s="19">
        <f>CompteRTT($K$8:$K$38)</f>
        <v>0</v>
      </c>
      <c r="D12" s="19">
        <f>CompteRecup($K$8:$K$38)</f>
        <v>0</v>
      </c>
      <c r="E12" s="7"/>
      <c r="F12" s="14">
        <v>5</v>
      </c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 ht="16.5" thickBot="1" x14ac:dyDescent="0.3">
      <c r="A13" s="38">
        <v>42677</v>
      </c>
      <c r="B13" s="19">
        <f>CompteCP($L$8:$L$38)</f>
        <v>0</v>
      </c>
      <c r="C13" s="19">
        <f>CompteRTT($L$8:$L$38)</f>
        <v>0</v>
      </c>
      <c r="D13" s="19">
        <f>CompteRecup($L$8:$L$38)</f>
        <v>0</v>
      </c>
      <c r="E13" s="7"/>
      <c r="F13" s="14">
        <v>6</v>
      </c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ht="16.5" thickBot="1" x14ac:dyDescent="0.3">
      <c r="A14" s="38" t="s">
        <v>62</v>
      </c>
      <c r="B14" s="19">
        <f>CompteCP($M$8:$M$38)</f>
        <v>0</v>
      </c>
      <c r="C14" s="19">
        <f>CompteRTT($M$8:$M$38)</f>
        <v>0</v>
      </c>
      <c r="D14" s="19">
        <f>CompteRecup($M$8:$M$38)</f>
        <v>0</v>
      </c>
      <c r="E14" s="7"/>
      <c r="F14" s="14">
        <v>7</v>
      </c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18" ht="16.5" thickBot="1" x14ac:dyDescent="0.3">
      <c r="A15" s="38">
        <v>42373</v>
      </c>
      <c r="B15" s="19">
        <f>CompteCP($N$8:$N$38)</f>
        <v>0</v>
      </c>
      <c r="C15" s="19">
        <f>CompteRTT($N$8:$N$38)</f>
        <v>0</v>
      </c>
      <c r="D15" s="19">
        <f>CompteRecup($N$8:$N$38)</f>
        <v>0</v>
      </c>
      <c r="E15" s="7"/>
      <c r="F15" s="14">
        <v>8</v>
      </c>
      <c r="G15" s="40"/>
      <c r="H15" s="40"/>
      <c r="I15" s="41" t="s">
        <v>10</v>
      </c>
      <c r="J15" s="40"/>
      <c r="K15" s="40"/>
      <c r="L15" s="40"/>
      <c r="M15" s="40"/>
      <c r="N15" s="40"/>
      <c r="O15" s="40"/>
      <c r="P15" s="40"/>
      <c r="Q15" s="40"/>
      <c r="R15" s="40"/>
    </row>
    <row r="16" spans="1:18" ht="16.5" thickBot="1" x14ac:dyDescent="0.3">
      <c r="A16" s="38" t="s">
        <v>63</v>
      </c>
      <c r="B16" s="19">
        <f>CompteCP($O$8:$O$38)</f>
        <v>0</v>
      </c>
      <c r="C16" s="19">
        <f>CompteRTT($O$8:$O$38)</f>
        <v>0</v>
      </c>
      <c r="D16" s="19">
        <f>CompteRecup($O$8:$O$38)</f>
        <v>0</v>
      </c>
      <c r="E16" s="7"/>
      <c r="F16" s="14">
        <v>9</v>
      </c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  <row r="17" spans="1:18" ht="16.5" thickBot="1" x14ac:dyDescent="0.3">
      <c r="A17" s="38" t="s">
        <v>64</v>
      </c>
      <c r="B17" s="19">
        <f>CompteCP($P$8:$P$38)</f>
        <v>0</v>
      </c>
      <c r="C17" s="19">
        <f>CompteRTT($P$8:$P$38)</f>
        <v>0</v>
      </c>
      <c r="D17" s="19">
        <f>CompteRecup($P$8:$P$38)</f>
        <v>0</v>
      </c>
      <c r="E17" s="7"/>
      <c r="F17" s="14">
        <v>10</v>
      </c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</row>
    <row r="18" spans="1:18" ht="16.5" thickBot="1" x14ac:dyDescent="0.3">
      <c r="A18" s="38" t="s">
        <v>65</v>
      </c>
      <c r="B18" s="19">
        <f>CompteCP($Q$8:$Q$38)</f>
        <v>0</v>
      </c>
      <c r="C18" s="19">
        <f>CompteRTT($Q$8:$Q$38)</f>
        <v>0</v>
      </c>
      <c r="D18" s="19">
        <f>CompteRecup($Q$8:$Q$38)</f>
        <v>0</v>
      </c>
      <c r="E18" s="7"/>
      <c r="F18" s="14">
        <v>11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</row>
    <row r="19" spans="1:18" ht="16.5" thickBot="1" x14ac:dyDescent="0.3">
      <c r="A19" s="38" t="s">
        <v>66</v>
      </c>
      <c r="B19" s="19">
        <f>CompteCP($R$8:$R$38)</f>
        <v>0</v>
      </c>
      <c r="C19" s="19">
        <f>CompteRTT($R$8:$R$38)</f>
        <v>0</v>
      </c>
      <c r="D19" s="19">
        <f>CompteRecup($R$8:$R$38)</f>
        <v>0</v>
      </c>
      <c r="E19" s="7"/>
      <c r="F19" s="14">
        <v>12</v>
      </c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</row>
    <row r="20" spans="1:18" ht="16.5" thickBot="1" x14ac:dyDescent="0.3">
      <c r="A20" s="39" t="s">
        <v>13</v>
      </c>
      <c r="B20" s="20" t="e">
        <f ca="1">SOMME($B$8:$B$19)</f>
        <v>#NAME?</v>
      </c>
      <c r="C20" s="20">
        <f>SUM($C$8:$C$19)</f>
        <v>1</v>
      </c>
      <c r="D20" s="20" t="e">
        <f ca="1">SOMME($D$8:$D$19)</f>
        <v>#NAME?</v>
      </c>
      <c r="F20" s="14">
        <v>13</v>
      </c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18" ht="16.5" thickBot="1" x14ac:dyDescent="0.3">
      <c r="A21" s="2" t="s">
        <v>9</v>
      </c>
      <c r="F21" s="14">
        <v>14</v>
      </c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18" ht="16.5" thickBot="1" x14ac:dyDescent="0.3">
      <c r="F22" s="14">
        <v>15</v>
      </c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</row>
    <row r="23" spans="1:18" ht="16.5" thickBot="1" x14ac:dyDescent="0.3">
      <c r="F23" s="14">
        <v>16</v>
      </c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</row>
    <row r="24" spans="1:18" ht="16.5" thickBot="1" x14ac:dyDescent="0.3">
      <c r="F24" s="14">
        <v>17</v>
      </c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</row>
    <row r="25" spans="1:18" ht="16.5" thickBot="1" x14ac:dyDescent="0.3">
      <c r="F25" s="14">
        <v>18</v>
      </c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</row>
    <row r="26" spans="1:18" ht="16.5" thickBot="1" x14ac:dyDescent="0.3">
      <c r="F26" s="14">
        <v>19</v>
      </c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</row>
    <row r="27" spans="1:18" ht="16.5" thickBot="1" x14ac:dyDescent="0.3">
      <c r="F27" s="14">
        <v>20</v>
      </c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</row>
    <row r="28" spans="1:18" ht="16.5" thickBot="1" x14ac:dyDescent="0.3">
      <c r="F28" s="14">
        <v>21</v>
      </c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</row>
    <row r="29" spans="1:18" ht="16.5" thickBot="1" x14ac:dyDescent="0.3">
      <c r="F29" s="14">
        <v>22</v>
      </c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</row>
    <row r="30" spans="1:18" ht="16.5" thickBot="1" x14ac:dyDescent="0.3">
      <c r="F30" s="14">
        <v>23</v>
      </c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</row>
    <row r="31" spans="1:18" ht="16.5" thickBot="1" x14ac:dyDescent="0.3">
      <c r="F31" s="14">
        <v>24</v>
      </c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</row>
    <row r="32" spans="1:18" ht="16.5" thickBot="1" x14ac:dyDescent="0.3">
      <c r="F32" s="14">
        <v>25</v>
      </c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</row>
    <row r="33" spans="1:18" ht="16.5" thickBot="1" x14ac:dyDescent="0.3">
      <c r="F33" s="14">
        <v>26</v>
      </c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ht="16.5" thickBot="1" x14ac:dyDescent="0.3">
      <c r="F34" s="14">
        <v>27</v>
      </c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</row>
    <row r="35" spans="1:18" ht="16.5" thickBot="1" x14ac:dyDescent="0.3">
      <c r="F35" s="14">
        <v>28</v>
      </c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</row>
    <row r="36" spans="1:18" ht="16.5" thickBot="1" x14ac:dyDescent="0.3">
      <c r="F36" s="14">
        <v>29</v>
      </c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</row>
    <row r="37" spans="1:18" ht="16.5" thickBot="1" x14ac:dyDescent="0.3">
      <c r="F37" s="14">
        <v>30</v>
      </c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6.5" thickBot="1" x14ac:dyDescent="0.3">
      <c r="F38" s="14">
        <v>31</v>
      </c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40" spans="1:18" ht="27" thickBot="1" x14ac:dyDescent="0.45">
      <c r="A40" s="18">
        <v>2</v>
      </c>
      <c r="C40" s="47" t="e">
        <f>CompteRTT(#REF!)</f>
        <v>#VALUE!</v>
      </c>
      <c r="D40" s="47"/>
      <c r="E40" s="47"/>
      <c r="F40" s="4"/>
      <c r="G40" s="47" t="s">
        <v>4</v>
      </c>
      <c r="H40" s="47"/>
      <c r="I40" s="47"/>
      <c r="J40" s="4"/>
      <c r="K40" s="47" t="s">
        <v>5</v>
      </c>
      <c r="L40" s="47"/>
      <c r="M40" s="47"/>
    </row>
    <row r="41" spans="1:18" ht="30.75" thickBot="1" x14ac:dyDescent="0.3">
      <c r="C41" s="3" t="s">
        <v>3</v>
      </c>
      <c r="D41" s="3" t="s">
        <v>0</v>
      </c>
      <c r="E41" s="3" t="s">
        <v>1</v>
      </c>
      <c r="G41" s="3" t="s">
        <v>3</v>
      </c>
      <c r="H41" s="3" t="s">
        <v>0</v>
      </c>
      <c r="I41" s="3" t="s">
        <v>1</v>
      </c>
      <c r="K41" s="3" t="s">
        <v>3</v>
      </c>
      <c r="L41" s="3" t="s">
        <v>0</v>
      </c>
      <c r="M41" s="3" t="s">
        <v>1</v>
      </c>
      <c r="P41" s="17" t="str">
        <f>HYPERLINK(P42,"Demande congé")</f>
        <v>Demande congé</v>
      </c>
    </row>
    <row r="42" spans="1:18" x14ac:dyDescent="0.25">
      <c r="A42" s="7"/>
      <c r="B42" s="7"/>
      <c r="C42" s="8"/>
      <c r="D42" s="8"/>
      <c r="E42" s="8"/>
      <c r="F42" s="7"/>
      <c r="G42" s="8"/>
      <c r="H42" s="8"/>
      <c r="I42" s="8"/>
      <c r="J42" s="7"/>
      <c r="K42" s="8"/>
      <c r="L42" s="8"/>
      <c r="M42" s="8"/>
      <c r="P42" s="16" t="s">
        <v>19</v>
      </c>
    </row>
    <row r="43" spans="1:18" x14ac:dyDescent="0.25">
      <c r="A43" s="1" t="s">
        <v>42</v>
      </c>
      <c r="B43" s="42" t="s">
        <v>32</v>
      </c>
      <c r="C43" s="43">
        <f>'Global Moneta'!$D$25</f>
        <v>23</v>
      </c>
      <c r="D43" s="43" t="e">
        <f ca="1">$B$59</f>
        <v>#NAME?</v>
      </c>
      <c r="E43" s="44" t="e">
        <f ca="1">$C$43-$D$43</f>
        <v>#NAME?</v>
      </c>
      <c r="F43" s="10"/>
      <c r="G43" s="5">
        <f>'Global Moneta'!$H$25</f>
        <v>8</v>
      </c>
      <c r="H43" s="5" t="e">
        <f ca="1">$C$59</f>
        <v>#NAME?</v>
      </c>
      <c r="I43" s="6" t="e">
        <f ca="1">$G$43-$H$43</f>
        <v>#NAME?</v>
      </c>
      <c r="J43" s="10"/>
      <c r="K43" s="5">
        <f>'Global Moneta'!$R$25</f>
        <v>1</v>
      </c>
      <c r="L43" s="5" t="e">
        <f ca="1">$D$59</f>
        <v>#NAME?</v>
      </c>
      <c r="M43" s="6" t="e">
        <f ca="1">$K$43-$L$43</f>
        <v>#NAME?</v>
      </c>
    </row>
    <row r="44" spans="1:18" x14ac:dyDescent="0.25">
      <c r="A44" s="37"/>
      <c r="B44" s="42" t="s">
        <v>33</v>
      </c>
      <c r="C44" s="43" t="e">
        <f ca="1">$E$43</f>
        <v>#NAME?</v>
      </c>
      <c r="D44" s="43">
        <f ca="1" xml:space="preserve"> CompteCouleurCP($G$47:$R$77)</f>
        <v>0</v>
      </c>
      <c r="E44" s="44" t="e">
        <f ca="1">$C$44-$D$44</f>
        <v>#NAME?</v>
      </c>
      <c r="F44" s="9"/>
      <c r="G44" s="43" t="e">
        <f ca="1">$I$43</f>
        <v>#NAME?</v>
      </c>
      <c r="H44" s="43">
        <f ca="1" xml:space="preserve"> CompteCouleurRTT($G$47:$R$77)</f>
        <v>0</v>
      </c>
      <c r="I44" s="44" t="e">
        <f ca="1">$G$44-$H$44</f>
        <v>#NAME?</v>
      </c>
      <c r="J44" s="9"/>
      <c r="K44" s="43" t="e">
        <f ca="1">$M$43</f>
        <v>#NAME?</v>
      </c>
      <c r="L44" s="43">
        <f ca="1" xml:space="preserve"> CompteCouleurRecup($G$47:$R$77)</f>
        <v>0</v>
      </c>
      <c r="M44" s="44" t="e">
        <f ca="1">$K$44-$L$44</f>
        <v>#NAME?</v>
      </c>
    </row>
    <row r="45" spans="1:18" ht="16.5" thickBot="1" x14ac:dyDescent="0.3"/>
    <row r="46" spans="1:18" ht="32.25" thickBot="1" x14ac:dyDescent="0.3">
      <c r="A46" s="21" t="s">
        <v>22</v>
      </c>
      <c r="B46" s="12" t="s">
        <v>6</v>
      </c>
      <c r="C46" s="12" t="s">
        <v>7</v>
      </c>
      <c r="D46" s="12" t="s">
        <v>8</v>
      </c>
      <c r="E46" s="11"/>
      <c r="F46" s="13"/>
      <c r="G46" s="15" t="s">
        <v>34</v>
      </c>
      <c r="H46" s="15" t="s">
        <v>35</v>
      </c>
      <c r="I46" s="15" t="s">
        <v>36</v>
      </c>
      <c r="J46" s="15">
        <v>42617</v>
      </c>
      <c r="K46" s="15">
        <v>42647</v>
      </c>
      <c r="L46" s="15">
        <v>42678</v>
      </c>
      <c r="M46" s="15" t="s">
        <v>37</v>
      </c>
      <c r="N46" s="15">
        <v>42374</v>
      </c>
      <c r="O46" s="15" t="s">
        <v>38</v>
      </c>
      <c r="P46" s="15" t="s">
        <v>39</v>
      </c>
      <c r="Q46" s="15" t="s">
        <v>40</v>
      </c>
      <c r="R46" s="15" t="s">
        <v>41</v>
      </c>
    </row>
    <row r="47" spans="1:18" ht="16.5" thickBot="1" x14ac:dyDescent="0.3">
      <c r="A47" s="38" t="s">
        <v>34</v>
      </c>
      <c r="B47" s="19" t="e">
        <f>CompteCP($G$47:$G$77)</f>
        <v>#VALUE!</v>
      </c>
      <c r="C47" s="19" t="e">
        <f>CompteRTT($G$47:$G$77)</f>
        <v>#VALUE!</v>
      </c>
      <c r="D47" s="19" t="e">
        <f>CompteRecup($G$47:$G$77)</f>
        <v>#VALUE!</v>
      </c>
      <c r="E47" s="7"/>
      <c r="F47" s="14">
        <v>1</v>
      </c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</row>
    <row r="48" spans="1:18" ht="16.5" thickBot="1" x14ac:dyDescent="0.3">
      <c r="A48" s="38" t="s">
        <v>35</v>
      </c>
      <c r="B48" s="19" t="e">
        <f>CompteCP($H$47:$H$77)</f>
        <v>#VALUE!</v>
      </c>
      <c r="C48" s="19" t="e">
        <f>CompteRTT($H$47:$H$77)</f>
        <v>#VALUE!</v>
      </c>
      <c r="D48" s="19" t="e">
        <f>CompteRecup($H$47:$H$77)</f>
        <v>#VALUE!</v>
      </c>
      <c r="E48" s="7"/>
      <c r="F48" s="14">
        <v>2</v>
      </c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</row>
    <row r="49" spans="1:18" ht="16.5" thickBot="1" x14ac:dyDescent="0.3">
      <c r="A49" s="38" t="s">
        <v>36</v>
      </c>
      <c r="B49" s="19" t="e">
        <f>CompteCP($I$47:$I$77)</f>
        <v>#VALUE!</v>
      </c>
      <c r="C49" s="19" t="e">
        <f>CompteRTT($I$47:$I$77)</f>
        <v>#VALUE!</v>
      </c>
      <c r="D49" s="19" t="e">
        <f>CompteRecup($I$47:$I$77)</f>
        <v>#VALUE!</v>
      </c>
      <c r="E49" s="7"/>
      <c r="F49" s="14">
        <v>3</v>
      </c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</row>
    <row r="50" spans="1:18" ht="16.5" thickBot="1" x14ac:dyDescent="0.3">
      <c r="A50" s="38">
        <v>42617</v>
      </c>
      <c r="B50" s="19" t="e">
        <f>CompteCP($J$47:$J$77)</f>
        <v>#VALUE!</v>
      </c>
      <c r="C50" s="19" t="e">
        <f>CompteRTT($J$47:$J$77)</f>
        <v>#VALUE!</v>
      </c>
      <c r="D50" s="19" t="e">
        <f>CompteRecup($J$47:$J$77)</f>
        <v>#VALUE!</v>
      </c>
      <c r="E50" s="7"/>
      <c r="F50" s="14">
        <v>4</v>
      </c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</row>
    <row r="51" spans="1:18" ht="16.5" thickBot="1" x14ac:dyDescent="0.3">
      <c r="A51" s="38">
        <v>42647</v>
      </c>
      <c r="B51" s="19" t="e">
        <f>CompteCP($K$47:$K$77)</f>
        <v>#VALUE!</v>
      </c>
      <c r="C51" s="19" t="e">
        <f>CompteRTT($K$47:$K$77)</f>
        <v>#VALUE!</v>
      </c>
      <c r="D51" s="19" t="e">
        <f>CompteRecup($K$47:$K$77)</f>
        <v>#VALUE!</v>
      </c>
      <c r="E51" s="7"/>
      <c r="F51" s="14">
        <v>5</v>
      </c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</row>
    <row r="52" spans="1:18" ht="16.5" thickBot="1" x14ac:dyDescent="0.3">
      <c r="A52" s="38">
        <v>42678</v>
      </c>
      <c r="B52" s="19" t="e">
        <f>CompteCP($L$47:$L$77)</f>
        <v>#VALUE!</v>
      </c>
      <c r="C52" s="19" t="e">
        <f>CompteRTT($L$47:$L$77)</f>
        <v>#VALUE!</v>
      </c>
      <c r="D52" s="19" t="e">
        <f>CompteRecup($L$47:$L$77)</f>
        <v>#VALUE!</v>
      </c>
      <c r="E52" s="7"/>
      <c r="F52" s="14">
        <v>6</v>
      </c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</row>
    <row r="53" spans="1:18" ht="16.5" thickBot="1" x14ac:dyDescent="0.3">
      <c r="A53" s="38" t="s">
        <v>37</v>
      </c>
      <c r="B53" s="19" t="e">
        <f>CompteCP($M$47:$M$77)</f>
        <v>#VALUE!</v>
      </c>
      <c r="C53" s="19" t="e">
        <f>CompteRTT($M$47:$M$77)</f>
        <v>#VALUE!</v>
      </c>
      <c r="D53" s="19" t="e">
        <f>CompteRecup($M$47:$M$77)</f>
        <v>#VALUE!</v>
      </c>
      <c r="E53" s="7"/>
      <c r="F53" s="14">
        <v>7</v>
      </c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</row>
    <row r="54" spans="1:18" ht="16.5" thickBot="1" x14ac:dyDescent="0.3">
      <c r="A54" s="38">
        <v>42374</v>
      </c>
      <c r="B54" s="19" t="e">
        <f>CompteCP($N$47:$N$77)</f>
        <v>#VALUE!</v>
      </c>
      <c r="C54" s="19" t="e">
        <f>CompteRTT($N$47:$N$77)</f>
        <v>#VALUE!</v>
      </c>
      <c r="D54" s="19" t="e">
        <f>CompteRecup($N$47:$N$77)</f>
        <v>#VALUE!</v>
      </c>
      <c r="E54" s="7"/>
      <c r="F54" s="14">
        <v>8</v>
      </c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</row>
    <row r="55" spans="1:18" ht="16.5" thickBot="1" x14ac:dyDescent="0.3">
      <c r="A55" s="38" t="s">
        <v>38</v>
      </c>
      <c r="B55" s="19" t="e">
        <f>CompteCP($O$47:$O$77)</f>
        <v>#VALUE!</v>
      </c>
      <c r="C55" s="19" t="e">
        <f>CompteRTT($O$47:$O$77)</f>
        <v>#VALUE!</v>
      </c>
      <c r="D55" s="19" t="e">
        <f>CompteRecup($O$47:$O$77)</f>
        <v>#VALUE!</v>
      </c>
      <c r="E55" s="7"/>
      <c r="F55" s="14">
        <v>9</v>
      </c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</row>
    <row r="56" spans="1:18" ht="16.5" thickBot="1" x14ac:dyDescent="0.3">
      <c r="A56" s="38" t="s">
        <v>39</v>
      </c>
      <c r="B56" s="19" t="e">
        <f>CompteCP($P$47:$P$77)</f>
        <v>#VALUE!</v>
      </c>
      <c r="C56" s="19" t="e">
        <f>CompteRTT($P$47:$P$77)</f>
        <v>#VALUE!</v>
      </c>
      <c r="D56" s="19" t="e">
        <f>CompteRecup($P$47:$P$77)</f>
        <v>#VALUE!</v>
      </c>
      <c r="E56" s="7"/>
      <c r="F56" s="14">
        <v>10</v>
      </c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</row>
    <row r="57" spans="1:18" ht="16.5" thickBot="1" x14ac:dyDescent="0.3">
      <c r="A57" s="38" t="s">
        <v>40</v>
      </c>
      <c r="B57" s="19" t="e">
        <f>CompteCP($Q$47:$Q$77)</f>
        <v>#VALUE!</v>
      </c>
      <c r="C57" s="19" t="e">
        <f>CompteRTT($Q$47:$Q$77)</f>
        <v>#VALUE!</v>
      </c>
      <c r="D57" s="19" t="e">
        <f>CompteRecup($Q$47:$Q$77)</f>
        <v>#VALUE!</v>
      </c>
      <c r="E57" s="7"/>
      <c r="F57" s="14">
        <v>11</v>
      </c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1:18" ht="16.5" thickBot="1" x14ac:dyDescent="0.3">
      <c r="A58" s="38" t="s">
        <v>41</v>
      </c>
      <c r="B58" s="19" t="e">
        <f>CompteCP($R$47:$R$77)</f>
        <v>#VALUE!</v>
      </c>
      <c r="C58" s="19" t="e">
        <f>CompteRTT($R$47:$R$77)</f>
        <v>#VALUE!</v>
      </c>
      <c r="D58" s="19" t="e">
        <f>CompteRecup($R$47:$R$77)</f>
        <v>#VALUE!</v>
      </c>
      <c r="E58" s="7"/>
      <c r="F58" s="14">
        <v>12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</row>
    <row r="59" spans="1:18" ht="16.5" thickBot="1" x14ac:dyDescent="0.3">
      <c r="A59" s="39" t="s">
        <v>13</v>
      </c>
      <c r="B59" s="20" t="e">
        <f ca="1">SOMME($B$47:$B$58)</f>
        <v>#NAME?</v>
      </c>
      <c r="C59" s="20" t="e">
        <f ca="1">SOMME($C$47:$C$58)</f>
        <v>#NAME?</v>
      </c>
      <c r="D59" s="20" t="e">
        <f ca="1">SOMME($D$47:$D$58)</f>
        <v>#NAME?</v>
      </c>
      <c r="F59" s="14">
        <v>13</v>
      </c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60" spans="1:18" ht="16.5" thickBot="1" x14ac:dyDescent="0.3">
      <c r="A60" s="2" t="s">
        <v>9</v>
      </c>
      <c r="F60" s="14">
        <v>14</v>
      </c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</row>
    <row r="61" spans="1:18" ht="16.5" thickBot="1" x14ac:dyDescent="0.3">
      <c r="F61" s="14">
        <v>15</v>
      </c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ht="16.5" thickBot="1" x14ac:dyDescent="0.3">
      <c r="F62" s="14">
        <v>16</v>
      </c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1:18" ht="16.5" thickBot="1" x14ac:dyDescent="0.3">
      <c r="F63" s="14">
        <v>17</v>
      </c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1:18" ht="16.5" thickBot="1" x14ac:dyDescent="0.3">
      <c r="F64" s="14">
        <v>18</v>
      </c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1:18" ht="16.5" thickBot="1" x14ac:dyDescent="0.3">
      <c r="F65" s="14">
        <v>19</v>
      </c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1:18" ht="16.5" thickBot="1" x14ac:dyDescent="0.3">
      <c r="F66" s="14">
        <v>20</v>
      </c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1:18" ht="16.5" thickBot="1" x14ac:dyDescent="0.3">
      <c r="F67" s="14">
        <v>21</v>
      </c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1:18" ht="16.5" thickBot="1" x14ac:dyDescent="0.3">
      <c r="F68" s="14">
        <v>22</v>
      </c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1:18" ht="16.5" thickBot="1" x14ac:dyDescent="0.3">
      <c r="F69" s="14">
        <v>23</v>
      </c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1:18" ht="16.5" thickBot="1" x14ac:dyDescent="0.3">
      <c r="F70" s="14">
        <v>24</v>
      </c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1:18" ht="16.5" thickBot="1" x14ac:dyDescent="0.3">
      <c r="F71" s="14">
        <v>25</v>
      </c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1:18" ht="16.5" thickBot="1" x14ac:dyDescent="0.3">
      <c r="F72" s="14">
        <v>26</v>
      </c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1:18" ht="16.5" thickBot="1" x14ac:dyDescent="0.3">
      <c r="F73" s="14">
        <v>27</v>
      </c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1:18" ht="16.5" thickBot="1" x14ac:dyDescent="0.3">
      <c r="F74" s="14">
        <v>28</v>
      </c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1:18" ht="16.5" thickBot="1" x14ac:dyDescent="0.3">
      <c r="F75" s="14">
        <v>29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1:18" ht="16.5" thickBot="1" x14ac:dyDescent="0.3">
      <c r="F76" s="14">
        <v>30</v>
      </c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1:18" ht="16.5" thickBot="1" x14ac:dyDescent="0.3">
      <c r="F77" s="14">
        <v>31</v>
      </c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9" spans="1:18" ht="27" thickBot="1" x14ac:dyDescent="0.45">
      <c r="A79" s="18">
        <v>1</v>
      </c>
      <c r="C79" s="47" t="e">
        <f>CompteRTT(#REF!)</f>
        <v>#VALUE!</v>
      </c>
      <c r="D79" s="47"/>
      <c r="E79" s="47"/>
      <c r="F79" s="4"/>
      <c r="G79" s="47" t="s">
        <v>4</v>
      </c>
      <c r="H79" s="47"/>
      <c r="I79" s="47"/>
      <c r="J79" s="4"/>
      <c r="K79" s="47" t="s">
        <v>5</v>
      </c>
      <c r="L79" s="47"/>
      <c r="M79" s="47"/>
    </row>
    <row r="80" spans="1:18" ht="30.75" thickBot="1" x14ac:dyDescent="0.3">
      <c r="C80" s="3" t="s">
        <v>3</v>
      </c>
      <c r="D80" s="3" t="s">
        <v>0</v>
      </c>
      <c r="E80" s="3" t="s">
        <v>1</v>
      </c>
      <c r="G80" s="3" t="s">
        <v>3</v>
      </c>
      <c r="H80" s="3" t="s">
        <v>0</v>
      </c>
      <c r="I80" s="3" t="s">
        <v>1</v>
      </c>
      <c r="K80" s="3" t="s">
        <v>3</v>
      </c>
      <c r="L80" s="3" t="s">
        <v>0</v>
      </c>
      <c r="M80" s="3" t="s">
        <v>1</v>
      </c>
      <c r="P80" s="17" t="str">
        <f>HYPERLINK(P81,"Demande congé")</f>
        <v>Demande congé</v>
      </c>
    </row>
    <row r="81" spans="1:18" x14ac:dyDescent="0.25">
      <c r="A81" s="7"/>
      <c r="B81" s="7"/>
      <c r="C81" s="8"/>
      <c r="D81" s="8"/>
      <c r="E81" s="8"/>
      <c r="F81" s="7"/>
      <c r="G81" s="8"/>
      <c r="H81" s="8"/>
      <c r="I81" s="8"/>
      <c r="J81" s="7"/>
      <c r="K81" s="8"/>
      <c r="L81" s="8"/>
      <c r="M81" s="8"/>
      <c r="P81" s="16" t="s">
        <v>19</v>
      </c>
    </row>
    <row r="82" spans="1:18" x14ac:dyDescent="0.25">
      <c r="A82" s="1" t="s">
        <v>42</v>
      </c>
      <c r="B82" s="42" t="s">
        <v>32</v>
      </c>
      <c r="C82" s="43"/>
      <c r="D82" s="43"/>
      <c r="E82" s="44"/>
      <c r="F82" s="10"/>
      <c r="G82" s="5"/>
      <c r="H82" s="5"/>
      <c r="I82" s="6"/>
      <c r="J82" s="10"/>
      <c r="K82" s="5"/>
      <c r="L82" s="5"/>
      <c r="M82" s="6"/>
    </row>
    <row r="83" spans="1:18" x14ac:dyDescent="0.25">
      <c r="A83" s="37"/>
      <c r="B83" s="42" t="s">
        <v>33</v>
      </c>
      <c r="C83" s="43"/>
      <c r="D83" s="43"/>
      <c r="E83" s="44"/>
      <c r="F83" s="9"/>
      <c r="G83" s="43"/>
      <c r="H83" s="43"/>
      <c r="I83" s="44"/>
      <c r="J83" s="9"/>
      <c r="K83" s="43"/>
      <c r="L83" s="43"/>
      <c r="M83" s="44"/>
    </row>
    <row r="84" spans="1:18" ht="16.5" thickBot="1" x14ac:dyDescent="0.3"/>
    <row r="85" spans="1:18" ht="32.25" thickBot="1" x14ac:dyDescent="0.3">
      <c r="A85" s="21" t="s">
        <v>22</v>
      </c>
      <c r="B85" s="12" t="s">
        <v>6</v>
      </c>
      <c r="C85" s="12" t="s">
        <v>7</v>
      </c>
      <c r="D85" s="12" t="s">
        <v>8</v>
      </c>
      <c r="E85" s="11"/>
      <c r="F85" s="13"/>
      <c r="G85" s="15" t="s">
        <v>24</v>
      </c>
      <c r="H85" s="15" t="s">
        <v>25</v>
      </c>
      <c r="I85" s="15" t="s">
        <v>26</v>
      </c>
      <c r="J85" s="15">
        <v>43344</v>
      </c>
      <c r="K85" s="15">
        <v>43374</v>
      </c>
      <c r="L85" s="15">
        <v>43405</v>
      </c>
      <c r="M85" s="15" t="s">
        <v>27</v>
      </c>
      <c r="N85" s="15">
        <v>43466</v>
      </c>
      <c r="O85" s="15" t="s">
        <v>28</v>
      </c>
      <c r="P85" s="15" t="s">
        <v>29</v>
      </c>
      <c r="Q85" s="15" t="s">
        <v>30</v>
      </c>
      <c r="R85" s="15" t="s">
        <v>31</v>
      </c>
    </row>
    <row r="86" spans="1:18" ht="16.5" thickBot="1" x14ac:dyDescent="0.3">
      <c r="A86" s="38" t="s">
        <v>24</v>
      </c>
      <c r="B86" s="19"/>
      <c r="C86" s="19"/>
      <c r="D86" s="19"/>
      <c r="E86" s="7"/>
      <c r="F86" s="14">
        <v>1</v>
      </c>
      <c r="G86" s="41" t="s">
        <v>10</v>
      </c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1:18" ht="16.5" thickBot="1" x14ac:dyDescent="0.3">
      <c r="A87" s="38" t="s">
        <v>25</v>
      </c>
      <c r="B87" s="19"/>
      <c r="C87" s="19"/>
      <c r="D87" s="19"/>
      <c r="E87" s="7"/>
      <c r="F87" s="14">
        <v>2</v>
      </c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1:18" ht="16.5" thickBot="1" x14ac:dyDescent="0.3">
      <c r="A88" s="38" t="s">
        <v>26</v>
      </c>
      <c r="B88" s="19"/>
      <c r="C88" s="19"/>
      <c r="D88" s="19"/>
      <c r="E88" s="7"/>
      <c r="F88" s="14">
        <v>3</v>
      </c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1:18" ht="16.5" thickBot="1" x14ac:dyDescent="0.3">
      <c r="A89" s="38">
        <v>43344</v>
      </c>
      <c r="B89" s="19"/>
      <c r="C89" s="19"/>
      <c r="D89" s="19"/>
      <c r="E89" s="7"/>
      <c r="F89" s="14">
        <v>4</v>
      </c>
      <c r="G89" s="41" t="s">
        <v>10</v>
      </c>
      <c r="H89" s="40"/>
      <c r="I89" s="40"/>
      <c r="J89" s="40"/>
      <c r="K89" s="40" t="s">
        <v>10</v>
      </c>
      <c r="L89" s="40"/>
      <c r="M89" s="40"/>
      <c r="N89" s="40"/>
      <c r="O89" s="40"/>
      <c r="P89" s="40"/>
      <c r="Q89" s="40"/>
      <c r="R89" s="40"/>
    </row>
    <row r="90" spans="1:18" ht="16.5" thickBot="1" x14ac:dyDescent="0.3">
      <c r="A90" s="38">
        <v>43374</v>
      </c>
      <c r="B90" s="19"/>
      <c r="C90" s="19"/>
      <c r="D90" s="19"/>
      <c r="E90" s="7"/>
      <c r="F90" s="14">
        <v>5</v>
      </c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1:18" ht="16.5" thickBot="1" x14ac:dyDescent="0.3">
      <c r="A91" s="38">
        <v>43405</v>
      </c>
      <c r="B91" s="19"/>
      <c r="C91" s="19"/>
      <c r="D91" s="19"/>
      <c r="E91" s="7"/>
      <c r="F91" s="14">
        <v>6</v>
      </c>
      <c r="G91" s="41" t="s">
        <v>20</v>
      </c>
      <c r="H91" s="40"/>
      <c r="I91" s="40"/>
      <c r="J91" s="40"/>
      <c r="K91" s="40"/>
      <c r="L91" s="40"/>
      <c r="M91" s="40" t="s">
        <v>10</v>
      </c>
      <c r="N91" s="40"/>
      <c r="O91" s="40"/>
      <c r="P91" s="40"/>
      <c r="Q91" s="40"/>
      <c r="R91" s="40"/>
    </row>
    <row r="92" spans="1:18" ht="16.5" thickBot="1" x14ac:dyDescent="0.3">
      <c r="A92" s="38" t="s">
        <v>27</v>
      </c>
      <c r="B92" s="19"/>
      <c r="C92" s="19"/>
      <c r="D92" s="19"/>
      <c r="E92" s="7"/>
      <c r="F92" s="14">
        <v>7</v>
      </c>
      <c r="G92" s="40"/>
      <c r="H92" s="41" t="s">
        <v>20</v>
      </c>
      <c r="I92" s="40"/>
      <c r="J92" s="41" t="s">
        <v>11</v>
      </c>
      <c r="K92" s="40"/>
      <c r="L92" s="40"/>
      <c r="M92" s="40"/>
      <c r="N92" s="40"/>
      <c r="O92" s="40"/>
      <c r="P92" s="40"/>
      <c r="Q92" s="40"/>
      <c r="R92" s="40"/>
    </row>
    <row r="93" spans="1:18" ht="16.5" thickBot="1" x14ac:dyDescent="0.3">
      <c r="A93" s="38">
        <v>43466</v>
      </c>
      <c r="B93" s="19"/>
      <c r="C93" s="19"/>
      <c r="D93" s="19"/>
      <c r="E93" s="7"/>
      <c r="F93" s="14">
        <v>8</v>
      </c>
      <c r="G93" s="40"/>
      <c r="H93" s="40"/>
      <c r="I93" s="40"/>
      <c r="J93" s="41"/>
      <c r="K93" s="40"/>
      <c r="L93" s="40"/>
      <c r="M93" s="40"/>
      <c r="N93" s="40"/>
      <c r="O93" s="40"/>
      <c r="P93" s="40"/>
      <c r="Q93" s="40"/>
      <c r="R93" s="40"/>
    </row>
    <row r="94" spans="1:18" ht="16.5" thickBot="1" x14ac:dyDescent="0.3">
      <c r="A94" s="38" t="s">
        <v>28</v>
      </c>
      <c r="B94" s="19"/>
      <c r="C94" s="19"/>
      <c r="D94" s="19"/>
      <c r="E94" s="7"/>
      <c r="F94" s="14">
        <v>9</v>
      </c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</row>
    <row r="95" spans="1:18" ht="16.5" thickBot="1" x14ac:dyDescent="0.3">
      <c r="A95" s="38" t="s">
        <v>29</v>
      </c>
      <c r="B95" s="19"/>
      <c r="C95" s="19"/>
      <c r="D95" s="19"/>
      <c r="E95" s="7"/>
      <c r="F95" s="14">
        <v>10</v>
      </c>
      <c r="G95" s="40"/>
      <c r="H95" s="40"/>
      <c r="I95" s="40"/>
      <c r="J95" s="40"/>
      <c r="K95" s="40" t="s">
        <v>20</v>
      </c>
      <c r="L95" s="40" t="s">
        <v>10</v>
      </c>
      <c r="M95" s="40"/>
      <c r="N95" s="40"/>
      <c r="O95" s="40"/>
      <c r="P95" s="40"/>
      <c r="Q95" s="40"/>
      <c r="R95" s="40"/>
    </row>
    <row r="96" spans="1:18" ht="16.5" thickBot="1" x14ac:dyDescent="0.3">
      <c r="A96" s="38" t="s">
        <v>30</v>
      </c>
      <c r="B96" s="19"/>
      <c r="C96" s="19"/>
      <c r="D96" s="19"/>
      <c r="E96" s="7"/>
      <c r="F96" s="14">
        <v>11</v>
      </c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</row>
    <row r="97" spans="1:18" ht="16.5" thickBot="1" x14ac:dyDescent="0.3">
      <c r="A97" s="38" t="s">
        <v>31</v>
      </c>
      <c r="B97" s="19"/>
      <c r="C97" s="19"/>
      <c r="D97" s="19"/>
      <c r="E97" s="7"/>
      <c r="F97" s="14">
        <v>12</v>
      </c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1:18" ht="16.5" thickBot="1" x14ac:dyDescent="0.3">
      <c r="A98" s="39" t="s">
        <v>13</v>
      </c>
      <c r="B98" s="20"/>
      <c r="C98" s="20"/>
      <c r="D98" s="20"/>
      <c r="F98" s="14">
        <v>13</v>
      </c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1:18" ht="16.5" thickBot="1" x14ac:dyDescent="0.3">
      <c r="A99" s="2" t="s">
        <v>9</v>
      </c>
      <c r="F99" s="14">
        <v>14</v>
      </c>
      <c r="G99" s="41" t="s">
        <v>10</v>
      </c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</row>
    <row r="100" spans="1:18" ht="16.5" thickBot="1" x14ac:dyDescent="0.3">
      <c r="F100" s="14">
        <v>15</v>
      </c>
      <c r="G100" s="41" t="s">
        <v>20</v>
      </c>
      <c r="H100" s="41" t="s">
        <v>10</v>
      </c>
      <c r="I100" s="41" t="s">
        <v>10</v>
      </c>
      <c r="J100" s="41" t="s">
        <v>10</v>
      </c>
      <c r="K100" s="40"/>
      <c r="L100" s="40"/>
      <c r="M100" s="40"/>
      <c r="N100" s="40"/>
      <c r="O100" s="40"/>
      <c r="P100" s="40"/>
      <c r="Q100" s="40"/>
      <c r="R100" s="40"/>
    </row>
    <row r="101" spans="1:18" ht="16.5" thickBot="1" x14ac:dyDescent="0.3">
      <c r="F101" s="14">
        <v>16</v>
      </c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</row>
    <row r="102" spans="1:18" ht="16.5" thickBot="1" x14ac:dyDescent="0.3">
      <c r="F102" s="14">
        <v>17</v>
      </c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</row>
    <row r="103" spans="1:18" ht="16.5" thickBot="1" x14ac:dyDescent="0.3">
      <c r="F103" s="14">
        <v>18</v>
      </c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</row>
    <row r="104" spans="1:18" ht="16.5" thickBot="1" x14ac:dyDescent="0.3">
      <c r="F104" s="14">
        <v>19</v>
      </c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</row>
    <row r="105" spans="1:18" ht="16.5" thickBot="1" x14ac:dyDescent="0.3">
      <c r="F105" s="14">
        <v>20</v>
      </c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1:18" ht="16.5" thickBot="1" x14ac:dyDescent="0.3">
      <c r="F106" s="14">
        <v>21</v>
      </c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</row>
    <row r="107" spans="1:18" ht="16.5" thickBot="1" x14ac:dyDescent="0.3">
      <c r="F107" s="14">
        <v>22</v>
      </c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</row>
    <row r="108" spans="1:18" ht="16.5" thickBot="1" x14ac:dyDescent="0.3">
      <c r="F108" s="14">
        <v>23</v>
      </c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</row>
    <row r="109" spans="1:18" ht="16.5" thickBot="1" x14ac:dyDescent="0.3">
      <c r="F109" s="14">
        <v>24</v>
      </c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</row>
    <row r="110" spans="1:18" ht="16.5" thickBot="1" x14ac:dyDescent="0.3">
      <c r="F110" s="14">
        <v>25</v>
      </c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</row>
    <row r="111" spans="1:18" ht="16.5" thickBot="1" x14ac:dyDescent="0.3">
      <c r="F111" s="14">
        <v>26</v>
      </c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</row>
    <row r="112" spans="1:18" ht="16.5" thickBot="1" x14ac:dyDescent="0.3">
      <c r="F112" s="14">
        <v>27</v>
      </c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</row>
    <row r="113" spans="6:18" ht="16.5" thickBot="1" x14ac:dyDescent="0.3">
      <c r="F113" s="14">
        <v>28</v>
      </c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</row>
    <row r="114" spans="6:18" ht="16.5" thickBot="1" x14ac:dyDescent="0.3">
      <c r="F114" s="14">
        <v>29</v>
      </c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</row>
    <row r="115" spans="6:18" ht="16.5" thickBot="1" x14ac:dyDescent="0.3">
      <c r="F115" s="14">
        <v>30</v>
      </c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</row>
    <row r="116" spans="6:18" ht="16.5" thickBot="1" x14ac:dyDescent="0.3">
      <c r="F116" s="14">
        <v>31</v>
      </c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</row>
  </sheetData>
  <mergeCells count="9">
    <mergeCell ref="C1:E1"/>
    <mergeCell ref="G1:I1"/>
    <mergeCell ref="K1:M1"/>
    <mergeCell ref="C40:E40"/>
    <mergeCell ref="G40:I40"/>
    <mergeCell ref="K40:M40"/>
    <mergeCell ref="C79:E79"/>
    <mergeCell ref="G79:I79"/>
    <mergeCell ref="K79:M79"/>
  </mergeCells>
  <hyperlinks>
    <hyperlink ref="P81" r:id="rId1" display="Demande de Congés\EF.docx"/>
    <hyperlink ref="P42" r:id="rId2" display="Demande de Congés\EF.docx"/>
    <hyperlink ref="P3" r:id="rId3" display="Demande de Congés\EF.docx"/>
  </hyperlinks>
  <pageMargins left="0.7" right="0.7" top="0.75" bottom="0.75" header="0.3" footer="0.3"/>
  <pageSetup paperSize="9" scale="37" fitToWidth="0" orientation="landscape" r:id="rId4"/>
  <headerFooter>
    <oddHeader>&amp;C&amp;"-,Gras"&amp;20Moneta Asset Management&amp;R&amp;12&amp;D</oddHeader>
  </headerFooter>
  <drawing r:id="rId5"/>
  <legacyDrawing r:id="rId6"/>
  <controls>
    <mc:AlternateContent xmlns:mc="http://schemas.openxmlformats.org/markup-compatibility/2006">
      <mc:Choice Requires="x14">
        <control shapeId="4118" r:id="rId7" name="Object 22">
          <controlPr defaultSize="0" autoLine="0" r:id="rId8">
            <anchor>
              <from>
                <xdr:col>14</xdr:col>
                <xdr:colOff>647700</xdr:colOff>
                <xdr:row>4</xdr:row>
                <xdr:rowOff>133350</xdr:rowOff>
              </from>
              <to>
                <xdr:col>16</xdr:col>
                <xdr:colOff>390525</xdr:colOff>
                <xdr:row>6</xdr:row>
                <xdr:rowOff>171450</xdr:rowOff>
              </to>
            </anchor>
          </controlPr>
        </control>
      </mc:Choice>
      <mc:Fallback>
        <control shapeId="4118" r:id="rId7" name="Object 22"/>
      </mc:Fallback>
    </mc:AlternateContent>
    <mc:AlternateContent xmlns:mc="http://schemas.openxmlformats.org/markup-compatibility/2006">
      <mc:Choice Requires="x14">
        <control shapeId="4117" r:id="rId9" name="BoutonTest">
          <controlPr defaultSize="0" autoLine="0" r:id="rId10">
            <anchor>
              <from>
                <xdr:col>14</xdr:col>
                <xdr:colOff>647700</xdr:colOff>
                <xdr:row>1</xdr:row>
                <xdr:rowOff>295275</xdr:rowOff>
              </from>
              <to>
                <xdr:col>16</xdr:col>
                <xdr:colOff>390525</xdr:colOff>
                <xdr:row>3</xdr:row>
                <xdr:rowOff>152400</xdr:rowOff>
              </to>
            </anchor>
          </controlPr>
        </control>
      </mc:Choice>
      <mc:Fallback>
        <control shapeId="4117" r:id="rId9" name="Bouton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 Moneta</vt:lpstr>
      <vt:lpstr>TP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de Flers</dc:creator>
  <cp:lastModifiedBy>Assistant gérant fonds long 2013</cp:lastModifiedBy>
  <cp:lastPrinted>2016-05-24T13:00:50Z</cp:lastPrinted>
  <dcterms:created xsi:type="dcterms:W3CDTF">2009-05-19T10:24:35Z</dcterms:created>
  <dcterms:modified xsi:type="dcterms:W3CDTF">2016-07-06T09:43:36Z</dcterms:modified>
</cp:coreProperties>
</file>