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1600" windowHeight="9420" activeTab="3"/>
  </bookViews>
  <sheets>
    <sheet name="Tab_Sum_Up" sheetId="1" r:id="rId1"/>
    <sheet name="a_b" sheetId="60" r:id="rId2"/>
    <sheet name="Tab_Empl" sheetId="2" r:id="rId3"/>
    <sheet name="Calendrier" sheetId="59" r:id="rId4"/>
  </sheets>
  <functionGroups builtInGroupCount="18"/>
  <definedNames>
    <definedName name="Acquis_N_CP">Tab_Sum_Up!$D$9</definedName>
    <definedName name="Acquis_N_Recup">Tab_Sum_Up!$R$9</definedName>
    <definedName name="Acquis_N_RTT">Tab_Sum_Up!$H$9</definedName>
    <definedName name="Acquis_N_Total">Tab_Sum_Up!$L$9</definedName>
    <definedName name="Anne" localSheetId="1">a_b!$A$7</definedName>
    <definedName name="Anne">Tab_Empl!$A$7</definedName>
    <definedName name="Anne_debut">Tab_Sum_Up!$B$8</definedName>
    <definedName name="Annee" localSheetId="1">Tab_Sum_Up!#REF!</definedName>
    <definedName name="Annee">Tab_Sum_Up!#REF!</definedName>
    <definedName name="CP" localSheetId="1">Tab_Sum_Up!#REF!</definedName>
    <definedName name="CP">Tab_Sum_Up!#REF!</definedName>
    <definedName name="CP_par_defaut">Tab_Sum_Up!$V$9</definedName>
    <definedName name="date">Calendrier!$AS$1:$AS$12</definedName>
    <definedName name="Email">Tab_Sum_Up!$Z$9</definedName>
    <definedName name="ligne_ref_calendrier">Calendrier!$A$14</definedName>
    <definedName name="Nom" localSheetId="1">a_b!$A$3</definedName>
    <definedName name="Nom">Tab_Empl!$A$3</definedName>
    <definedName name="Pris_CP">Tab_Sum_Up!$E$9</definedName>
    <definedName name="Pris_Recup">Tab_Sum_Up!$S$9</definedName>
    <definedName name="Pris_RTT">Tab_Sum_Up!$I$9</definedName>
    <definedName name="Pris_Total">Tab_Sum_Up!$M$9</definedName>
    <definedName name="Recup" localSheetId="1">Tab_Sum_Up!#REF!</definedName>
    <definedName name="Recup">Tab_Sum_Up!#REF!</definedName>
    <definedName name="Recup_par_defaut">Tab_Sum_Up!$X$9</definedName>
    <definedName name="RTT" localSheetId="1">Tab_Sum_Up!#REF!</definedName>
    <definedName name="RTT">Tab_Sum_Up!#REF!</definedName>
    <definedName name="RTT_par_defaut">Tab_Sum_Up!$W$9</definedName>
    <definedName name="Sans_solde" localSheetId="1">Tab_Sum_Up!#REF!</definedName>
    <definedName name="Sans_solde">Tab_Sum_Up!#REF!</definedName>
    <definedName name="Solde_CP">Tab_Sum_Up!$F$9</definedName>
    <definedName name="Solde_Recup">Tab_Sum_Up!$T$9</definedName>
    <definedName name="Solde_RTT">Tab_Sum_Up!$J$9</definedName>
    <definedName name="Solde_Total">Tab_Sum_Up!$N$9</definedName>
    <definedName name="Total" localSheetId="1">Tab_Sum_Up!#REF!</definedName>
    <definedName name="Total">Tab_Sum_Up!#REF!</definedName>
  </definedNames>
  <calcPr calcId="152511" iterate="1"/>
</workbook>
</file>

<file path=xl/calcChain.xml><?xml version="1.0" encoding="utf-8"?>
<calcChain xmlns="http://schemas.openxmlformats.org/spreadsheetml/2006/main">
  <c r="C3" i="59" l="1"/>
  <c r="AF13" i="59"/>
  <c r="AB13" i="59"/>
  <c r="X13" i="59"/>
  <c r="T13" i="59"/>
  <c r="P13" i="59"/>
  <c r="L13" i="59"/>
  <c r="H13" i="59"/>
  <c r="AE13" i="59"/>
  <c r="W13" i="59"/>
  <c r="O13" i="59"/>
  <c r="G13" i="59"/>
  <c r="AD13" i="59"/>
  <c r="V13" i="59"/>
  <c r="N13" i="59"/>
  <c r="F13" i="59"/>
  <c r="AC13" i="59"/>
  <c r="Y13" i="59"/>
  <c r="U13" i="59"/>
  <c r="Q13" i="59"/>
  <c r="M13" i="59"/>
  <c r="I13" i="59"/>
  <c r="E13" i="59"/>
  <c r="D13" i="59"/>
  <c r="AA13" i="59"/>
  <c r="S13" i="59"/>
  <c r="K13" i="59"/>
  <c r="C13" i="59"/>
  <c r="Z13" i="59"/>
  <c r="R13" i="59"/>
  <c r="J13" i="59"/>
  <c r="B13" i="59"/>
  <c r="J14" i="59"/>
  <c r="E14" i="59"/>
  <c r="P14" i="59"/>
  <c r="X14" i="59"/>
  <c r="N14" i="59"/>
  <c r="AD14" i="59"/>
  <c r="Q14" i="59"/>
  <c r="U14" i="59"/>
  <c r="T14" i="59"/>
  <c r="Z14" i="59"/>
  <c r="K14" i="59"/>
  <c r="AA14" i="59"/>
  <c r="I14" i="59"/>
  <c r="G14" i="59"/>
  <c r="V14" i="59"/>
  <c r="Y14" i="59"/>
  <c r="S14" i="59"/>
  <c r="O14" i="59"/>
  <c r="AB14" i="59"/>
  <c r="C14" i="59"/>
  <c r="AE14" i="59"/>
  <c r="M14" i="59"/>
  <c r="D14" i="59"/>
  <c r="B14" i="59"/>
  <c r="F14" i="59"/>
  <c r="L14" i="59"/>
  <c r="H14" i="59"/>
  <c r="AF14" i="59"/>
  <c r="R14" i="59"/>
  <c r="W14" i="59"/>
  <c r="AC14" i="59"/>
  <c r="B12" i="59" l="1"/>
  <c r="B11" i="59" s="1"/>
  <c r="P3" i="60"/>
  <c r="L4" i="1"/>
  <c r="R4" i="1"/>
  <c r="K4" i="60" s="1"/>
  <c r="H4" i="1"/>
  <c r="G4" i="60" s="1"/>
  <c r="D4" i="1"/>
  <c r="C4" i="60" s="1"/>
  <c r="D8" i="60"/>
  <c r="H5" i="60"/>
  <c r="D10" i="60"/>
  <c r="B8" i="60"/>
  <c r="C11" i="60"/>
  <c r="D5" i="60"/>
  <c r="D19" i="60"/>
  <c r="C8" i="60"/>
  <c r="B9" i="60"/>
  <c r="C16" i="60"/>
  <c r="B11" i="60"/>
  <c r="D13" i="60"/>
  <c r="B19" i="60"/>
  <c r="B16" i="60"/>
  <c r="D15" i="60"/>
  <c r="C12" i="60"/>
  <c r="D16" i="60"/>
  <c r="D18" i="60"/>
  <c r="B12" i="60"/>
  <c r="C13" i="60"/>
  <c r="D14" i="60"/>
  <c r="B17" i="60"/>
  <c r="B13" i="60"/>
  <c r="D9" i="60"/>
  <c r="L5" i="60"/>
  <c r="D17" i="60"/>
  <c r="C10" i="60"/>
  <c r="C19" i="60"/>
  <c r="D12" i="60"/>
  <c r="B18" i="60"/>
  <c r="B15" i="60"/>
  <c r="C9" i="60"/>
  <c r="B14" i="60"/>
  <c r="C15" i="60"/>
  <c r="C17" i="60"/>
  <c r="B10" i="60"/>
  <c r="D11" i="60"/>
  <c r="C18" i="60"/>
  <c r="C14" i="60"/>
  <c r="B9" i="59" l="1"/>
  <c r="B20" i="60"/>
  <c r="C20" i="60"/>
  <c r="D20" i="60"/>
  <c r="L4" i="60" l="1"/>
  <c r="H4" i="60"/>
  <c r="D4" i="60"/>
  <c r="C12" i="59"/>
  <c r="C11" i="59" s="1"/>
  <c r="E4" i="1" l="1"/>
  <c r="E4" i="60"/>
  <c r="C5" i="60" s="1"/>
  <c r="E5" i="60" s="1"/>
  <c r="I4" i="60"/>
  <c r="G5" i="60" s="1"/>
  <c r="I5" i="60" s="1"/>
  <c r="I4" i="1"/>
  <c r="J4" i="1" s="1"/>
  <c r="M4" i="60"/>
  <c r="K5" i="60" s="1"/>
  <c r="M5" i="60" s="1"/>
  <c r="S4" i="1"/>
  <c r="T4" i="1" s="1"/>
  <c r="D12" i="59"/>
  <c r="F4" i="1" l="1"/>
  <c r="M4" i="1"/>
  <c r="N4" i="1" s="1"/>
  <c r="E12" i="59"/>
  <c r="E11" i="59" s="1"/>
  <c r="D11" i="59"/>
  <c r="F12" i="59" l="1"/>
  <c r="G12" i="59" s="1"/>
  <c r="F11" i="59" l="1"/>
  <c r="H12" i="59"/>
  <c r="G11" i="59"/>
  <c r="I12" i="59" l="1"/>
  <c r="H11" i="59"/>
  <c r="J12" i="59" l="1"/>
  <c r="K12" i="59" s="1"/>
  <c r="L12" i="59" s="1"/>
  <c r="I11" i="59"/>
  <c r="J11" i="59" l="1"/>
  <c r="K11" i="59" l="1"/>
  <c r="M12" i="59" l="1"/>
  <c r="L11" i="59"/>
  <c r="N12" i="59" l="1"/>
  <c r="O12" i="59" s="1"/>
  <c r="M11" i="59"/>
  <c r="N11" i="59" l="1"/>
  <c r="P12" i="59" l="1"/>
  <c r="O11" i="59"/>
  <c r="Q12" i="59" l="1"/>
  <c r="P11" i="59"/>
  <c r="R12" i="59" l="1"/>
  <c r="Q11" i="59"/>
  <c r="S12" i="59" l="1"/>
  <c r="R11" i="59"/>
  <c r="T12" i="59" l="1"/>
  <c r="S11" i="59"/>
  <c r="U12" i="59" l="1"/>
  <c r="T11" i="59"/>
  <c r="V12" i="59" l="1"/>
  <c r="U11" i="59"/>
  <c r="W12" i="59" l="1"/>
  <c r="V11" i="59"/>
  <c r="X12" i="59" l="1"/>
  <c r="W11" i="59"/>
  <c r="Y12" i="59" l="1"/>
  <c r="X11" i="59"/>
  <c r="Z12" i="59" l="1"/>
  <c r="Y11" i="59"/>
  <c r="Z11" i="59" l="1"/>
  <c r="AA12" i="59"/>
  <c r="AA11" i="59" l="1"/>
  <c r="AB12" i="59"/>
  <c r="AC12" i="59" l="1"/>
  <c r="AB11" i="59"/>
  <c r="AD12" i="59" l="1"/>
  <c r="AC11" i="59"/>
  <c r="AE12" i="59" l="1"/>
  <c r="AD11" i="59"/>
  <c r="AF12" i="59" l="1"/>
  <c r="AF11" i="59" s="1"/>
  <c r="AE11" i="59"/>
</calcChain>
</file>

<file path=xl/sharedStrings.xml><?xml version="1.0" encoding="utf-8"?>
<sst xmlns="http://schemas.openxmlformats.org/spreadsheetml/2006/main" count="168" uniqueCount="70">
  <si>
    <t>2016-2017</t>
  </si>
  <si>
    <t>Congés Payés</t>
  </si>
  <si>
    <t>R.T.T</t>
  </si>
  <si>
    <t>Total</t>
  </si>
  <si>
    <t>Sans solde</t>
  </si>
  <si>
    <t>Recupération</t>
  </si>
  <si>
    <t>Acquis N</t>
  </si>
  <si>
    <t>Pris</t>
  </si>
  <si>
    <t>Solde</t>
  </si>
  <si>
    <t>Congés Payés (N)</t>
  </si>
  <si>
    <t>R.T.T (N)</t>
  </si>
  <si>
    <t>Recupération (N)</t>
  </si>
  <si>
    <t>Acquis N*</t>
  </si>
  <si>
    <t>CP pris</t>
  </si>
  <si>
    <t>RTT pris</t>
  </si>
  <si>
    <t>jours récup pris</t>
  </si>
  <si>
    <t>Total Année</t>
  </si>
  <si>
    <t>Nom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</si>
  <si>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</si>
  <si>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</si>
  <si>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</si>
  <si>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</si>
  <si>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</si>
  <si>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</si>
  <si>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</si>
  <si>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</si>
  <si>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</si>
  <si>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</si>
  <si>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</si>
  <si>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</si>
  <si>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Valider</t>
  </si>
  <si>
    <t>En Attente</t>
  </si>
  <si>
    <t>CP par défaut</t>
  </si>
  <si>
    <t>Recup par defaut</t>
  </si>
  <si>
    <t>RTT par défaut</t>
  </si>
  <si>
    <t>ligne_ref</t>
  </si>
  <si>
    <t>Email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</si>
  <si>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</si>
  <si>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</si>
  <si>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</si>
  <si>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</si>
  <si>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</si>
  <si>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</si>
  <si>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</si>
  <si>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</si>
  <si>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</si>
  <si>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</si>
  <si>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</si>
  <si>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</si>
  <si>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a_b</t>
  </si>
  <si>
    <t>Année</t>
  </si>
  <si>
    <t>Mois</t>
  </si>
  <si>
    <t>2017-2018</t>
  </si>
  <si>
    <t>Nom feuille</t>
  </si>
  <si>
    <t>juin-2017</t>
  </si>
  <si>
    <t>juillet-2017</t>
  </si>
  <si>
    <t>août-2017</t>
  </si>
  <si>
    <t>septembre-2017</t>
  </si>
  <si>
    <t>octobre-2017</t>
  </si>
  <si>
    <t>novembre-2017</t>
  </si>
  <si>
    <t>décembre-2018</t>
  </si>
  <si>
    <t>janvier-2018</t>
  </si>
  <si>
    <t>février-2018</t>
  </si>
  <si>
    <t>mars-2018</t>
  </si>
  <si>
    <t>avril-2018</t>
  </si>
  <si>
    <t>mai-2018</t>
  </si>
  <si>
    <t>Tab_Empl</t>
  </si>
  <si>
    <t>RTT</t>
  </si>
  <si>
    <t>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</si>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</sst>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dd\ dd"/>
    <numFmt numFmtId="166" formatCode="mmm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9" tint="0.3999755851924192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indexed="8"/>
      <name val="Calibri"/>
      <family val="2"/>
    </font>
    <font>
      <sz val="12"/>
      <name val="Calibri"/>
      <family val="2"/>
      <scheme val="minor"/>
    </font>
    <font>
      <sz val="11"/>
      <color rgb="FF000000"/>
      <name val="Calibri"/>
      <family val="2"/>
    </font>
    <font>
      <sz val="9"/>
      <color rgb="FF2E3C1F"/>
      <name val="Lucida Sans Unicode"/>
      <family val="2"/>
    </font>
    <font>
      <sz val="11"/>
      <color rgb="FF303030"/>
      <name val="Verdana"/>
      <family val="2"/>
    </font>
    <font>
      <sz val="11"/>
      <color indexed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D0D0D0"/>
      </right>
      <top/>
      <bottom/>
      <diagonal/>
    </border>
    <border>
      <left/>
      <right style="medium">
        <color rgb="FFD0D0D0"/>
      </right>
      <top/>
      <bottom style="medium">
        <color rgb="FFD0D0D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6" xfId="0" applyFill="1" applyBorder="1" applyAlignment="1">
      <alignment horizontal="center" vertical="top" wrapText="1"/>
    </xf>
    <xf numFmtId="0" fontId="2" fillId="2" borderId="0" xfId="0" applyFont="1" applyFill="1"/>
    <xf numFmtId="0" fontId="0" fillId="2" borderId="0" xfId="0" applyFill="1"/>
    <xf numFmtId="0" fontId="3" fillId="2" borderId="0" xfId="0" applyFont="1" applyFill="1" applyAlignment="1">
      <alignment horizontal="center"/>
    </xf>
    <xf numFmtId="0" fontId="5" fillId="2" borderId="0" xfId="0" applyFont="1" applyFill="1"/>
    <xf numFmtId="0" fontId="6" fillId="2" borderId="0" xfId="0" applyFont="1" applyFill="1" applyBorder="1" applyAlignment="1">
      <alignment horizontal="left"/>
    </xf>
    <xf numFmtId="0" fontId="6" fillId="2" borderId="0" xfId="0" applyFont="1" applyFill="1"/>
    <xf numFmtId="164" fontId="2" fillId="2" borderId="0" xfId="0" applyNumberFormat="1" applyFont="1" applyFill="1"/>
    <xf numFmtId="0" fontId="6" fillId="0" borderId="0" xfId="0" applyFont="1" applyFill="1"/>
    <xf numFmtId="164" fontId="2" fillId="0" borderId="2" xfId="0" applyNumberFormat="1" applyFont="1" applyFill="1" applyBorder="1" applyAlignment="1">
      <alignment horizontal="right" indent="2"/>
    </xf>
    <xf numFmtId="164" fontId="7" fillId="0" borderId="2" xfId="0" applyNumberFormat="1" applyFont="1" applyFill="1" applyBorder="1" applyAlignment="1">
      <alignment horizontal="right" indent="2"/>
    </xf>
    <xf numFmtId="164" fontId="6" fillId="0" borderId="2" xfId="0" applyNumberFormat="1" applyFont="1" applyFill="1" applyBorder="1" applyAlignment="1">
      <alignment horizontal="right" indent="2"/>
    </xf>
    <xf numFmtId="164" fontId="8" fillId="0" borderId="2" xfId="0" applyNumberFormat="1" applyFont="1" applyFill="1" applyBorder="1" applyAlignment="1">
      <alignment horizontal="right" indent="2"/>
    </xf>
    <xf numFmtId="0" fontId="6" fillId="0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top" wrapText="1"/>
    </xf>
    <xf numFmtId="0" fontId="0" fillId="0" borderId="12" xfId="0" applyFill="1" applyBorder="1" applyAlignment="1">
      <alignment horizontal="center" vertical="top" wrapText="1"/>
    </xf>
    <xf numFmtId="0" fontId="4" fillId="2" borderId="0" xfId="0" applyFont="1" applyFill="1" applyAlignment="1">
      <alignment horizontal="center"/>
    </xf>
    <xf numFmtId="0" fontId="11" fillId="2" borderId="0" xfId="0" applyFont="1" applyFill="1"/>
    <xf numFmtId="0" fontId="5" fillId="2" borderId="0" xfId="0" applyFont="1" applyFill="1" applyBorder="1"/>
    <xf numFmtId="0" fontId="12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center" vertical="center" wrapText="1"/>
    </xf>
    <xf numFmtId="17" fontId="12" fillId="0" borderId="0" xfId="0" applyNumberFormat="1" applyFont="1" applyFill="1" applyBorder="1"/>
    <xf numFmtId="164" fontId="5" fillId="0" borderId="0" xfId="0" applyNumberFormat="1" applyFont="1" applyFill="1" applyBorder="1"/>
    <xf numFmtId="0" fontId="13" fillId="0" borderId="0" xfId="0" applyFont="1" applyFill="1" applyAlignment="1">
      <alignment horizontal="right"/>
    </xf>
    <xf numFmtId="164" fontId="13" fillId="0" borderId="0" xfId="0" applyNumberFormat="1" applyFont="1" applyFill="1"/>
    <xf numFmtId="0" fontId="0" fillId="0" borderId="7" xfId="0" applyFill="1" applyBorder="1" applyAlignment="1">
      <alignment horizontal="center" vertical="top" wrapText="1"/>
    </xf>
    <xf numFmtId="17" fontId="12" fillId="0" borderId="8" xfId="0" applyNumberFormat="1" applyFont="1" applyFill="1" applyBorder="1" applyAlignment="1">
      <alignment horizontal="center" vertical="center"/>
    </xf>
    <xf numFmtId="17" fontId="12" fillId="0" borderId="4" xfId="0" applyNumberFormat="1" applyFont="1" applyFill="1" applyBorder="1" applyAlignment="1">
      <alignment horizontal="center" vertical="center"/>
    </xf>
    <xf numFmtId="17" fontId="12" fillId="0" borderId="9" xfId="0" applyNumberFormat="1" applyFont="1" applyFill="1" applyBorder="1" applyAlignment="1">
      <alignment horizontal="center" vertical="center"/>
    </xf>
    <xf numFmtId="17" fontId="12" fillId="0" borderId="10" xfId="0" applyNumberFormat="1" applyFont="1" applyFill="1" applyBorder="1" applyAlignment="1">
      <alignment horizontal="center" vertical="center"/>
    </xf>
    <xf numFmtId="17" fontId="12" fillId="0" borderId="11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top" wrapText="1"/>
    </xf>
    <xf numFmtId="2" fontId="5" fillId="0" borderId="2" xfId="0" applyNumberFormat="1" applyFont="1" applyFill="1" applyBorder="1" applyAlignment="1">
      <alignment horizontal="right" indent="2"/>
    </xf>
    <xf numFmtId="2" fontId="13" fillId="0" borderId="2" xfId="0" applyNumberFormat="1" applyFont="1" applyFill="1" applyBorder="1" applyAlignment="1">
      <alignment horizontal="right" indent="2"/>
    </xf>
    <xf numFmtId="0" fontId="12" fillId="0" borderId="1" xfId="0" applyFont="1" applyFill="1" applyBorder="1" applyAlignment="1">
      <alignment horizontal="center"/>
    </xf>
    <xf numFmtId="0" fontId="12" fillId="0" borderId="0" xfId="0" applyFont="1" applyFill="1"/>
    <xf numFmtId="2" fontId="5" fillId="4" borderId="2" xfId="0" applyNumberFormat="1" applyFont="1" applyFill="1" applyBorder="1" applyAlignment="1">
      <alignment horizontal="center" vertical="center"/>
    </xf>
    <xf numFmtId="2" fontId="15" fillId="3" borderId="2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5" fillId="0" borderId="0" xfId="0" applyFont="1" applyFill="1"/>
    <xf numFmtId="165" fontId="0" fillId="5" borderId="13" xfId="0" applyNumberFormat="1" applyFill="1" applyBorder="1" applyAlignment="1">
      <alignment textRotation="90"/>
    </xf>
    <xf numFmtId="165" fontId="0" fillId="5" borderId="0" xfId="0" applyNumberFormat="1" applyFill="1" applyBorder="1" applyAlignment="1">
      <alignment textRotation="90"/>
    </xf>
    <xf numFmtId="165" fontId="0" fillId="5" borderId="13" xfId="0" applyNumberForma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166" fontId="0" fillId="5" borderId="13" xfId="0" applyNumberFormat="1" applyFill="1" applyBorder="1" applyAlignment="1">
      <alignment textRotation="90"/>
    </xf>
    <xf numFmtId="16" fontId="17" fillId="6" borderId="14" xfId="0" applyNumberFormat="1" applyFont="1" applyFill="1" applyBorder="1" applyAlignment="1">
      <alignment horizontal="center" vertical="center" wrapText="1"/>
    </xf>
    <xf numFmtId="16" fontId="17" fillId="6" borderId="15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3" borderId="13" xfId="0" applyFill="1" applyBorder="1"/>
    <xf numFmtId="0" fontId="0" fillId="0" borderId="0" xfId="0" applyBorder="1"/>
    <xf numFmtId="0" fontId="0" fillId="0" borderId="13" xfId="0" applyBorder="1" applyAlignment="1">
      <alignment horizontal="center" vertical="center"/>
    </xf>
    <xf numFmtId="165" fontId="0" fillId="5" borderId="0" xfId="0" applyNumberFormat="1" applyFill="1" applyBorder="1" applyAlignment="1">
      <alignment vertical="center"/>
    </xf>
    <xf numFmtId="0" fontId="18" fillId="0" borderId="0" xfId="0" applyFont="1"/>
    <xf numFmtId="0" fontId="19" fillId="0" borderId="6" xfId="0" applyFont="1" applyFill="1" applyBorder="1" applyAlignment="1">
      <alignment horizontal="center" vertical="top" wrapText="1"/>
    </xf>
    <xf numFmtId="0" fontId="19" fillId="0" borderId="12" xfId="0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16" fmlaLink="$C$1" fmlaRange="$AS$1:$AS$12" noThreeD="1" sel="12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27</xdr:col>
          <xdr:colOff>304800</xdr:colOff>
          <xdr:row>1</xdr:row>
          <xdr:rowOff>104775</xdr:rowOff>
        </xdr:from>
        <xdr:to>
          <xdr:col>29</xdr:col>
          <xdr:colOff>142875</xdr:colOff>
          <xdr:row>5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29</xdr:col>
          <xdr:colOff>447675</xdr:colOff>
          <xdr:row>1</xdr:row>
          <xdr:rowOff>95250</xdr:rowOff>
        </xdr:from>
        <xdr:to>
          <xdr:col>31</xdr:col>
          <xdr:colOff>228600</xdr:colOff>
          <xdr:row>4</xdr:row>
          <xdr:rowOff>104775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27</xdr:col>
          <xdr:colOff>285750</xdr:colOff>
          <xdr:row>5</xdr:row>
          <xdr:rowOff>85725</xdr:rowOff>
        </xdr:from>
        <xdr:to>
          <xdr:col>29</xdr:col>
          <xdr:colOff>114300</xdr:colOff>
          <xdr:row>7</xdr:row>
          <xdr:rowOff>190500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Nouvelle 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29</xdr:col>
          <xdr:colOff>352425</xdr:colOff>
          <xdr:row>5</xdr:row>
          <xdr:rowOff>0</xdr:rowOff>
        </xdr:from>
        <xdr:to>
          <xdr:col>31</xdr:col>
          <xdr:colOff>323850</xdr:colOff>
          <xdr:row>7</xdr:row>
          <xdr:rowOff>28575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Année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352425</xdr:colOff>
          <xdr:row>0</xdr:row>
          <xdr:rowOff>219075</xdr:rowOff>
        </xdr:from>
        <xdr:to>
          <xdr:col>21</xdr:col>
          <xdr:colOff>609600</xdr:colOff>
          <xdr:row>5</xdr:row>
          <xdr:rowOff>9525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600075</xdr:colOff>
          <xdr:row>5</xdr:row>
          <xdr:rowOff>152400</xdr:rowOff>
        </xdr:from>
        <xdr:to>
          <xdr:col>21</xdr:col>
          <xdr:colOff>438150</xdr:colOff>
          <xdr:row>9</xdr:row>
          <xdr:rowOff>57150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352425</xdr:colOff>
          <xdr:row>0</xdr:row>
          <xdr:rowOff>219075</xdr:rowOff>
        </xdr:from>
        <xdr:to>
          <xdr:col>21</xdr:col>
          <xdr:colOff>609600</xdr:colOff>
          <xdr:row>5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600075</xdr:colOff>
          <xdr:row>5</xdr:row>
          <xdr:rowOff>152400</xdr:rowOff>
        </xdr:from>
        <xdr:to>
          <xdr:col>21</xdr:col>
          <xdr:colOff>438150</xdr:colOff>
          <xdr:row>9</xdr:row>
          <xdr:rowOff>57150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228600</xdr:colOff>
          <xdr:row>0</xdr:row>
          <xdr:rowOff>142875</xdr:rowOff>
        </xdr:from>
        <xdr:to>
          <xdr:col>11</xdr:col>
          <xdr:colOff>276225</xdr:colOff>
          <xdr:row>4</xdr:row>
          <xdr:rowOff>171450</xdr:rowOff>
        </xdr:to>
        <xdr:sp macro="" textlink="">
          <xdr:nvSpPr>
            <xdr:cNvPr id="12295" name="Button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Appuyer pour mettre à jour le nombre d'employé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19050</xdr:rowOff>
        </xdr:from>
        <xdr:to>
          <xdr:col>2</xdr:col>
          <xdr:colOff>76200</xdr:colOff>
          <xdr:row>1</xdr:row>
          <xdr:rowOff>28575</xdr:rowOff>
        </xdr:to>
        <xdr:sp macro="" textlink="">
          <xdr:nvSpPr>
            <xdr:cNvPr id="12297" name="Drop Down 9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116"/>
  <sheetViews>
    <sheetView zoomScale="70" zoomScaleNormal="70" workbookViewId="0">
      <selection activeCell="D21" sqref="D21"/>
    </sheetView>
  </sheetViews>
  <sheetFormatPr baseColWidth="10" defaultColWidth="9.140625" defaultRowHeight="15" x14ac:dyDescent="0.25"/>
  <cols>
    <col min="10" max="10" width="15" bestFit="1" customWidth="1"/>
    <col min="22" max="22" width="14.140625" customWidth="1"/>
    <col min="23" max="23" width="15.140625" customWidth="1"/>
    <col min="24" max="24" width="16.140625" customWidth="1"/>
  </cols>
  <sheetData>
    <row r="1" spans="1:34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ht="15.75" x14ac:dyDescent="0.25">
      <c r="A2" s="2"/>
      <c r="B2" s="4" t="s">
        <v>52</v>
      </c>
      <c r="C2" s="2"/>
      <c r="D2" s="61" t="s">
        <v>1</v>
      </c>
      <c r="E2" s="61"/>
      <c r="F2" s="61"/>
      <c r="G2" s="5"/>
      <c r="H2" s="61" t="s">
        <v>2</v>
      </c>
      <c r="I2" s="61"/>
      <c r="J2" s="61"/>
      <c r="K2" s="5"/>
      <c r="L2" s="61" t="s">
        <v>3</v>
      </c>
      <c r="M2" s="61"/>
      <c r="N2" s="61"/>
      <c r="O2" s="5"/>
      <c r="P2" s="47" t="s">
        <v>4</v>
      </c>
      <c r="Q2" s="5"/>
      <c r="R2" s="61" t="s">
        <v>5</v>
      </c>
      <c r="S2" s="61"/>
      <c r="T2" s="61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25">
      <c r="A3" s="2"/>
      <c r="B3" s="6" t="s">
        <v>17</v>
      </c>
      <c r="C3" s="2"/>
      <c r="D3" s="14" t="s">
        <v>6</v>
      </c>
      <c r="E3" s="14" t="s">
        <v>7</v>
      </c>
      <c r="F3" s="14" t="s">
        <v>8</v>
      </c>
      <c r="G3" s="2"/>
      <c r="H3" s="14" t="s">
        <v>6</v>
      </c>
      <c r="I3" s="14" t="s">
        <v>7</v>
      </c>
      <c r="J3" s="14" t="s">
        <v>8</v>
      </c>
      <c r="K3" s="2"/>
      <c r="L3" s="14" t="s">
        <v>6</v>
      </c>
      <c r="M3" s="14" t="s">
        <v>7</v>
      </c>
      <c r="N3" s="14" t="s">
        <v>8</v>
      </c>
      <c r="O3" s="2"/>
      <c r="P3" s="14" t="s">
        <v>7</v>
      </c>
      <c r="Q3" s="2"/>
      <c r="R3" s="14" t="s">
        <v>6</v>
      </c>
      <c r="S3" s="14" t="s">
        <v>7</v>
      </c>
      <c r="T3" s="14" t="s">
        <v>8</v>
      </c>
      <c r="U3" s="3"/>
      <c r="V3" s="41" t="s">
        <v>32</v>
      </c>
      <c r="W3" s="41" t="s">
        <v>34</v>
      </c>
      <c r="X3" s="41" t="s">
        <v>33</v>
      </c>
      <c r="Y3" s="3"/>
      <c r="Z3" s="60" t="s">
        <v>36</v>
      </c>
      <c r="AA3" s="60"/>
      <c r="AB3" s="3"/>
      <c r="AC3" s="3"/>
      <c r="AD3" s="3"/>
      <c r="AE3" s="3"/>
      <c r="AF3" s="3"/>
      <c r="AG3" s="3"/>
      <c r="AH3" s="3"/>
    </row>
    <row r="4" spans="1:34" x14ac:dyDescent="0.25">
      <c r="A4" s="2"/>
      <c r="B4" s="9" t="s">
        <v>49</v>
      </c>
      <c r="C4" s="2"/>
      <c r="D4" s="10">
        <f>Tab_Sum_Up!$V4</f>
        <v>0</v>
      </c>
      <c r="E4" s="10" t="e">
        <f ca="1">a_b!$D$4</f>
        <v>#VALUE!</v>
      </c>
      <c r="F4" s="11" t="e">
        <f ca="1">Tab_Sum_Up!$D4 - Tab_Sum_Up!$E4</f>
        <v>#VALUE!</v>
      </c>
      <c r="G4" s="8"/>
      <c r="H4" s="10">
        <f>Tab_Sum_Up!$W4</f>
        <v>0</v>
      </c>
      <c r="I4" s="10" t="e">
        <f ca="1">a_b!$H$4</f>
        <v>#VALUE!</v>
      </c>
      <c r="J4" s="11" t="e">
        <f ca="1">Tab_Sum_Up!$H4 - Tab_Sum_Up!$I4</f>
        <v>#VALUE!</v>
      </c>
      <c r="K4" s="8"/>
      <c r="L4" s="10">
        <f>Tab_Sum_Up!$V4 + Tab_Sum_Up!$W4 +Tab_Sum_Up!$X4</f>
        <v>0</v>
      </c>
      <c r="M4" s="12" t="e">
        <f ca="1">Tab_Sum_Up!$E4 + Tab_Sum_Up!$I4 +Tab_Sum_Up!$S4</f>
        <v>#VALUE!</v>
      </c>
      <c r="N4" s="11" t="e">
        <f ca="1">Tab_Sum_Up!$L4 - Tab_Sum_Up!$M4</f>
        <v>#VALUE!</v>
      </c>
      <c r="O4" s="8"/>
      <c r="P4" s="13"/>
      <c r="Q4" s="8"/>
      <c r="R4" s="10">
        <f>Tab_Sum_Up!$X4</f>
        <v>0</v>
      </c>
      <c r="S4" s="10" t="e">
        <f ca="1">a_b!$L$4</f>
        <v>#VALUE!</v>
      </c>
      <c r="T4" s="11" t="e">
        <f ca="1">Tab_Sum_Up!$R4 - Tab_Sum_Up!$S4</f>
        <v>#VALUE!</v>
      </c>
      <c r="U4" s="3"/>
      <c r="V4" s="12"/>
      <c r="W4" s="12"/>
      <c r="X4" s="12"/>
      <c r="Y4" s="3"/>
      <c r="Z4" s="60" t="s">
        <v>68</v>
      </c>
      <c r="AA4" s="60"/>
      <c r="AB4" s="3"/>
      <c r="AC4" s="3"/>
      <c r="AD4" s="3"/>
      <c r="AE4" s="3"/>
      <c r="AF4" s="3"/>
      <c r="AG4" s="3"/>
      <c r="AH4" s="3"/>
    </row>
    <row r="5" spans="1:34" x14ac:dyDescent="0.25">
      <c r="A5" s="2"/>
      <c r="B5" s="9"/>
      <c r="C5" s="2"/>
      <c r="D5" s="10"/>
      <c r="E5" s="10"/>
      <c r="F5" s="11"/>
      <c r="G5" s="8"/>
      <c r="H5" s="10"/>
      <c r="I5" s="10"/>
      <c r="J5" s="11"/>
      <c r="K5" s="8"/>
      <c r="L5" s="10"/>
      <c r="M5" s="12"/>
      <c r="N5" s="11"/>
      <c r="O5" s="8"/>
      <c r="P5" s="13"/>
      <c r="Q5" s="8"/>
      <c r="R5" s="10"/>
      <c r="S5" s="10"/>
      <c r="T5" s="11"/>
      <c r="U5" s="3"/>
      <c r="V5" s="12"/>
      <c r="W5" s="12"/>
      <c r="X5" s="12"/>
      <c r="Y5" s="3"/>
      <c r="Z5" s="60"/>
      <c r="AA5" s="60"/>
      <c r="AB5" s="3"/>
      <c r="AC5" s="3"/>
      <c r="AD5" s="3"/>
      <c r="AE5" s="3"/>
      <c r="AF5" s="3"/>
      <c r="AG5" s="3"/>
      <c r="AH5" s="3"/>
    </row>
    <row r="6" spans="1:34" x14ac:dyDescent="0.25">
      <c r="A6" s="2" t="s">
        <v>35</v>
      </c>
      <c r="B6" s="7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 t="s">
        <v>69</v>
      </c>
      <c r="AC7" s="3"/>
      <c r="AD7" s="3"/>
      <c r="AE7" s="3"/>
      <c r="AF7" s="3"/>
      <c r="AG7" s="3"/>
      <c r="AH7" s="3"/>
    </row>
    <row r="8" spans="1:34" ht="15.75" x14ac:dyDescent="0.25">
      <c r="A8" s="2"/>
      <c r="B8" s="4" t="s">
        <v>0</v>
      </c>
      <c r="C8" s="2"/>
      <c r="D8" s="61" t="s">
        <v>1</v>
      </c>
      <c r="E8" s="61"/>
      <c r="F8" s="61"/>
      <c r="G8" s="5"/>
      <c r="H8" s="61" t="s">
        <v>2</v>
      </c>
      <c r="I8" s="61"/>
      <c r="J8" s="61"/>
      <c r="K8" s="5"/>
      <c r="L8" s="61" t="s">
        <v>3</v>
      </c>
      <c r="M8" s="61"/>
      <c r="N8" s="61"/>
      <c r="O8" s="5"/>
      <c r="P8" s="17" t="s">
        <v>4</v>
      </c>
      <c r="Q8" s="5"/>
      <c r="R8" s="61" t="s">
        <v>5</v>
      </c>
      <c r="S8" s="61"/>
      <c r="T8" s="61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25">
      <c r="A9" s="2"/>
      <c r="B9" s="6" t="s">
        <v>17</v>
      </c>
      <c r="C9" s="2"/>
      <c r="D9" s="14" t="s">
        <v>6</v>
      </c>
      <c r="E9" s="14" t="s">
        <v>7</v>
      </c>
      <c r="F9" s="14" t="s">
        <v>8</v>
      </c>
      <c r="G9" s="2"/>
      <c r="H9" s="14" t="s">
        <v>6</v>
      </c>
      <c r="I9" s="14" t="s">
        <v>7</v>
      </c>
      <c r="J9" s="14" t="s">
        <v>8</v>
      </c>
      <c r="K9" s="2"/>
      <c r="L9" s="14" t="s">
        <v>6</v>
      </c>
      <c r="M9" s="14" t="s">
        <v>7</v>
      </c>
      <c r="N9" s="14" t="s">
        <v>8</v>
      </c>
      <c r="O9" s="2"/>
      <c r="P9" s="14" t="s">
        <v>7</v>
      </c>
      <c r="Q9" s="2"/>
      <c r="R9" s="14" t="s">
        <v>6</v>
      </c>
      <c r="S9" s="14" t="s">
        <v>7</v>
      </c>
      <c r="T9" s="14" t="s">
        <v>8</v>
      </c>
      <c r="U9" s="3"/>
      <c r="V9" s="41" t="s">
        <v>32</v>
      </c>
      <c r="W9" s="41" t="s">
        <v>34</v>
      </c>
      <c r="X9" s="41" t="s">
        <v>33</v>
      </c>
      <c r="Y9" s="3"/>
      <c r="Z9" s="60" t="s">
        <v>36</v>
      </c>
      <c r="AA9" s="60"/>
      <c r="AB9" s="3"/>
      <c r="AC9" s="3"/>
      <c r="AD9" s="3"/>
      <c r="AE9" s="3"/>
      <c r="AF9" s="3"/>
      <c r="AG9" s="3"/>
      <c r="AH9" s="3"/>
    </row>
    <row r="10" spans="1:34" x14ac:dyDescent="0.25">
      <c r="A10" s="2"/>
      <c r="B10" s="9"/>
      <c r="C10" s="2"/>
      <c r="D10" s="10"/>
      <c r="E10" s="10"/>
      <c r="F10" s="11"/>
      <c r="G10" s="8"/>
      <c r="H10" s="10"/>
      <c r="I10" s="10"/>
      <c r="J10" s="11"/>
      <c r="K10" s="8"/>
      <c r="L10" s="10"/>
      <c r="M10" s="12"/>
      <c r="N10" s="11"/>
      <c r="O10" s="8"/>
      <c r="P10" s="13"/>
      <c r="Q10" s="8"/>
      <c r="R10" s="10"/>
      <c r="S10" s="10"/>
      <c r="T10" s="11"/>
      <c r="U10" s="3"/>
      <c r="V10" s="12"/>
      <c r="W10" s="12"/>
      <c r="X10" s="12"/>
      <c r="Y10" s="3"/>
      <c r="Z10" s="60"/>
      <c r="AA10" s="60"/>
      <c r="AB10" s="3"/>
      <c r="AC10" s="3"/>
      <c r="AD10" s="3"/>
      <c r="AE10" s="3"/>
      <c r="AF10" s="3"/>
      <c r="AG10" s="3"/>
      <c r="AH10" s="3"/>
    </row>
    <row r="11" spans="1:34" x14ac:dyDescent="0.25">
      <c r="A11" s="2" t="s">
        <v>35</v>
      </c>
      <c r="B11" s="7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x14ac:dyDescent="0.25">
      <c r="A83" s="3"/>
      <c r="B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x14ac:dyDescent="0.25">
      <c r="A84" s="3"/>
      <c r="B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x14ac:dyDescent="0.25">
      <c r="A85" s="3"/>
      <c r="B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x14ac:dyDescent="0.25">
      <c r="A86" s="3"/>
      <c r="B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x14ac:dyDescent="0.25"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x14ac:dyDescent="0.25"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x14ac:dyDescent="0.25"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x14ac:dyDescent="0.25"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x14ac:dyDescent="0.25"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x14ac:dyDescent="0.25"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x14ac:dyDescent="0.25"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x14ac:dyDescent="0.25"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x14ac:dyDescent="0.25"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x14ac:dyDescent="0.25"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25:34" x14ac:dyDescent="0.25"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25:34" x14ac:dyDescent="0.25">
      <c r="Z98" s="3"/>
      <c r="AA98" s="3"/>
      <c r="AB98" s="3"/>
      <c r="AC98" s="3"/>
      <c r="AD98" s="3"/>
      <c r="AE98" s="3"/>
      <c r="AF98" s="3"/>
      <c r="AG98" s="3"/>
      <c r="AH98" s="3"/>
    </row>
    <row r="99" spans="25:34" x14ac:dyDescent="0.25">
      <c r="Z99" s="3"/>
      <c r="AA99" s="3"/>
      <c r="AB99" s="3"/>
      <c r="AC99" s="3"/>
      <c r="AD99" s="3"/>
      <c r="AE99" s="3"/>
      <c r="AF99" s="3"/>
      <c r="AG99" s="3"/>
      <c r="AH99" s="3"/>
    </row>
    <row r="100" spans="25:34" x14ac:dyDescent="0.25">
      <c r="Z100" s="3"/>
      <c r="AA100" s="3"/>
      <c r="AB100" s="3"/>
      <c r="AC100" s="3"/>
      <c r="AD100" s="3"/>
      <c r="AE100" s="3"/>
      <c r="AF100" s="3"/>
      <c r="AG100" s="3"/>
      <c r="AH100" s="3"/>
    </row>
    <row r="101" spans="25:34" x14ac:dyDescent="0.25">
      <c r="Z101" s="3"/>
      <c r="AA101" s="3"/>
      <c r="AB101" s="3"/>
      <c r="AC101" s="3"/>
      <c r="AD101" s="3"/>
      <c r="AE101" s="3"/>
      <c r="AF101" s="3"/>
      <c r="AG101" s="3"/>
      <c r="AH101" s="3"/>
    </row>
    <row r="102" spans="25:34" x14ac:dyDescent="0.25">
      <c r="Z102" s="3"/>
      <c r="AA102" s="3"/>
      <c r="AB102" s="3"/>
      <c r="AC102" s="3"/>
      <c r="AD102" s="3"/>
      <c r="AE102" s="3"/>
      <c r="AF102" s="3"/>
      <c r="AG102" s="3"/>
      <c r="AH102" s="3"/>
    </row>
    <row r="103" spans="25:34" x14ac:dyDescent="0.25">
      <c r="Z103" s="3"/>
      <c r="AA103" s="3"/>
      <c r="AB103" s="3"/>
      <c r="AC103" s="3"/>
      <c r="AD103" s="3"/>
      <c r="AE103" s="3"/>
      <c r="AF103" s="3"/>
      <c r="AG103" s="3"/>
      <c r="AH103" s="3"/>
    </row>
    <row r="104" spans="25:34" x14ac:dyDescent="0.25">
      <c r="Z104" s="3"/>
      <c r="AA104" s="3"/>
      <c r="AB104" s="3"/>
      <c r="AC104" s="3"/>
      <c r="AD104" s="3"/>
      <c r="AE104" s="3"/>
      <c r="AF104" s="3"/>
      <c r="AG104" s="3"/>
      <c r="AH104" s="3"/>
    </row>
    <row r="105" spans="25:34" x14ac:dyDescent="0.25">
      <c r="Z105" s="3"/>
      <c r="AA105" s="3"/>
      <c r="AB105" s="3"/>
      <c r="AC105" s="3"/>
      <c r="AD105" s="3"/>
      <c r="AE105" s="3"/>
      <c r="AF105" s="3"/>
      <c r="AG105" s="3"/>
      <c r="AH105" s="3"/>
    </row>
    <row r="106" spans="25:34" x14ac:dyDescent="0.25">
      <c r="Z106" s="3"/>
      <c r="AA106" s="3"/>
      <c r="AB106" s="3"/>
      <c r="AC106" s="3"/>
      <c r="AD106" s="3"/>
      <c r="AE106" s="3"/>
      <c r="AF106" s="3"/>
      <c r="AG106" s="3"/>
      <c r="AH106" s="3"/>
    </row>
    <row r="107" spans="25:34" x14ac:dyDescent="0.25">
      <c r="Z107" s="3"/>
      <c r="AA107" s="3"/>
      <c r="AB107" s="3"/>
      <c r="AC107" s="3"/>
      <c r="AD107" s="3"/>
      <c r="AE107" s="3"/>
      <c r="AF107" s="3"/>
      <c r="AG107" s="3"/>
      <c r="AH107" s="3"/>
    </row>
    <row r="108" spans="25:34" x14ac:dyDescent="0.25">
      <c r="Z108" s="3"/>
      <c r="AA108" s="3"/>
      <c r="AB108" s="3"/>
      <c r="AC108" s="3"/>
      <c r="AD108" s="3"/>
      <c r="AE108" s="3"/>
      <c r="AF108" s="3"/>
      <c r="AG108" s="3"/>
      <c r="AH108" s="3"/>
    </row>
    <row r="109" spans="25:34" x14ac:dyDescent="0.25">
      <c r="Z109" s="3"/>
      <c r="AA109" s="3"/>
      <c r="AB109" s="3"/>
      <c r="AC109" s="3"/>
      <c r="AD109" s="3"/>
      <c r="AE109" s="3"/>
      <c r="AF109" s="3"/>
      <c r="AG109" s="3"/>
      <c r="AH109" s="3"/>
    </row>
    <row r="110" spans="25:34" x14ac:dyDescent="0.25">
      <c r="Z110" s="3"/>
      <c r="AA110" s="3"/>
      <c r="AB110" s="3"/>
      <c r="AC110" s="3"/>
      <c r="AD110" s="3"/>
      <c r="AE110" s="3"/>
      <c r="AF110" s="3"/>
      <c r="AG110" s="3"/>
      <c r="AH110" s="3"/>
    </row>
    <row r="111" spans="25:34" x14ac:dyDescent="0.25">
      <c r="Z111" s="3"/>
      <c r="AA111" s="3"/>
      <c r="AB111" s="3"/>
      <c r="AC111" s="3"/>
      <c r="AD111" s="3"/>
      <c r="AE111" s="3"/>
      <c r="AF111" s="3"/>
      <c r="AG111" s="3"/>
      <c r="AH111" s="3"/>
    </row>
    <row r="112" spans="25:34" x14ac:dyDescent="0.25">
      <c r="Z112" s="3"/>
      <c r="AA112" s="3"/>
      <c r="AB112" s="3"/>
      <c r="AC112" s="3"/>
      <c r="AD112" s="3"/>
      <c r="AE112" s="3"/>
      <c r="AF112" s="3"/>
      <c r="AG112" s="3"/>
      <c r="AH112" s="3"/>
    </row>
    <row r="113" spans="26:34" x14ac:dyDescent="0.25">
      <c r="Z113" s="3"/>
      <c r="AA113" s="3"/>
      <c r="AB113" s="3"/>
      <c r="AC113" s="3"/>
      <c r="AD113" s="3"/>
      <c r="AE113" s="3"/>
      <c r="AF113" s="3"/>
      <c r="AG113" s="3"/>
      <c r="AH113" s="3"/>
    </row>
    <row r="114" spans="26:34" x14ac:dyDescent="0.25">
      <c r="Z114" s="3"/>
      <c r="AA114" s="3"/>
      <c r="AB114" s="3"/>
      <c r="AC114" s="3"/>
      <c r="AD114" s="3"/>
      <c r="AE114" s="3"/>
      <c r="AF114" s="3"/>
      <c r="AG114" s="3"/>
      <c r="AH114" s="3"/>
    </row>
    <row r="115" spans="26:34" x14ac:dyDescent="0.25">
      <c r="Z115" s="3"/>
      <c r="AA115" s="3"/>
      <c r="AB115" s="3"/>
      <c r="AC115" s="3"/>
      <c r="AD115" s="3"/>
      <c r="AE115" s="3"/>
      <c r="AF115" s="3"/>
      <c r="AG115" s="3"/>
      <c r="AH115" s="3"/>
    </row>
    <row r="116" spans="26:34" x14ac:dyDescent="0.25">
      <c r="Z116" s="3"/>
      <c r="AA116" s="3"/>
      <c r="AB116" s="3"/>
      <c r="AC116" s="3"/>
      <c r="AD116" s="3"/>
      <c r="AE116" s="3"/>
      <c r="AF116" s="3"/>
      <c r="AG116" s="3"/>
      <c r="AH116" s="3"/>
    </row>
  </sheetData>
  <mergeCells count="13">
    <mergeCell ref="Z5:AA5"/>
    <mergeCell ref="Z3:AA3"/>
    <mergeCell ref="Z4:AA4"/>
    <mergeCell ref="D2:F2"/>
    <mergeCell ref="H2:J2"/>
    <mergeCell ref="L2:N2"/>
    <mergeCell ref="R2:T2"/>
    <mergeCell ref="Z10:AA10"/>
    <mergeCell ref="Z9:AA9"/>
    <mergeCell ref="D8:F8"/>
    <mergeCell ref="H8:J8"/>
    <mergeCell ref="L8:N8"/>
    <mergeCell ref="R8:T8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ThisWorkbook.ajout_employe">
                <anchor>
                  <from>
                    <xdr:col>27</xdr:col>
                    <xdr:colOff>304800</xdr:colOff>
                    <xdr:row>1</xdr:row>
                    <xdr:rowOff>104775</xdr:rowOff>
                  </from>
                  <to>
                    <xdr:col>29</xdr:col>
                    <xdr:colOff>142875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ThisWorkbook.supprimer_empl">
                <anchor>
                  <from>
                    <xdr:col>29</xdr:col>
                    <xdr:colOff>447675</xdr:colOff>
                    <xdr:row>1</xdr:row>
                    <xdr:rowOff>95250</xdr:rowOff>
                  </from>
                  <to>
                    <xdr:col>31</xdr:col>
                    <xdr:colOff>228600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ThisWorkbook.nouvelle_annee">
                <anchor>
                  <from>
                    <xdr:col>27</xdr:col>
                    <xdr:colOff>285750</xdr:colOff>
                    <xdr:row>5</xdr:row>
                    <xdr:rowOff>85725</xdr:rowOff>
                  </from>
                  <to>
                    <xdr:col>29</xdr:col>
                    <xdr:colOff>114300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0]!ThisWorkbook.supprimer_anne">
                <anchor>
                  <from>
                    <xdr:col>29</xdr:col>
                    <xdr:colOff>352425</xdr:colOff>
                    <xdr:row>5</xdr:row>
                    <xdr:rowOff>0</xdr:rowOff>
                  </from>
                  <to>
                    <xdr:col>31</xdr:col>
                    <xdr:colOff>323850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H100"/>
  <sheetViews>
    <sheetView zoomScale="70" zoomScaleNormal="70" workbookViewId="0">
      <selection activeCell="C10" sqref="C10"/>
    </sheetView>
  </sheetViews>
  <sheetFormatPr baseColWidth="10" defaultRowHeight="15" x14ac:dyDescent="0.25"/>
  <cols>
    <col min="2" max="2" width="12.28515625" customWidth="1"/>
  </cols>
  <sheetData>
    <row r="1" spans="1:34" ht="26.25" x14ac:dyDescent="0.4">
      <c r="A1" s="42" t="s">
        <v>52</v>
      </c>
      <c r="B1" s="5"/>
      <c r="C1" s="62" t="s">
        <v>9</v>
      </c>
      <c r="D1" s="62"/>
      <c r="E1" s="62"/>
      <c r="F1" s="18"/>
      <c r="G1" s="62" t="s">
        <v>10</v>
      </c>
      <c r="H1" s="62"/>
      <c r="I1" s="62"/>
      <c r="J1" s="18"/>
      <c r="K1" s="62" t="s">
        <v>11</v>
      </c>
      <c r="L1" s="62"/>
      <c r="M1" s="62"/>
      <c r="N1" s="5"/>
      <c r="O1" s="5"/>
      <c r="P1" s="5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ht="15.75" x14ac:dyDescent="0.25">
      <c r="A2" s="5"/>
      <c r="B2" s="5"/>
      <c r="C2" s="37" t="s">
        <v>12</v>
      </c>
      <c r="D2" s="37" t="s">
        <v>7</v>
      </c>
      <c r="E2" s="37" t="s">
        <v>8</v>
      </c>
      <c r="F2" s="5"/>
      <c r="G2" s="37" t="s">
        <v>12</v>
      </c>
      <c r="H2" s="37" t="s">
        <v>7</v>
      </c>
      <c r="I2" s="37" t="s">
        <v>8</v>
      </c>
      <c r="J2" s="5"/>
      <c r="K2" s="37" t="s">
        <v>12</v>
      </c>
      <c r="L2" s="37" t="s">
        <v>7</v>
      </c>
      <c r="M2" s="37" t="s">
        <v>8</v>
      </c>
      <c r="N2" s="5"/>
      <c r="O2" s="5"/>
      <c r="P2" s="5"/>
      <c r="Q2" s="5"/>
      <c r="R2" s="5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5.75" x14ac:dyDescent="0.25">
      <c r="A3" s="19" t="s">
        <v>17</v>
      </c>
      <c r="B3" s="19"/>
      <c r="C3" s="20"/>
      <c r="D3" s="20"/>
      <c r="E3" s="20"/>
      <c r="F3" s="5"/>
      <c r="G3" s="20"/>
      <c r="H3" s="20"/>
      <c r="I3" s="20"/>
      <c r="J3" s="19"/>
      <c r="K3" s="20"/>
      <c r="L3" s="20"/>
      <c r="M3" s="20"/>
      <c r="N3" s="5"/>
      <c r="O3" s="5"/>
      <c r="P3" t="str">
        <f>Tab_Sum_Up!$Z$4</f>
        <v>a</v>
      </c>
      <c r="Q3" s="5"/>
      <c r="R3" s="5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ht="15.75" x14ac:dyDescent="0.25">
      <c r="A4" s="38" t="s">
        <v>49</v>
      </c>
      <c r="B4" s="40" t="s">
        <v>30</v>
      </c>
      <c r="C4" s="35">
        <f>Tab_Sum_Up!$D$4</f>
        <v>0</v>
      </c>
      <c r="D4" s="35" t="e">
        <f ca="1">$B$20</f>
        <v>#VALUE!</v>
      </c>
      <c r="E4" s="36" t="e">
        <f ca="1">$C$4-$D$4</f>
        <v>#VALUE!</v>
      </c>
      <c r="F4" s="19"/>
      <c r="G4" s="35">
        <f>Tab_Sum_Up!$H$4</f>
        <v>0</v>
      </c>
      <c r="H4" s="35" t="e">
        <f ca="1">$C$20</f>
        <v>#VALUE!</v>
      </c>
      <c r="I4" s="36" t="e">
        <f ca="1">$G$4-$H$4</f>
        <v>#VALUE!</v>
      </c>
      <c r="J4" s="5"/>
      <c r="K4" s="35">
        <f>Tab_Sum_Up!$R$4</f>
        <v>0</v>
      </c>
      <c r="L4" s="35" t="e">
        <f ca="1">$D$20</f>
        <v>#VALUE!</v>
      </c>
      <c r="M4" s="36" t="e">
        <f ca="1">$K$4-$L$4</f>
        <v>#VALUE!</v>
      </c>
      <c r="N4" s="5"/>
      <c r="O4" s="5"/>
      <c r="P4" s="5"/>
      <c r="Q4" s="5"/>
      <c r="R4" s="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ht="15.75" x14ac:dyDescent="0.25">
      <c r="A5" s="43"/>
      <c r="B5" s="39" t="s">
        <v>31</v>
      </c>
      <c r="C5" s="35" t="e">
        <f ca="1">$E$4</f>
        <v>#VALUE!</v>
      </c>
      <c r="D5" s="35" t="e">
        <f ca="1" xml:space="preserve"> CompteCouleurCP($G$8:$R$38)</f>
        <v>#VALUE!</v>
      </c>
      <c r="E5" s="36" t="e">
        <f ca="1">$C$5-$D$5</f>
        <v>#VALUE!</v>
      </c>
      <c r="F5" s="5"/>
      <c r="G5" s="35" t="e">
        <f ca="1">$I$4</f>
        <v>#VALUE!</v>
      </c>
      <c r="H5" s="35" t="e">
        <f ca="1" xml:space="preserve"> CompteCouleurRTT($G$8:$R$38)</f>
        <v>#VALUE!</v>
      </c>
      <c r="I5" s="36" t="e">
        <f ca="1">$G$5-$H$5</f>
        <v>#VALUE!</v>
      </c>
      <c r="J5" s="5"/>
      <c r="K5" s="35" t="e">
        <f ca="1">$M$4</f>
        <v>#VALUE!</v>
      </c>
      <c r="L5" s="35" t="e">
        <f ca="1" xml:space="preserve"> CompteCouleurRecup($G$8:$R$38)</f>
        <v>#VALUE!</v>
      </c>
      <c r="M5" s="36" t="e">
        <f ca="1">$K$5-$L$5</f>
        <v>#VALUE!</v>
      </c>
      <c r="N5" s="5"/>
      <c r="O5" s="5"/>
      <c r="P5" s="5"/>
      <c r="Q5" s="5"/>
      <c r="R5" s="5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ht="16.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ht="32.25" thickBot="1" x14ac:dyDescent="0.3">
      <c r="A7" s="22" t="s">
        <v>52</v>
      </c>
      <c r="B7" s="23" t="s">
        <v>13</v>
      </c>
      <c r="C7" s="23" t="s">
        <v>14</v>
      </c>
      <c r="D7" s="23" t="s">
        <v>15</v>
      </c>
      <c r="E7" s="21"/>
      <c r="F7" s="28"/>
      <c r="G7" s="29" t="s">
        <v>54</v>
      </c>
      <c r="H7" s="29" t="s">
        <v>55</v>
      </c>
      <c r="I7" s="30" t="s">
        <v>56</v>
      </c>
      <c r="J7" s="30" t="s">
        <v>57</v>
      </c>
      <c r="K7" s="31" t="s">
        <v>58</v>
      </c>
      <c r="L7" s="32" t="s">
        <v>59</v>
      </c>
      <c r="M7" s="29" t="s">
        <v>60</v>
      </c>
      <c r="N7" s="29" t="s">
        <v>61</v>
      </c>
      <c r="O7" s="30" t="s">
        <v>62</v>
      </c>
      <c r="P7" s="30" t="s">
        <v>63</v>
      </c>
      <c r="Q7" s="33" t="s">
        <v>64</v>
      </c>
      <c r="R7" s="30" t="s">
        <v>65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ht="16.5" thickBot="1" x14ac:dyDescent="0.3">
      <c r="A8" s="24" t="s">
        <v>54</v>
      </c>
      <c r="B8" s="25" t="e">
        <f ca="1">CompteCP($G$8:$G$38)</f>
        <v>#VALUE!</v>
      </c>
      <c r="C8" s="25" t="e">
        <f ca="1">CompteRTT($G$8:$G$38)</f>
        <v>#VALUE!</v>
      </c>
      <c r="D8" s="25" t="e">
        <f ca="1">CompteRecup($G$8:$G$38)</f>
        <v>#VALUE!</v>
      </c>
      <c r="E8" s="19"/>
      <c r="F8" s="34">
        <v>1</v>
      </c>
      <c r="G8" s="57" t="s">
        <v>67</v>
      </c>
      <c r="H8" s="57"/>
      <c r="I8" s="57"/>
      <c r="J8" s="57"/>
      <c r="K8" s="57"/>
      <c r="L8" s="57"/>
      <c r="M8" s="57" t="s">
        <v>67</v>
      </c>
      <c r="N8" s="57"/>
      <c r="O8" s="57"/>
      <c r="P8" s="57" t="s">
        <v>67</v>
      </c>
      <c r="Q8" s="57"/>
      <c r="R8" s="57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ht="16.5" thickBot="1" x14ac:dyDescent="0.3">
      <c r="A9" s="24" t="s">
        <v>55</v>
      </c>
      <c r="B9" s="25" t="e">
        <f ca="1">CompteCP($H$8:$H$38)</f>
        <v>#VALUE!</v>
      </c>
      <c r="C9" s="25" t="e">
        <f ca="1">CompteRTT($H$8:$H$38)</f>
        <v>#VALUE!</v>
      </c>
      <c r="D9" s="25" t="e">
        <f ca="1">CompteRecup($H$8:$H$38)</f>
        <v>#VALUE!</v>
      </c>
      <c r="E9" s="19"/>
      <c r="F9" s="34">
        <v>2</v>
      </c>
      <c r="G9" s="57" t="s">
        <v>67</v>
      </c>
      <c r="H9" s="57"/>
      <c r="I9" s="58"/>
      <c r="J9" s="57"/>
      <c r="K9" s="57"/>
      <c r="L9" s="57"/>
      <c r="M9" s="57"/>
      <c r="N9" s="57"/>
      <c r="O9" s="57"/>
      <c r="P9" s="57" t="s">
        <v>67</v>
      </c>
      <c r="Q9" s="57"/>
      <c r="R9" s="57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ht="16.5" thickBot="1" x14ac:dyDescent="0.3">
      <c r="A10" s="24" t="s">
        <v>56</v>
      </c>
      <c r="B10" s="25" t="e">
        <f ca="1">CompteCP($I$8:$I$38)</f>
        <v>#VALUE!</v>
      </c>
      <c r="C10" s="25" t="e">
        <f ca="1">CompteRTT($I$8:$I$38)</f>
        <v>#VALUE!</v>
      </c>
      <c r="D10" s="25" t="e">
        <f ca="1">CompteRecup($I$8:$I$38)</f>
        <v>#VALUE!</v>
      </c>
      <c r="E10" s="19"/>
      <c r="F10" s="34">
        <v>3</v>
      </c>
      <c r="G10" s="57" t="s">
        <v>67</v>
      </c>
      <c r="H10" s="57"/>
      <c r="I10" s="57"/>
      <c r="J10" s="57"/>
      <c r="K10" s="57"/>
      <c r="L10" s="57"/>
      <c r="M10" s="57"/>
      <c r="N10" s="57"/>
      <c r="O10" s="57"/>
      <c r="P10" s="57" t="s">
        <v>67</v>
      </c>
      <c r="Q10" s="57"/>
      <c r="R10" s="57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ht="16.5" thickBot="1" x14ac:dyDescent="0.3">
      <c r="A11" s="24" t="s">
        <v>57</v>
      </c>
      <c r="B11" s="25" t="e">
        <f ca="1">CompteCP($J$8:$J$38)</f>
        <v>#VALUE!</v>
      </c>
      <c r="C11" s="25" t="e">
        <f ca="1">CompteRTT($J$8:$J$38)</f>
        <v>#VALUE!</v>
      </c>
      <c r="D11" s="25" t="e">
        <f ca="1">CompteRecup($J$8:$J$38)</f>
        <v>#VALUE!</v>
      </c>
      <c r="E11" s="19"/>
      <c r="F11" s="34">
        <v>4</v>
      </c>
      <c r="G11" s="57" t="s">
        <v>67</v>
      </c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ht="16.5" thickBot="1" x14ac:dyDescent="0.3">
      <c r="A12" s="24" t="s">
        <v>58</v>
      </c>
      <c r="B12" s="25" t="e">
        <f ca="1">CompteCP($K$8:$K$38)</f>
        <v>#VALUE!</v>
      </c>
      <c r="C12" s="25" t="e">
        <f ca="1">CompteRTT($K$8:$K$38)</f>
        <v>#VALUE!</v>
      </c>
      <c r="D12" s="25" t="e">
        <f ca="1">CompteRecup($K$8:$K$38)</f>
        <v>#VALUE!</v>
      </c>
      <c r="E12" s="19"/>
      <c r="F12" s="34">
        <v>5</v>
      </c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ht="16.5" thickBot="1" x14ac:dyDescent="0.3">
      <c r="A13" s="24" t="s">
        <v>59</v>
      </c>
      <c r="B13" s="25" t="e">
        <f ca="1">CompteCP($L$8:$L$38)</f>
        <v>#VALUE!</v>
      </c>
      <c r="C13" s="25" t="e">
        <f ca="1">CompteRTT($L$8:$L$38)</f>
        <v>#VALUE!</v>
      </c>
      <c r="D13" s="25" t="e">
        <f ca="1">CompteRecup($L$8:$L$38)</f>
        <v>#VALUE!</v>
      </c>
      <c r="E13" s="19"/>
      <c r="F13" s="34">
        <v>6</v>
      </c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ht="16.5" thickBot="1" x14ac:dyDescent="0.3">
      <c r="A14" s="24" t="s">
        <v>60</v>
      </c>
      <c r="B14" s="25" t="e">
        <f ca="1">CompteCP($M$8:$M$38)</f>
        <v>#VALUE!</v>
      </c>
      <c r="C14" s="25" t="e">
        <f ca="1">CompteRTT($M$8:$M$38)</f>
        <v>#VALUE!</v>
      </c>
      <c r="D14" s="25" t="e">
        <f ca="1">CompteRecup($M$8:$M$38)</f>
        <v>#VALUE!</v>
      </c>
      <c r="E14" s="19"/>
      <c r="F14" s="34">
        <v>7</v>
      </c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ht="16.5" thickBot="1" x14ac:dyDescent="0.3">
      <c r="A15" s="24" t="s">
        <v>61</v>
      </c>
      <c r="B15" s="25" t="e">
        <f ca="1">CompteCP($N$8:$N$38)</f>
        <v>#VALUE!</v>
      </c>
      <c r="C15" s="25" t="e">
        <f ca="1">CompteRTT($N$8:$N$38)</f>
        <v>#VALUE!</v>
      </c>
      <c r="D15" s="25" t="e">
        <f ca="1">CompteRecup($N$8:$N$38)</f>
        <v>#VALUE!</v>
      </c>
      <c r="E15" s="19"/>
      <c r="F15" s="34">
        <v>8</v>
      </c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ht="16.5" thickBot="1" x14ac:dyDescent="0.3">
      <c r="A16" s="24" t="s">
        <v>62</v>
      </c>
      <c r="B16" s="25" t="e">
        <f ca="1">CompteCP($O$8:$O$38)</f>
        <v>#VALUE!</v>
      </c>
      <c r="C16" s="25" t="e">
        <f ca="1">CompteRTT($O$8:$O$38)</f>
        <v>#VALUE!</v>
      </c>
      <c r="D16" s="25" t="e">
        <f ca="1">CompteRecup($O$8:$O$38)</f>
        <v>#VALUE!</v>
      </c>
      <c r="E16" s="19"/>
      <c r="F16" s="34">
        <v>9</v>
      </c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ht="16.5" thickBot="1" x14ac:dyDescent="0.3">
      <c r="A17" s="24" t="s">
        <v>63</v>
      </c>
      <c r="B17" s="25" t="e">
        <f ca="1">CompteCP($P$8:$P$38)</f>
        <v>#VALUE!</v>
      </c>
      <c r="C17" s="25" t="e">
        <f ca="1">CompteRTT($P$8:$P$38)</f>
        <v>#VALUE!</v>
      </c>
      <c r="D17" s="25" t="e">
        <f ca="1">CompteRecup($P$8:$P$38)</f>
        <v>#VALUE!</v>
      </c>
      <c r="E17" s="19"/>
      <c r="F17" s="34">
        <v>10</v>
      </c>
      <c r="G17" s="57"/>
      <c r="H17" s="57"/>
      <c r="I17" s="57"/>
      <c r="J17" s="57"/>
      <c r="K17" s="57"/>
      <c r="L17" s="57"/>
      <c r="M17" s="57"/>
      <c r="N17" s="57"/>
      <c r="O17" s="57"/>
      <c r="P17" s="57" t="s">
        <v>67</v>
      </c>
      <c r="Q17" s="57"/>
      <c r="R17" s="57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ht="16.5" thickBot="1" x14ac:dyDescent="0.3">
      <c r="A18" s="24" t="s">
        <v>64</v>
      </c>
      <c r="B18" s="25" t="e">
        <f ca="1">CompteCP($Q$8:$Q$38)</f>
        <v>#VALUE!</v>
      </c>
      <c r="C18" s="25" t="e">
        <f ca="1">CompteRTT($Q$8:$Q$38)</f>
        <v>#VALUE!</v>
      </c>
      <c r="D18" s="25" t="e">
        <f ca="1">CompteRecup($Q$8:$Q$38)</f>
        <v>#VALUE!</v>
      </c>
      <c r="E18" s="19"/>
      <c r="F18" s="34">
        <v>11</v>
      </c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ht="16.5" thickBot="1" x14ac:dyDescent="0.3">
      <c r="A19" s="24" t="s">
        <v>65</v>
      </c>
      <c r="B19" s="25" t="e">
        <f ca="1">CompteCP($R$8:$R$38)</f>
        <v>#VALUE!</v>
      </c>
      <c r="C19" s="25" t="e">
        <f ca="1">CompteRTT($R$8:$R$38)</f>
        <v>#VALUE!</v>
      </c>
      <c r="D19" s="25" t="e">
        <f ca="1">CompteRecup($R$8:$R$38)</f>
        <v>#VALUE!</v>
      </c>
      <c r="E19" s="19"/>
      <c r="F19" s="34">
        <v>12</v>
      </c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ht="16.5" thickBot="1" x14ac:dyDescent="0.3">
      <c r="A20" s="26" t="s">
        <v>16</v>
      </c>
      <c r="B20" s="27" t="e">
        <f ca="1">SommeVol($B$8:$B$19)</f>
        <v>#VALUE!</v>
      </c>
      <c r="C20" s="27" t="e">
        <f ca="1">SommeVol($C$8:$C$19)</f>
        <v>#VALUE!</v>
      </c>
      <c r="D20" s="27" t="e">
        <f ca="1">SommeVol($D$8:$D$19)</f>
        <v>#VALUE!</v>
      </c>
      <c r="E20" s="5"/>
      <c r="F20" s="34">
        <v>13</v>
      </c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ht="16.5" thickBot="1" x14ac:dyDescent="0.3">
      <c r="A21" s="5"/>
      <c r="B21" s="5"/>
      <c r="C21" s="5"/>
      <c r="D21" s="5"/>
      <c r="E21" s="5"/>
      <c r="F21" s="34">
        <v>14</v>
      </c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ht="16.5" thickBot="1" x14ac:dyDescent="0.3">
      <c r="A22" s="5"/>
      <c r="B22" s="5"/>
      <c r="C22" s="5"/>
      <c r="D22" s="5"/>
      <c r="E22" s="5"/>
      <c r="F22" s="34">
        <v>15</v>
      </c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ht="16.5" thickBot="1" x14ac:dyDescent="0.3">
      <c r="A23" s="5"/>
      <c r="B23" s="5"/>
      <c r="C23" s="5"/>
      <c r="D23" s="5"/>
      <c r="E23" s="5"/>
      <c r="F23" s="34">
        <v>16</v>
      </c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ht="16.5" thickBot="1" x14ac:dyDescent="0.3">
      <c r="A24" s="5"/>
      <c r="B24" s="5"/>
      <c r="C24" s="5"/>
      <c r="D24" s="5"/>
      <c r="E24" s="5"/>
      <c r="F24" s="34">
        <v>17</v>
      </c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ht="16.5" thickBot="1" x14ac:dyDescent="0.3">
      <c r="A25" s="5"/>
      <c r="B25" s="5"/>
      <c r="C25" s="5"/>
      <c r="D25" s="5"/>
      <c r="E25" s="5"/>
      <c r="F25" s="34">
        <v>18</v>
      </c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ht="16.5" thickBot="1" x14ac:dyDescent="0.3">
      <c r="A26" s="5"/>
      <c r="B26" s="5"/>
      <c r="C26" s="5"/>
      <c r="D26" s="5"/>
      <c r="E26" s="5"/>
      <c r="F26" s="34">
        <v>19</v>
      </c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ht="16.5" thickBot="1" x14ac:dyDescent="0.3">
      <c r="A27" s="5"/>
      <c r="B27" s="5"/>
      <c r="C27" s="5"/>
      <c r="D27" s="5"/>
      <c r="E27" s="5"/>
      <c r="F27" s="34">
        <v>20</v>
      </c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ht="16.5" thickBot="1" x14ac:dyDescent="0.3">
      <c r="A28" s="5"/>
      <c r="B28" s="5"/>
      <c r="C28" s="5"/>
      <c r="D28" s="5"/>
      <c r="E28" s="5"/>
      <c r="F28" s="34">
        <v>21</v>
      </c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ht="16.5" thickBot="1" x14ac:dyDescent="0.3">
      <c r="A29" s="5"/>
      <c r="B29" s="5"/>
      <c r="C29" s="5"/>
      <c r="D29" s="5"/>
      <c r="E29" s="5"/>
      <c r="F29" s="34">
        <v>22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ht="16.5" thickBot="1" x14ac:dyDescent="0.3">
      <c r="A30" s="5"/>
      <c r="B30" s="5"/>
      <c r="C30" s="5"/>
      <c r="D30" s="5"/>
      <c r="E30" s="5"/>
      <c r="F30" s="34">
        <v>23</v>
      </c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ht="16.5" thickBot="1" x14ac:dyDescent="0.3">
      <c r="A31" s="5"/>
      <c r="B31" s="5"/>
      <c r="C31" s="5"/>
      <c r="D31" s="5"/>
      <c r="E31" s="5"/>
      <c r="F31" s="34">
        <v>24</v>
      </c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ht="16.5" thickBot="1" x14ac:dyDescent="0.3">
      <c r="A32" s="5"/>
      <c r="B32" s="5"/>
      <c r="C32" s="5"/>
      <c r="D32" s="5"/>
      <c r="E32" s="5"/>
      <c r="F32" s="34">
        <v>25</v>
      </c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ht="16.5" thickBot="1" x14ac:dyDescent="0.3">
      <c r="A33" s="5"/>
      <c r="B33" s="5"/>
      <c r="C33" s="5"/>
      <c r="D33" s="5"/>
      <c r="E33" s="5"/>
      <c r="F33" s="34">
        <v>26</v>
      </c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ht="16.5" thickBot="1" x14ac:dyDescent="0.3">
      <c r="A34" s="5"/>
      <c r="B34" s="5"/>
      <c r="C34" s="5"/>
      <c r="D34" s="5"/>
      <c r="E34" s="5"/>
      <c r="F34" s="34">
        <v>27</v>
      </c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ht="16.5" thickBot="1" x14ac:dyDescent="0.3">
      <c r="A35" s="5"/>
      <c r="B35" s="5"/>
      <c r="C35" s="5"/>
      <c r="D35" s="5"/>
      <c r="E35" s="5"/>
      <c r="F35" s="34">
        <v>28</v>
      </c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ht="16.5" thickBot="1" x14ac:dyDescent="0.3">
      <c r="A36" s="5"/>
      <c r="B36" s="5"/>
      <c r="C36" s="5"/>
      <c r="D36" s="5"/>
      <c r="E36" s="5"/>
      <c r="F36" s="34">
        <v>29</v>
      </c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ht="16.5" thickBot="1" x14ac:dyDescent="0.3">
      <c r="A37" s="5"/>
      <c r="B37" s="5"/>
      <c r="C37" s="5"/>
      <c r="D37" s="5"/>
      <c r="E37" s="5"/>
      <c r="F37" s="34">
        <v>30</v>
      </c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ht="16.5" thickBot="1" x14ac:dyDescent="0.3">
      <c r="A38" s="5"/>
      <c r="B38" s="5"/>
      <c r="C38" s="5"/>
      <c r="D38" s="5"/>
      <c r="E38" s="5"/>
      <c r="F38" s="34">
        <v>31</v>
      </c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1:34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1:34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spans="1:34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spans="1:34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</sheetData>
  <mergeCells count="3">
    <mergeCell ref="C1:E1"/>
    <mergeCell ref="G1:I1"/>
    <mergeCell ref="K1:M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Bouton1_Cliquer">
                <anchor>
                  <from>
                    <xdr:col>19</xdr:col>
                    <xdr:colOff>352425</xdr:colOff>
                    <xdr:row>0</xdr:row>
                    <xdr:rowOff>219075</xdr:rowOff>
                  </from>
                  <to>
                    <xdr:col>21</xdr:col>
                    <xdr:colOff>609600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Bouton2_Cliquer">
                <anchor moveWithCells="1" sizeWithCells="1">
                  <from>
                    <xdr:col>19</xdr:col>
                    <xdr:colOff>600075</xdr:colOff>
                    <xdr:row>5</xdr:row>
                    <xdr:rowOff>152400</xdr:rowOff>
                  </from>
                  <to>
                    <xdr:col>21</xdr:col>
                    <xdr:colOff>438150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H100"/>
  <sheetViews>
    <sheetView zoomScale="70" zoomScaleNormal="70" workbookViewId="0">
      <selection activeCell="F7" sqref="A7:F7"/>
    </sheetView>
  </sheetViews>
  <sheetFormatPr baseColWidth="10" defaultRowHeight="15" x14ac:dyDescent="0.25"/>
  <cols>
    <col min="2" max="2" width="12.28515625" customWidth="1"/>
  </cols>
  <sheetData>
    <row r="1" spans="1:34" ht="26.25" x14ac:dyDescent="0.4">
      <c r="A1" s="42"/>
      <c r="B1" s="5"/>
      <c r="C1" s="62" t="s">
        <v>9</v>
      </c>
      <c r="D1" s="62"/>
      <c r="E1" s="62"/>
      <c r="F1" s="18"/>
      <c r="G1" s="62" t="s">
        <v>10</v>
      </c>
      <c r="H1" s="62"/>
      <c r="I1" s="62"/>
      <c r="J1" s="18"/>
      <c r="K1" s="62" t="s">
        <v>11</v>
      </c>
      <c r="L1" s="62"/>
      <c r="M1" s="62"/>
      <c r="N1" s="5"/>
      <c r="O1" s="5"/>
      <c r="P1" s="5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ht="15.75" x14ac:dyDescent="0.25">
      <c r="A2" s="5"/>
      <c r="B2" s="5"/>
      <c r="C2" s="37" t="s">
        <v>12</v>
      </c>
      <c r="D2" s="37" t="s">
        <v>7</v>
      </c>
      <c r="E2" s="37" t="s">
        <v>8</v>
      </c>
      <c r="F2" s="5"/>
      <c r="G2" s="37" t="s">
        <v>12</v>
      </c>
      <c r="H2" s="37" t="s">
        <v>7</v>
      </c>
      <c r="I2" s="37" t="s">
        <v>8</v>
      </c>
      <c r="J2" s="5"/>
      <c r="K2" s="37" t="s">
        <v>12</v>
      </c>
      <c r="L2" s="37" t="s">
        <v>7</v>
      </c>
      <c r="M2" s="37" t="s">
        <v>8</v>
      </c>
      <c r="N2" s="5"/>
      <c r="O2" s="5"/>
      <c r="P2" s="5"/>
      <c r="Q2" s="5"/>
      <c r="R2" s="5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5.75" x14ac:dyDescent="0.25">
      <c r="A3" s="19" t="s">
        <v>17</v>
      </c>
      <c r="B3" s="19"/>
      <c r="C3" s="20"/>
      <c r="D3" s="20"/>
      <c r="E3" s="20"/>
      <c r="F3" s="5"/>
      <c r="G3" s="20"/>
      <c r="H3" s="20"/>
      <c r="I3" s="20"/>
      <c r="J3" s="19"/>
      <c r="K3" s="20"/>
      <c r="L3" s="20"/>
      <c r="M3" s="20"/>
      <c r="N3" s="5"/>
      <c r="O3" s="5"/>
      <c r="Q3" s="5"/>
      <c r="R3" s="5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ht="15.75" x14ac:dyDescent="0.25">
      <c r="A4" s="38"/>
      <c r="B4" s="40" t="s">
        <v>30</v>
      </c>
      <c r="C4" s="35"/>
      <c r="D4" s="35"/>
      <c r="E4" s="36"/>
      <c r="F4" s="19"/>
      <c r="G4" s="35"/>
      <c r="H4" s="35"/>
      <c r="I4" s="36"/>
      <c r="J4" s="5"/>
      <c r="K4" s="35"/>
      <c r="L4" s="35"/>
      <c r="M4" s="36"/>
      <c r="N4" s="5"/>
      <c r="O4" s="5"/>
      <c r="P4" s="5"/>
      <c r="Q4" s="5"/>
      <c r="R4" s="5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ht="15.75" x14ac:dyDescent="0.25">
      <c r="A5" s="43"/>
      <c r="B5" s="39" t="s">
        <v>31</v>
      </c>
      <c r="C5" s="35"/>
      <c r="D5" s="35"/>
      <c r="E5" s="36"/>
      <c r="F5" s="5"/>
      <c r="G5" s="35"/>
      <c r="H5" s="35"/>
      <c r="I5" s="36"/>
      <c r="J5" s="5"/>
      <c r="K5" s="35"/>
      <c r="L5" s="35"/>
      <c r="M5" s="36"/>
      <c r="N5" s="5"/>
      <c r="O5" s="5"/>
      <c r="P5" s="5"/>
      <c r="Q5" s="5"/>
      <c r="R5" s="5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ht="16.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ht="32.25" thickBot="1" x14ac:dyDescent="0.3">
      <c r="A7" s="22"/>
      <c r="B7" s="23" t="s">
        <v>13</v>
      </c>
      <c r="C7" s="23" t="s">
        <v>14</v>
      </c>
      <c r="D7" s="23" t="s">
        <v>15</v>
      </c>
      <c r="E7" s="21"/>
      <c r="F7" s="28"/>
      <c r="G7" s="29" t="s">
        <v>18</v>
      </c>
      <c r="H7" s="29" t="s">
        <v>19</v>
      </c>
      <c r="I7" s="30" t="s">
        <v>20</v>
      </c>
      <c r="J7" s="30" t="s">
        <v>21</v>
      </c>
      <c r="K7" s="31" t="s">
        <v>22</v>
      </c>
      <c r="L7" s="32" t="s">
        <v>23</v>
      </c>
      <c r="M7" s="29" t="s">
        <v>24</v>
      </c>
      <c r="N7" s="29" t="s">
        <v>25</v>
      </c>
      <c r="O7" s="30" t="s">
        <v>26</v>
      </c>
      <c r="P7" s="30" t="s">
        <v>27</v>
      </c>
      <c r="Q7" s="33" t="s">
        <v>28</v>
      </c>
      <c r="R7" s="30" t="s">
        <v>29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ht="16.5" thickBot="1" x14ac:dyDescent="0.3">
      <c r="A8" s="24" t="s">
        <v>18</v>
      </c>
      <c r="B8" s="25"/>
      <c r="C8" s="25"/>
      <c r="D8" s="25"/>
      <c r="E8" s="19"/>
      <c r="F8" s="34">
        <v>1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ht="16.5" thickBot="1" x14ac:dyDescent="0.3">
      <c r="A9" s="24" t="s">
        <v>19</v>
      </c>
      <c r="B9" s="25"/>
      <c r="C9" s="25"/>
      <c r="D9" s="25"/>
      <c r="E9" s="19"/>
      <c r="F9" s="34">
        <v>2</v>
      </c>
      <c r="G9" s="1"/>
      <c r="H9" s="1"/>
      <c r="I9" s="16"/>
      <c r="J9" s="1"/>
      <c r="K9" s="1"/>
      <c r="L9" s="1"/>
      <c r="M9" s="1"/>
      <c r="N9" s="1"/>
      <c r="O9" s="1"/>
      <c r="P9" s="1"/>
      <c r="Q9" s="1"/>
      <c r="R9" s="1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ht="16.5" thickBot="1" x14ac:dyDescent="0.3">
      <c r="A10" s="24" t="s">
        <v>20</v>
      </c>
      <c r="B10" s="25"/>
      <c r="C10" s="25"/>
      <c r="D10" s="25"/>
      <c r="E10" s="19"/>
      <c r="F10" s="34">
        <v>3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ht="16.5" thickBot="1" x14ac:dyDescent="0.3">
      <c r="A11" s="24" t="s">
        <v>21</v>
      </c>
      <c r="B11" s="25"/>
      <c r="C11" s="25"/>
      <c r="D11" s="25"/>
      <c r="E11" s="19"/>
      <c r="F11" s="34">
        <v>4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ht="16.5" thickBot="1" x14ac:dyDescent="0.3">
      <c r="A12" s="24" t="s">
        <v>22</v>
      </c>
      <c r="B12" s="25"/>
      <c r="C12" s="25"/>
      <c r="D12" s="25"/>
      <c r="E12" s="19"/>
      <c r="F12" s="34">
        <v>5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ht="16.5" thickBot="1" x14ac:dyDescent="0.3">
      <c r="A13" s="24" t="s">
        <v>23</v>
      </c>
      <c r="B13" s="25"/>
      <c r="C13" s="25"/>
      <c r="D13" s="25"/>
      <c r="E13" s="19"/>
      <c r="F13" s="34">
        <v>6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ht="16.5" thickBot="1" x14ac:dyDescent="0.3">
      <c r="A14" s="24" t="s">
        <v>24</v>
      </c>
      <c r="B14" s="25"/>
      <c r="C14" s="25"/>
      <c r="D14" s="25"/>
      <c r="E14" s="19"/>
      <c r="F14" s="34">
        <v>7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ht="16.5" thickBot="1" x14ac:dyDescent="0.3">
      <c r="A15" s="24" t="s">
        <v>25</v>
      </c>
      <c r="B15" s="25"/>
      <c r="C15" s="25"/>
      <c r="D15" s="25"/>
      <c r="E15" s="19"/>
      <c r="F15" s="34">
        <v>8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ht="16.5" thickBot="1" x14ac:dyDescent="0.3">
      <c r="A16" s="24" t="s">
        <v>26</v>
      </c>
      <c r="B16" s="25"/>
      <c r="C16" s="25"/>
      <c r="D16" s="25"/>
      <c r="E16" s="19"/>
      <c r="F16" s="34">
        <v>9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ht="16.5" thickBot="1" x14ac:dyDescent="0.3">
      <c r="A17" s="24" t="s">
        <v>27</v>
      </c>
      <c r="B17" s="25"/>
      <c r="C17" s="25"/>
      <c r="D17" s="25"/>
      <c r="E17" s="19"/>
      <c r="F17" s="34">
        <v>10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ht="16.5" thickBot="1" x14ac:dyDescent="0.3">
      <c r="A18" s="24" t="s">
        <v>28</v>
      </c>
      <c r="B18" s="25"/>
      <c r="C18" s="25"/>
      <c r="D18" s="25"/>
      <c r="E18" s="19"/>
      <c r="F18" s="34">
        <v>11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ht="16.5" thickBot="1" x14ac:dyDescent="0.3">
      <c r="A19" s="24" t="s">
        <v>29</v>
      </c>
      <c r="B19" s="25"/>
      <c r="C19" s="25"/>
      <c r="D19" s="25"/>
      <c r="E19" s="19"/>
      <c r="F19" s="34">
        <v>12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ht="16.5" thickBot="1" x14ac:dyDescent="0.3">
      <c r="A20" s="26" t="s">
        <v>16</v>
      </c>
      <c r="B20" s="27"/>
      <c r="C20" s="27"/>
      <c r="D20" s="27"/>
      <c r="E20" s="5"/>
      <c r="F20" s="34">
        <v>13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ht="16.5" thickBot="1" x14ac:dyDescent="0.3">
      <c r="A21" s="5"/>
      <c r="B21" s="5"/>
      <c r="C21" s="5"/>
      <c r="D21" s="5"/>
      <c r="E21" s="5"/>
      <c r="F21" s="34">
        <v>14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ht="16.5" thickBot="1" x14ac:dyDescent="0.3">
      <c r="A22" s="5"/>
      <c r="B22" s="5"/>
      <c r="C22" s="5"/>
      <c r="D22" s="5"/>
      <c r="E22" s="5"/>
      <c r="F22" s="34">
        <v>15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ht="16.5" thickBot="1" x14ac:dyDescent="0.3">
      <c r="A23" s="5"/>
      <c r="B23" s="5"/>
      <c r="C23" s="5"/>
      <c r="D23" s="5"/>
      <c r="E23" s="5"/>
      <c r="F23" s="34">
        <v>16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ht="16.5" thickBot="1" x14ac:dyDescent="0.3">
      <c r="A24" s="5"/>
      <c r="B24" s="5"/>
      <c r="C24" s="5"/>
      <c r="D24" s="5"/>
      <c r="E24" s="5"/>
      <c r="F24" s="34">
        <v>17</v>
      </c>
      <c r="G24" s="1"/>
      <c r="H24" s="1"/>
      <c r="I24" s="1"/>
      <c r="J24" s="1"/>
      <c r="K24" s="1"/>
      <c r="L24" s="1"/>
      <c r="M24" s="1"/>
      <c r="N24" s="1"/>
      <c r="O24" s="15"/>
      <c r="P24" s="1"/>
      <c r="Q24" s="1"/>
      <c r="R24" s="1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ht="16.5" thickBot="1" x14ac:dyDescent="0.3">
      <c r="A25" s="5"/>
      <c r="B25" s="5"/>
      <c r="C25" s="5"/>
      <c r="D25" s="5"/>
      <c r="E25" s="5"/>
      <c r="F25" s="34">
        <v>18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ht="16.5" thickBot="1" x14ac:dyDescent="0.3">
      <c r="A26" s="5"/>
      <c r="B26" s="5"/>
      <c r="C26" s="5"/>
      <c r="D26" s="5"/>
      <c r="E26" s="5"/>
      <c r="F26" s="34">
        <v>19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ht="16.5" thickBot="1" x14ac:dyDescent="0.3">
      <c r="A27" s="5"/>
      <c r="B27" s="5"/>
      <c r="C27" s="5"/>
      <c r="D27" s="5"/>
      <c r="E27" s="5"/>
      <c r="F27" s="34">
        <v>20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ht="16.5" thickBot="1" x14ac:dyDescent="0.3">
      <c r="A28" s="5"/>
      <c r="B28" s="5"/>
      <c r="C28" s="5"/>
      <c r="D28" s="5"/>
      <c r="E28" s="5"/>
      <c r="F28" s="34">
        <v>21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ht="16.5" thickBot="1" x14ac:dyDescent="0.3">
      <c r="A29" s="5"/>
      <c r="B29" s="5"/>
      <c r="C29" s="5"/>
      <c r="D29" s="5"/>
      <c r="E29" s="5"/>
      <c r="F29" s="34">
        <v>22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ht="16.5" thickBot="1" x14ac:dyDescent="0.3">
      <c r="A30" s="5"/>
      <c r="B30" s="5"/>
      <c r="C30" s="5"/>
      <c r="D30" s="5"/>
      <c r="E30" s="5"/>
      <c r="F30" s="34">
        <v>23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ht="16.5" thickBot="1" x14ac:dyDescent="0.3">
      <c r="A31" s="5"/>
      <c r="B31" s="5"/>
      <c r="C31" s="5"/>
      <c r="D31" s="5"/>
      <c r="E31" s="5"/>
      <c r="F31" s="34">
        <v>24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ht="16.5" thickBot="1" x14ac:dyDescent="0.3">
      <c r="A32" s="5"/>
      <c r="B32" s="5"/>
      <c r="C32" s="5"/>
      <c r="D32" s="5"/>
      <c r="E32" s="5"/>
      <c r="F32" s="34">
        <v>25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ht="16.5" thickBot="1" x14ac:dyDescent="0.3">
      <c r="A33" s="5"/>
      <c r="B33" s="5"/>
      <c r="C33" s="5"/>
      <c r="D33" s="5"/>
      <c r="E33" s="5"/>
      <c r="F33" s="34">
        <v>26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ht="16.5" thickBot="1" x14ac:dyDescent="0.3">
      <c r="A34" s="5"/>
      <c r="B34" s="5"/>
      <c r="C34" s="5"/>
      <c r="D34" s="5"/>
      <c r="E34" s="5"/>
      <c r="F34" s="34">
        <v>27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ht="16.5" thickBot="1" x14ac:dyDescent="0.3">
      <c r="A35" s="5"/>
      <c r="B35" s="5"/>
      <c r="C35" s="5"/>
      <c r="D35" s="5"/>
      <c r="E35" s="5"/>
      <c r="F35" s="34">
        <v>28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ht="16.5" thickBot="1" x14ac:dyDescent="0.3">
      <c r="A36" s="5"/>
      <c r="B36" s="5"/>
      <c r="C36" s="5"/>
      <c r="D36" s="5"/>
      <c r="E36" s="5"/>
      <c r="F36" s="34">
        <v>29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ht="16.5" thickBot="1" x14ac:dyDescent="0.3">
      <c r="A37" s="5"/>
      <c r="B37" s="5"/>
      <c r="C37" s="5"/>
      <c r="D37" s="5"/>
      <c r="E37" s="5"/>
      <c r="F37" s="34">
        <v>30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ht="16.5" thickBot="1" x14ac:dyDescent="0.3">
      <c r="A38" s="5"/>
      <c r="B38" s="5"/>
      <c r="C38" s="5"/>
      <c r="D38" s="5"/>
      <c r="E38" s="5"/>
      <c r="F38" s="34">
        <v>31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1:34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1:34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spans="1:34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spans="1:34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</sheetData>
  <mergeCells count="3">
    <mergeCell ref="C1:E1"/>
    <mergeCell ref="G1:I1"/>
    <mergeCell ref="K1:M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Bouton1_Cliquer">
                <anchor>
                  <from>
                    <xdr:col>19</xdr:col>
                    <xdr:colOff>352425</xdr:colOff>
                    <xdr:row>0</xdr:row>
                    <xdr:rowOff>219075</xdr:rowOff>
                  </from>
                  <to>
                    <xdr:col>21</xdr:col>
                    <xdr:colOff>609600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2_Cliquer">
                <anchor moveWithCells="1" sizeWithCells="1">
                  <from>
                    <xdr:col>19</xdr:col>
                    <xdr:colOff>600075</xdr:colOff>
                    <xdr:row>5</xdr:row>
                    <xdr:rowOff>152400</xdr:rowOff>
                  </from>
                  <to>
                    <xdr:col>21</xdr:col>
                    <xdr:colOff>438150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FC14"/>
  <sheetViews>
    <sheetView tabSelected="1" zoomScaleNormal="100" workbookViewId="0">
      <selection activeCell="R5" sqref="R5"/>
    </sheetView>
  </sheetViews>
  <sheetFormatPr baseColWidth="10" defaultRowHeight="15" x14ac:dyDescent="0.25"/>
  <cols>
    <col min="2" max="2" width="10.5703125" customWidth="1"/>
    <col min="3" max="32" width="5.7109375" customWidth="1"/>
  </cols>
  <sheetData>
    <row r="1" spans="1:16383" x14ac:dyDescent="0.25">
      <c r="A1" s="52" t="s">
        <v>51</v>
      </c>
      <c r="B1" s="59"/>
      <c r="C1" s="53">
        <v>12</v>
      </c>
      <c r="AJ1" s="49">
        <v>42370</v>
      </c>
      <c r="AL1">
        <v>2016</v>
      </c>
      <c r="AS1" t="s">
        <v>42</v>
      </c>
    </row>
    <row r="2" spans="1:16383" x14ac:dyDescent="0.25">
      <c r="AJ2" s="49">
        <v>42477</v>
      </c>
      <c r="AL2">
        <v>2017</v>
      </c>
      <c r="AS2" t="s">
        <v>43</v>
      </c>
    </row>
    <row r="3" spans="1:16383" x14ac:dyDescent="0.25">
      <c r="A3" s="52" t="s">
        <v>50</v>
      </c>
      <c r="B3" s="54">
        <v>2017</v>
      </c>
      <c r="C3">
        <f>LEFT(Tab_Sum_Up!$B$2,4)-B3</f>
        <v>0</v>
      </c>
      <c r="AJ3" s="49">
        <v>42491</v>
      </c>
      <c r="AL3">
        <v>2018</v>
      </c>
      <c r="AS3" t="s">
        <v>44</v>
      </c>
    </row>
    <row r="4" spans="1:16383" x14ac:dyDescent="0.25">
      <c r="A4" s="63"/>
      <c r="B4" s="63"/>
      <c r="Q4" s="56"/>
      <c r="AJ4" s="49">
        <v>42498</v>
      </c>
      <c r="AL4">
        <v>2019</v>
      </c>
      <c r="AS4" t="s">
        <v>45</v>
      </c>
    </row>
    <row r="5" spans="1:16383" x14ac:dyDescent="0.25">
      <c r="AJ5" s="49">
        <v>42515</v>
      </c>
      <c r="AL5">
        <v>2020</v>
      </c>
      <c r="AS5" t="s">
        <v>46</v>
      </c>
    </row>
    <row r="6" spans="1:16383" x14ac:dyDescent="0.25">
      <c r="AJ6" s="49">
        <v>42525</v>
      </c>
      <c r="AS6" t="s">
        <v>47</v>
      </c>
    </row>
    <row r="7" spans="1:16383" x14ac:dyDescent="0.25">
      <c r="AJ7" s="49">
        <v>42565</v>
      </c>
      <c r="AS7" t="s">
        <v>48</v>
      </c>
    </row>
    <row r="8" spans="1:16383" x14ac:dyDescent="0.25">
      <c r="AJ8" s="49">
        <v>42597</v>
      </c>
      <c r="AS8" t="s">
        <v>37</v>
      </c>
    </row>
    <row r="9" spans="1:16383" x14ac:dyDescent="0.25">
      <c r="B9" s="64" t="str">
        <f>"Periode du "&amp;TEXT(DATE($B$3,$C$1,1),"jj mmmm aaaa")&amp;" au "&amp;TEXT(DATE($B$3,$C$1+1,1)-1,"jj mmmm aaaa")</f>
        <v>Periode du 01 décembre 2017 au 31 décembre 2017</v>
      </c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J9" s="49">
        <v>42675</v>
      </c>
      <c r="AS9" t="s">
        <v>38</v>
      </c>
    </row>
    <row r="10" spans="1:16383" x14ac:dyDescent="0.25">
      <c r="B10" s="51"/>
      <c r="AJ10" s="49">
        <v>42685</v>
      </c>
      <c r="AS10" t="s">
        <v>39</v>
      </c>
    </row>
    <row r="11" spans="1:16383" s="44" customFormat="1" ht="39.950000000000003" customHeight="1" thickBot="1" x14ac:dyDescent="0.3">
      <c r="A11" s="46"/>
      <c r="B11" s="48">
        <f>B12</f>
        <v>42856</v>
      </c>
      <c r="C11" s="48">
        <f t="shared" ref="C11:AF11" si="0">C12</f>
        <v>42857</v>
      </c>
      <c r="D11" s="48">
        <f t="shared" si="0"/>
        <v>42858</v>
      </c>
      <c r="E11" s="48">
        <f>E12</f>
        <v>42859</v>
      </c>
      <c r="F11" s="48">
        <f t="shared" si="0"/>
        <v>42860</v>
      </c>
      <c r="G11" s="48">
        <f t="shared" si="0"/>
        <v>42861</v>
      </c>
      <c r="H11" s="48">
        <f t="shared" si="0"/>
        <v>42862</v>
      </c>
      <c r="I11" s="48">
        <f t="shared" si="0"/>
        <v>42863</v>
      </c>
      <c r="J11" s="48">
        <f t="shared" si="0"/>
        <v>42864</v>
      </c>
      <c r="K11" s="48">
        <f t="shared" si="0"/>
        <v>42865</v>
      </c>
      <c r="L11" s="48">
        <f t="shared" si="0"/>
        <v>42866</v>
      </c>
      <c r="M11" s="48">
        <f t="shared" si="0"/>
        <v>42867</v>
      </c>
      <c r="N11" s="48">
        <f t="shared" si="0"/>
        <v>42868</v>
      </c>
      <c r="O11" s="48">
        <f t="shared" si="0"/>
        <v>42869</v>
      </c>
      <c r="P11" s="48">
        <f t="shared" si="0"/>
        <v>42870</v>
      </c>
      <c r="Q11" s="48">
        <f t="shared" si="0"/>
        <v>42871</v>
      </c>
      <c r="R11" s="48">
        <f t="shared" si="0"/>
        <v>42872</v>
      </c>
      <c r="S11" s="48">
        <f t="shared" si="0"/>
        <v>42873</v>
      </c>
      <c r="T11" s="48">
        <f t="shared" si="0"/>
        <v>42874</v>
      </c>
      <c r="U11" s="48">
        <f t="shared" si="0"/>
        <v>42875</v>
      </c>
      <c r="V11" s="48">
        <f t="shared" si="0"/>
        <v>42876</v>
      </c>
      <c r="W11" s="48">
        <f t="shared" si="0"/>
        <v>42877</v>
      </c>
      <c r="X11" s="48">
        <f t="shared" si="0"/>
        <v>42878</v>
      </c>
      <c r="Y11" s="48">
        <f t="shared" si="0"/>
        <v>42879</v>
      </c>
      <c r="Z11" s="48">
        <f t="shared" si="0"/>
        <v>42880</v>
      </c>
      <c r="AA11" s="48">
        <f t="shared" si="0"/>
        <v>42881</v>
      </c>
      <c r="AB11" s="48">
        <f t="shared" si="0"/>
        <v>42882</v>
      </c>
      <c r="AC11" s="48">
        <f t="shared" si="0"/>
        <v>42883</v>
      </c>
      <c r="AD11" s="48">
        <f t="shared" si="0"/>
        <v>42884</v>
      </c>
      <c r="AE11" s="48">
        <f t="shared" si="0"/>
        <v>42885</v>
      </c>
      <c r="AF11" s="48">
        <f t="shared" si="0"/>
        <v>42886</v>
      </c>
      <c r="AG11"/>
      <c r="AH11"/>
      <c r="AI11"/>
      <c r="AJ11" s="50">
        <v>42729</v>
      </c>
      <c r="AK11"/>
      <c r="AL11"/>
      <c r="AM11"/>
      <c r="AN11"/>
      <c r="AO11"/>
      <c r="AP11"/>
      <c r="AQ11"/>
      <c r="AR11"/>
      <c r="AS11" t="s">
        <v>40</v>
      </c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6383" s="44" customFormat="1" ht="39.950000000000003" customHeight="1" x14ac:dyDescent="0.25">
      <c r="A12" s="46" t="s">
        <v>53</v>
      </c>
      <c r="B12" s="44">
        <f>DATE($B$3,C1-7,1)</f>
        <v>42856</v>
      </c>
      <c r="C12" s="44">
        <f>B12+1</f>
        <v>42857</v>
      </c>
      <c r="D12" s="44">
        <f t="shared" ref="D12:AF12" si="1">C12+1</f>
        <v>42858</v>
      </c>
      <c r="E12" s="44">
        <f>D12+1</f>
        <v>42859</v>
      </c>
      <c r="F12" s="44">
        <f t="shared" si="1"/>
        <v>42860</v>
      </c>
      <c r="G12" s="44">
        <f t="shared" si="1"/>
        <v>42861</v>
      </c>
      <c r="H12" s="44">
        <f t="shared" si="1"/>
        <v>42862</v>
      </c>
      <c r="I12" s="44">
        <f t="shared" si="1"/>
        <v>42863</v>
      </c>
      <c r="J12" s="44">
        <f t="shared" si="1"/>
        <v>42864</v>
      </c>
      <c r="K12" s="44">
        <f>J12+1</f>
        <v>42865</v>
      </c>
      <c r="L12" s="44">
        <f>K12+1</f>
        <v>42866</v>
      </c>
      <c r="M12" s="44">
        <f t="shared" si="1"/>
        <v>42867</v>
      </c>
      <c r="N12" s="44">
        <f t="shared" si="1"/>
        <v>42868</v>
      </c>
      <c r="O12" s="44">
        <f>N12+1</f>
        <v>42869</v>
      </c>
      <c r="P12" s="44">
        <f t="shared" si="1"/>
        <v>42870</v>
      </c>
      <c r="Q12" s="44">
        <f t="shared" si="1"/>
        <v>42871</v>
      </c>
      <c r="R12" s="44">
        <f t="shared" si="1"/>
        <v>42872</v>
      </c>
      <c r="S12" s="44">
        <f t="shared" si="1"/>
        <v>42873</v>
      </c>
      <c r="T12" s="44">
        <f t="shared" si="1"/>
        <v>42874</v>
      </c>
      <c r="U12" s="44">
        <f t="shared" si="1"/>
        <v>42875</v>
      </c>
      <c r="V12" s="44">
        <f t="shared" si="1"/>
        <v>42876</v>
      </c>
      <c r="W12" s="44">
        <f t="shared" si="1"/>
        <v>42877</v>
      </c>
      <c r="X12" s="44">
        <f t="shared" si="1"/>
        <v>42878</v>
      </c>
      <c r="Y12" s="44">
        <f t="shared" si="1"/>
        <v>42879</v>
      </c>
      <c r="Z12" s="44">
        <f t="shared" si="1"/>
        <v>42880</v>
      </c>
      <c r="AA12" s="44">
        <f t="shared" si="1"/>
        <v>42881</v>
      </c>
      <c r="AB12" s="44">
        <f t="shared" si="1"/>
        <v>42882</v>
      </c>
      <c r="AC12" s="44">
        <f t="shared" si="1"/>
        <v>42883</v>
      </c>
      <c r="AD12" s="44">
        <f t="shared" si="1"/>
        <v>42884</v>
      </c>
      <c r="AE12" s="44">
        <f t="shared" si="1"/>
        <v>42885</v>
      </c>
      <c r="AF12" s="44">
        <f t="shared" si="1"/>
        <v>42886</v>
      </c>
      <c r="AG12"/>
      <c r="AH12"/>
      <c r="AI12"/>
      <c r="AJ12"/>
      <c r="AK12"/>
      <c r="AL12"/>
      <c r="AM12"/>
      <c r="AN12"/>
      <c r="AO12"/>
      <c r="AP12"/>
      <c r="AQ12"/>
      <c r="AR12"/>
      <c r="AS12" t="s">
        <v>41</v>
      </c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</row>
    <row r="13" spans="1:16383" s="45" customFormat="1" ht="24.95" customHeight="1" x14ac:dyDescent="0.25">
      <c r="A13" s="55" t="s">
        <v>49</v>
      </c>
      <c r="B13" s="45" t="str">
        <f t="shared" ref="B13:B14" ca="1" si="2">IF(INDIRECT("'"&amp;$A13&amp;"'!"&amp;CHAR(64+6+$C$1)&amp;COLUMN(B13)+6+39*$C$3)="","","C")</f>
        <v/>
      </c>
      <c r="C13" s="45" t="str">
        <f t="shared" ref="C13:AF14" ca="1" si="3">IF(INDIRECT("'"&amp;$A13&amp;"'!"&amp;CHAR(64+6+$C$1)&amp;COLUMN(C13)+6+39*$C$3)="","","C")</f>
        <v/>
      </c>
      <c r="D13" s="45" t="str">
        <f t="shared" ca="1" si="3"/>
        <v/>
      </c>
      <c r="E13" s="45" t="str">
        <f t="shared" ca="1" si="3"/>
        <v/>
      </c>
      <c r="F13" s="45" t="str">
        <f t="shared" ca="1" si="3"/>
        <v/>
      </c>
      <c r="G13" s="45" t="str">
        <f t="shared" ca="1" si="3"/>
        <v/>
      </c>
      <c r="H13" s="45" t="str">
        <f t="shared" ca="1" si="3"/>
        <v/>
      </c>
      <c r="I13" s="45" t="str">
        <f t="shared" ca="1" si="3"/>
        <v/>
      </c>
      <c r="J13" s="45" t="str">
        <f t="shared" ca="1" si="3"/>
        <v/>
      </c>
      <c r="K13" s="45" t="str">
        <f t="shared" ca="1" si="3"/>
        <v/>
      </c>
      <c r="L13" s="45" t="str">
        <f t="shared" ca="1" si="3"/>
        <v/>
      </c>
      <c r="M13" s="45" t="str">
        <f t="shared" ca="1" si="3"/>
        <v/>
      </c>
      <c r="N13" s="45" t="str">
        <f t="shared" ca="1" si="3"/>
        <v/>
      </c>
      <c r="O13" s="45" t="str">
        <f t="shared" ca="1" si="3"/>
        <v/>
      </c>
      <c r="P13" s="45" t="str">
        <f t="shared" ca="1" si="3"/>
        <v/>
      </c>
      <c r="Q13" s="45" t="str">
        <f t="shared" ca="1" si="3"/>
        <v/>
      </c>
      <c r="R13" s="45" t="str">
        <f t="shared" ca="1" si="3"/>
        <v/>
      </c>
      <c r="S13" s="45" t="str">
        <f t="shared" ca="1" si="3"/>
        <v/>
      </c>
      <c r="T13" s="45" t="str">
        <f t="shared" ca="1" si="3"/>
        <v/>
      </c>
      <c r="U13" s="45" t="str">
        <f t="shared" ca="1" si="3"/>
        <v/>
      </c>
      <c r="V13" s="45" t="str">
        <f t="shared" ca="1" si="3"/>
        <v/>
      </c>
      <c r="W13" s="45" t="str">
        <f t="shared" ca="1" si="3"/>
        <v/>
      </c>
      <c r="X13" s="45" t="str">
        <f t="shared" ca="1" si="3"/>
        <v/>
      </c>
      <c r="Y13" s="45" t="str">
        <f t="shared" ca="1" si="3"/>
        <v/>
      </c>
      <c r="Z13" s="45" t="str">
        <f t="shared" ca="1" si="3"/>
        <v/>
      </c>
      <c r="AA13" s="45" t="str">
        <f t="shared" ca="1" si="3"/>
        <v/>
      </c>
      <c r="AB13" s="45" t="str">
        <f t="shared" ca="1" si="3"/>
        <v/>
      </c>
      <c r="AC13" s="45" t="str">
        <f t="shared" ca="1" si="3"/>
        <v/>
      </c>
      <c r="AD13" s="45" t="str">
        <f t="shared" ca="1" si="3"/>
        <v/>
      </c>
      <c r="AE13" s="45" t="str">
        <f t="shared" ca="1" si="3"/>
        <v/>
      </c>
      <c r="AF13" s="45" t="str">
        <f t="shared" ca="1" si="3"/>
        <v/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</row>
    <row r="14" spans="1:16383" s="45" customFormat="1" ht="24.95" customHeight="1" x14ac:dyDescent="0.25">
      <c r="A14" s="55" t="s">
        <v>66</v>
      </c>
      <c r="B14" s="45" t="str">
        <f t="shared" ca="1" si="2"/>
        <v/>
      </c>
      <c r="C14" s="45" t="str">
        <f t="shared" ca="1" si="3"/>
        <v/>
      </c>
      <c r="D14" s="45" t="str">
        <f t="shared" ca="1" si="3"/>
        <v/>
      </c>
      <c r="E14" s="45" t="str">
        <f t="shared" ca="1" si="3"/>
        <v/>
      </c>
      <c r="F14" s="45" t="str">
        <f t="shared" ca="1" si="3"/>
        <v/>
      </c>
      <c r="G14" s="45" t="str">
        <f t="shared" ca="1" si="3"/>
        <v/>
      </c>
      <c r="H14" s="45" t="str">
        <f t="shared" ca="1" si="3"/>
        <v/>
      </c>
      <c r="I14" s="45" t="str">
        <f t="shared" ca="1" si="3"/>
        <v/>
      </c>
      <c r="J14" s="45" t="str">
        <f t="shared" ca="1" si="3"/>
        <v/>
      </c>
      <c r="K14" s="45" t="str">
        <f t="shared" ca="1" si="3"/>
        <v/>
      </c>
      <c r="L14" s="45" t="str">
        <f t="shared" ca="1" si="3"/>
        <v/>
      </c>
      <c r="M14" s="45" t="str">
        <f t="shared" ca="1" si="3"/>
        <v/>
      </c>
      <c r="N14" s="45" t="str">
        <f t="shared" ca="1" si="3"/>
        <v/>
      </c>
      <c r="O14" s="45" t="str">
        <f t="shared" ca="1" si="3"/>
        <v/>
      </c>
      <c r="P14" s="45" t="str">
        <f t="shared" ca="1" si="3"/>
        <v/>
      </c>
      <c r="Q14" s="45" t="str">
        <f t="shared" ca="1" si="3"/>
        <v/>
      </c>
      <c r="R14" s="45" t="str">
        <f t="shared" ca="1" si="3"/>
        <v/>
      </c>
      <c r="S14" s="45" t="str">
        <f t="shared" ca="1" si="3"/>
        <v/>
      </c>
      <c r="T14" s="45" t="str">
        <f t="shared" ca="1" si="3"/>
        <v/>
      </c>
      <c r="U14" s="45" t="str">
        <f t="shared" ca="1" si="3"/>
        <v/>
      </c>
      <c r="V14" s="45" t="str">
        <f t="shared" ca="1" si="3"/>
        <v/>
      </c>
      <c r="W14" s="45" t="str">
        <f t="shared" ca="1" si="3"/>
        <v/>
      </c>
      <c r="X14" s="45" t="str">
        <f t="shared" ca="1" si="3"/>
        <v/>
      </c>
      <c r="Y14" s="45" t="str">
        <f t="shared" ca="1" si="3"/>
        <v/>
      </c>
      <c r="Z14" s="45" t="str">
        <f t="shared" ca="1" si="3"/>
        <v/>
      </c>
      <c r="AA14" s="45" t="str">
        <f t="shared" ca="1" si="3"/>
        <v/>
      </c>
      <c r="AB14" s="45" t="str">
        <f t="shared" ca="1" si="3"/>
        <v/>
      </c>
      <c r="AC14" s="45" t="str">
        <f t="shared" ca="1" si="3"/>
        <v/>
      </c>
      <c r="AD14" s="45" t="str">
        <f t="shared" ca="1" si="3"/>
        <v/>
      </c>
      <c r="AE14" s="45" t="str">
        <f t="shared" ca="1" si="3"/>
        <v/>
      </c>
      <c r="AF14" s="45" t="str">
        <f t="shared" ca="1" si="3"/>
        <v/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</row>
  </sheetData>
  <mergeCells count="2">
    <mergeCell ref="A4:B4"/>
    <mergeCell ref="B9:AE9"/>
  </mergeCells>
  <conditionalFormatting sqref="AE11:AF13">
    <cfRule type="expression" dxfId="3" priority="52">
      <formula>WEEKDAY(#REF!,2)&lt;3</formula>
    </cfRule>
  </conditionalFormatting>
  <conditionalFormatting sqref="B11:AF14">
    <cfRule type="expression" dxfId="2" priority="29">
      <formula>WEEKDAY(B$12,2)&gt;5</formula>
    </cfRule>
  </conditionalFormatting>
  <conditionalFormatting sqref="B14:AF14">
    <cfRule type="expression" dxfId="1" priority="28">
      <formula>B14="C"</formula>
    </cfRule>
  </conditionalFormatting>
  <conditionalFormatting sqref="B13:AF13">
    <cfRule type="expression" dxfId="0" priority="1">
      <formula>B13="C"</formula>
    </cfRule>
  </conditionalFormatting>
  <dataValidations count="2">
    <dataValidation type="custom" errorStyle="warning" allowBlank="1" showInputMessage="1" showErrorMessage="1" errorTitle="La différence est négative" error="Attention, vous avez sélectionner une année ni encours ni passée" sqref="D3">
      <formula1>IF(C3&lt;=0,TRUE)</formula1>
    </dataValidation>
    <dataValidation type="list" allowBlank="1" showInputMessage="1" showErrorMessage="1" sqref="B3">
      <formula1>$AL$1:$AL$11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3" name="Button 7">
              <controlPr defaultSize="0" print="0" autoFill="0" autoPict="0" macro="[0]!ThisWorkbook.remplissage_employe_annee">
                <anchor>
                  <from>
                    <xdr:col>7</xdr:col>
                    <xdr:colOff>228600</xdr:colOff>
                    <xdr:row>0</xdr:row>
                    <xdr:rowOff>142875</xdr:rowOff>
                  </from>
                  <to>
                    <xdr:col>11</xdr:col>
                    <xdr:colOff>276225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4" name="Drop Down 9">
              <controlPr defaultSize="0" autoLine="0" autoPict="0">
                <anchor moveWithCells="1">
                  <from>
                    <xdr:col>1</xdr:col>
                    <xdr:colOff>19050</xdr:colOff>
                    <xdr:row>0</xdr:row>
                    <xdr:rowOff>19050</xdr:rowOff>
                  </from>
                  <to>
                    <xdr:col>2</xdr:col>
                    <xdr:colOff>76200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23</vt:i4>
      </vt:variant>
    </vt:vector>
  </HeadingPairs>
  <TitlesOfParts>
    <vt:vector size="27" baseType="lpstr">
      <vt:lpstr>Tab_Sum_Up</vt:lpstr>
      <vt:lpstr>a_b</vt:lpstr>
      <vt:lpstr>Tab_Empl</vt:lpstr>
      <vt:lpstr>Calendrier</vt:lpstr>
      <vt:lpstr>Acquis_N_CP</vt:lpstr>
      <vt:lpstr>Acquis_N_Recup</vt:lpstr>
      <vt:lpstr>Acquis_N_RTT</vt:lpstr>
      <vt:lpstr>Acquis_N_Total</vt:lpstr>
      <vt:lpstr>a_b!Anne</vt:lpstr>
      <vt:lpstr>Anne</vt:lpstr>
      <vt:lpstr>Anne_debut</vt:lpstr>
      <vt:lpstr>CP_par_defaut</vt:lpstr>
      <vt:lpstr>date</vt:lpstr>
      <vt:lpstr>Email</vt:lpstr>
      <vt:lpstr>ligne_ref_calendrier</vt:lpstr>
      <vt:lpstr>a_b!Nom</vt:lpstr>
      <vt:lpstr>Nom</vt:lpstr>
      <vt:lpstr>Pris_CP</vt:lpstr>
      <vt:lpstr>Pris_Recup</vt:lpstr>
      <vt:lpstr>Pris_RTT</vt:lpstr>
      <vt:lpstr>Pris_Total</vt:lpstr>
      <vt:lpstr>Recup_par_defaut</vt:lpstr>
      <vt:lpstr>RTT_par_defaut</vt:lpstr>
      <vt:lpstr>Solde_CP</vt:lpstr>
      <vt:lpstr>Solde_Recup</vt:lpstr>
      <vt:lpstr>Solde_RTT</vt:lpstr>
      <vt:lpstr>Solde_Total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2016-07-12T09:18:48Z</dcterms:modified>
</cp:coreProperties>
</file>