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M:\Stagiaires\Guillaume\Dossier test\"/>
    </mc:Choice>
  </mc:AlternateContent>
  <bookViews>
    <workbookView xWindow="0" yWindow="0" windowWidth="21600" windowHeight="9135"/>
  </bookViews>
  <sheets>
    <sheet name="Stockpicking classe d'indice" sheetId="5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97" i="5" l="1"/>
  <c r="S98" i="5"/>
  <c r="S99" i="5"/>
  <c r="Q99" i="5"/>
  <c r="Q98" i="5"/>
  <c r="Q97" i="5"/>
  <c r="S7" i="5"/>
  <c r="S9" i="5"/>
  <c r="S11" i="5"/>
  <c r="S14" i="5"/>
  <c r="S57" i="5"/>
  <c r="S58" i="5" s="1"/>
  <c r="Q66" i="5"/>
  <c r="S66" i="5"/>
  <c r="S67" i="5" s="1"/>
  <c r="S75" i="5"/>
  <c r="S76" i="5" s="1"/>
  <c r="S84" i="5"/>
  <c r="S85" i="5" s="1"/>
  <c r="O84" i="5"/>
  <c r="S93" i="5"/>
  <c r="S94" i="5" s="1"/>
  <c r="S16" i="5" l="1"/>
  <c r="S15" i="5"/>
  <c r="Q100" i="5"/>
  <c r="Q103" i="5" s="1"/>
  <c r="S100" i="5"/>
  <c r="S105" i="5" s="1"/>
  <c r="S10" i="5" l="1"/>
  <c r="T10" i="5"/>
  <c r="S103" i="5"/>
  <c r="S104" i="5"/>
  <c r="T8" i="5" l="1"/>
  <c r="S8" i="5"/>
  <c r="T6" i="5"/>
  <c r="S106" i="5"/>
  <c r="S6" i="5"/>
  <c r="T12" i="5" l="1"/>
  <c r="S12" i="5"/>
  <c r="Q11" i="5" l="1"/>
  <c r="Q9" i="5"/>
  <c r="Q7" i="5"/>
  <c r="O11" i="5"/>
  <c r="O9" i="5"/>
  <c r="O7" i="5"/>
  <c r="M11" i="5"/>
  <c r="M9" i="5"/>
  <c r="M7" i="5"/>
  <c r="K11" i="5"/>
  <c r="K9" i="5"/>
  <c r="K7" i="5"/>
  <c r="I11" i="5"/>
  <c r="I9" i="5"/>
  <c r="I7" i="5"/>
  <c r="G11" i="5"/>
  <c r="G9" i="5"/>
  <c r="G7" i="5"/>
  <c r="E11" i="5"/>
  <c r="E9" i="5"/>
  <c r="E7" i="5"/>
  <c r="Q93" i="5" l="1"/>
  <c r="Q94" i="5" s="1"/>
  <c r="O93" i="5"/>
  <c r="O94" i="5" s="1"/>
  <c r="M93" i="5"/>
  <c r="M94" i="5" s="1"/>
  <c r="K93" i="5"/>
  <c r="K94" i="5" s="1"/>
  <c r="I93" i="5"/>
  <c r="I94" i="5" s="1"/>
  <c r="G93" i="5"/>
  <c r="G94" i="5" s="1"/>
  <c r="E93" i="5"/>
  <c r="E94" i="5" s="1"/>
  <c r="C93" i="5"/>
  <c r="C94" i="5" s="1"/>
  <c r="Q84" i="5"/>
  <c r="M84" i="5"/>
  <c r="K84" i="5"/>
  <c r="I84" i="5"/>
  <c r="G84" i="5"/>
  <c r="E84" i="5"/>
  <c r="C84" i="5"/>
  <c r="Q75" i="5"/>
  <c r="Q76" i="5" s="1"/>
  <c r="O75" i="5"/>
  <c r="O76" i="5" s="1"/>
  <c r="M75" i="5"/>
  <c r="M76" i="5" s="1"/>
  <c r="K75" i="5"/>
  <c r="K76" i="5" s="1"/>
  <c r="I75" i="5"/>
  <c r="I76" i="5" s="1"/>
  <c r="G75" i="5"/>
  <c r="G76" i="5" s="1"/>
  <c r="E75" i="5"/>
  <c r="E76" i="5" s="1"/>
  <c r="C75" i="5"/>
  <c r="C76" i="5" s="1"/>
  <c r="Q67" i="5"/>
  <c r="O66" i="5"/>
  <c r="O67" i="5" s="1"/>
  <c r="M66" i="5"/>
  <c r="M67" i="5" s="1"/>
  <c r="K66" i="5"/>
  <c r="K67" i="5" s="1"/>
  <c r="I66" i="5"/>
  <c r="I67" i="5" s="1"/>
  <c r="G66" i="5"/>
  <c r="G67" i="5" s="1"/>
  <c r="E66" i="5"/>
  <c r="E67" i="5" s="1"/>
  <c r="C66" i="5"/>
  <c r="C67" i="5" s="1"/>
  <c r="E57" i="5"/>
  <c r="E58" i="5" s="1"/>
  <c r="G57" i="5"/>
  <c r="G58" i="5" s="1"/>
  <c r="I57" i="5"/>
  <c r="I58" i="5" s="1"/>
  <c r="K57" i="5"/>
  <c r="K58" i="5" s="1"/>
  <c r="M57" i="5"/>
  <c r="M58" i="5" s="1"/>
  <c r="O57" i="5"/>
  <c r="O58" i="5" s="1"/>
  <c r="Q57" i="5"/>
  <c r="Q58" i="5" s="1"/>
  <c r="G85" i="5" l="1"/>
  <c r="O85" i="5"/>
  <c r="K85" i="5"/>
  <c r="I85" i="5"/>
  <c r="Q85" i="5"/>
  <c r="C85" i="5"/>
  <c r="E85" i="5"/>
  <c r="M85" i="5"/>
  <c r="C57" i="5" l="1"/>
  <c r="C58" i="5" s="1"/>
  <c r="C97" i="5"/>
  <c r="E97" i="5"/>
  <c r="G97" i="5"/>
  <c r="I97" i="5"/>
  <c r="K97" i="5"/>
  <c r="M97" i="5"/>
  <c r="O97" i="5"/>
  <c r="C98" i="5"/>
  <c r="E98" i="5"/>
  <c r="G98" i="5"/>
  <c r="I98" i="5"/>
  <c r="K98" i="5"/>
  <c r="M98" i="5"/>
  <c r="O98" i="5"/>
  <c r="C99" i="5"/>
  <c r="E99" i="5"/>
  <c r="G99" i="5"/>
  <c r="I99" i="5"/>
  <c r="K99" i="5"/>
  <c r="M99" i="5"/>
  <c r="O99" i="5"/>
  <c r="C14" i="5"/>
  <c r="E14" i="5"/>
  <c r="G14" i="5"/>
  <c r="I14" i="5"/>
  <c r="K14" i="5"/>
  <c r="M14" i="5"/>
  <c r="O14" i="5"/>
  <c r="Q14" i="5"/>
  <c r="C11" i="5"/>
  <c r="C9" i="5"/>
  <c r="C7" i="5"/>
  <c r="C51" i="5"/>
  <c r="E51" i="5"/>
  <c r="G51" i="5"/>
  <c r="I51" i="5"/>
  <c r="K51" i="5"/>
  <c r="M51" i="5"/>
  <c r="O51" i="5"/>
  <c r="Q51" i="5"/>
  <c r="C15" i="5" l="1"/>
  <c r="Q16" i="5"/>
  <c r="I16" i="5"/>
  <c r="E16" i="5"/>
  <c r="O100" i="5"/>
  <c r="O105" i="5" s="1"/>
  <c r="P10" i="5" s="1"/>
  <c r="I15" i="5"/>
  <c r="K100" i="5"/>
  <c r="K105" i="5" s="1"/>
  <c r="L10" i="5" s="1"/>
  <c r="C100" i="5"/>
  <c r="O16" i="5"/>
  <c r="G16" i="5"/>
  <c r="G100" i="5"/>
  <c r="G105" i="5" s="1"/>
  <c r="H10" i="5" s="1"/>
  <c r="K15" i="5"/>
  <c r="M100" i="5"/>
  <c r="M104" i="5" s="1"/>
  <c r="N8" i="5" s="1"/>
  <c r="E100" i="5"/>
  <c r="E104" i="5" s="1"/>
  <c r="F8" i="5" s="1"/>
  <c r="O15" i="5"/>
  <c r="G15" i="5"/>
  <c r="M15" i="5"/>
  <c r="E15" i="5"/>
  <c r="Q104" i="5"/>
  <c r="R8" i="5" s="1"/>
  <c r="I100" i="5"/>
  <c r="I103" i="5" s="1"/>
  <c r="Q15" i="5"/>
  <c r="M16" i="5"/>
  <c r="K16" i="5"/>
  <c r="C16" i="5"/>
  <c r="C103" i="5" l="1"/>
  <c r="D6" i="5" s="1"/>
  <c r="G104" i="5"/>
  <c r="H8" i="5" s="1"/>
  <c r="O104" i="5"/>
  <c r="P8" i="5" s="1"/>
  <c r="Q6" i="5"/>
  <c r="J6" i="5"/>
  <c r="E8" i="5"/>
  <c r="I6" i="5"/>
  <c r="M103" i="5"/>
  <c r="M6" i="5" s="1"/>
  <c r="Q105" i="5"/>
  <c r="R10" i="5" s="1"/>
  <c r="O103" i="5"/>
  <c r="O6" i="5" s="1"/>
  <c r="K104" i="5"/>
  <c r="L8" i="5" s="1"/>
  <c r="G10" i="5"/>
  <c r="Q8" i="5"/>
  <c r="M8" i="5"/>
  <c r="M105" i="5"/>
  <c r="N10" i="5" s="1"/>
  <c r="K103" i="5"/>
  <c r="K6" i="5" s="1"/>
  <c r="G103" i="5"/>
  <c r="G6" i="5" s="1"/>
  <c r="K10" i="5"/>
  <c r="I104" i="5"/>
  <c r="J8" i="5" s="1"/>
  <c r="O10" i="5"/>
  <c r="I105" i="5"/>
  <c r="J10" i="5" s="1"/>
  <c r="E103" i="5"/>
  <c r="E6" i="5" s="1"/>
  <c r="E105" i="5"/>
  <c r="F10" i="5" s="1"/>
  <c r="C104" i="5"/>
  <c r="D8" i="5" s="1"/>
  <c r="C105" i="5"/>
  <c r="D10" i="5" s="1"/>
  <c r="O8" i="5" l="1"/>
  <c r="C6" i="5"/>
  <c r="G8" i="5"/>
  <c r="R6" i="5"/>
  <c r="R12" i="5" s="1"/>
  <c r="I10" i="5"/>
  <c r="D12" i="5"/>
  <c r="Q106" i="5"/>
  <c r="I106" i="5"/>
  <c r="C10" i="5"/>
  <c r="I8" i="5"/>
  <c r="G106" i="5"/>
  <c r="H6" i="5"/>
  <c r="H12" i="5" s="1"/>
  <c r="M10" i="5"/>
  <c r="N6" i="5"/>
  <c r="N12" i="5" s="1"/>
  <c r="M106" i="5"/>
  <c r="E10" i="5"/>
  <c r="E12" i="5" s="1"/>
  <c r="J12" i="5"/>
  <c r="E106" i="5"/>
  <c r="F6" i="5"/>
  <c r="F12" i="5" s="1"/>
  <c r="P6" i="5"/>
  <c r="P12" i="5" s="1"/>
  <c r="O106" i="5"/>
  <c r="K8" i="5"/>
  <c r="L6" i="5"/>
  <c r="L12" i="5" s="1"/>
  <c r="K106" i="5"/>
  <c r="C8" i="5"/>
  <c r="Q10" i="5"/>
  <c r="C106" i="5"/>
  <c r="G12" i="5"/>
  <c r="O12" i="5" l="1"/>
  <c r="I12" i="5"/>
  <c r="K12" i="5"/>
  <c r="Q12" i="5"/>
  <c r="C12" i="5"/>
  <c r="M12" i="5"/>
</calcChain>
</file>

<file path=xl/sharedStrings.xml><?xml version="1.0" encoding="utf-8"?>
<sst xmlns="http://schemas.openxmlformats.org/spreadsheetml/2006/main" count="120" uniqueCount="32">
  <si>
    <t>MMC</t>
  </si>
  <si>
    <t>CAC Small</t>
  </si>
  <si>
    <t>CAC Mid 60</t>
  </si>
  <si>
    <t>Data</t>
  </si>
  <si>
    <t>CAC 40</t>
  </si>
  <si>
    <t>Sélection</t>
  </si>
  <si>
    <t>CAC Next 20</t>
  </si>
  <si>
    <t>06/2006-2007</t>
  </si>
  <si>
    <t>Sélection (base 100)</t>
  </si>
  <si>
    <t>Origine de la contribution du stockpicking</t>
  </si>
  <si>
    <t>AjouterIci</t>
  </si>
  <si>
    <t>6,41</t>
  </si>
  <si>
    <t>3,76</t>
  </si>
  <si>
    <t>2,51</t>
  </si>
  <si>
    <t>36,91</t>
  </si>
  <si>
    <t>4,18</t>
  </si>
  <si>
    <t>-0,95</t>
  </si>
  <si>
    <t>0,02</t>
  </si>
  <si>
    <t>0,41</t>
  </si>
  <si>
    <t>7,93</t>
  </si>
  <si>
    <t>2,26</t>
  </si>
  <si>
    <t>21,17</t>
  </si>
  <si>
    <t>1,68</t>
  </si>
  <si>
    <t>0,18</t>
  </si>
  <si>
    <t>10,95</t>
  </si>
  <si>
    <t>2,86</t>
  </si>
  <si>
    <t>0,64</t>
  </si>
  <si>
    <t>1,22</t>
  </si>
  <si>
    <t>1,13</t>
  </si>
  <si>
    <t>-0,42</t>
  </si>
  <si>
    <t>1,5</t>
  </si>
  <si>
    <t>0,09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</si>
</sst>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.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rgb="FF0070C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indexed="9"/>
      <name val="Calibri"/>
      <family val="2"/>
    </font>
    <font>
      <sz val="10"/>
      <name val="Arial"/>
    </font>
  </fonts>
  <fills count="10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F81BD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/>
      <top/>
      <bottom style="hair">
        <color auto="1"/>
      </bottom>
      <diagonal/>
    </border>
    <border>
      <left style="hair">
        <color indexed="64"/>
      </left>
      <right/>
      <top style="hair">
        <color auto="1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5" fillId="9" borderId="0"/>
    <xf numFmtId="0" fontId="16" fillId="0" borderId="0"/>
  </cellStyleXfs>
  <cellXfs count="166">
    <xf numFmtId="0" fontId="0" fillId="0" borderId="0" xfId="0"/>
    <xf numFmtId="0" fontId="2" fillId="0" borderId="0" xfId="0" applyFont="1"/>
    <xf numFmtId="0" fontId="2" fillId="0" borderId="2" xfId="0" applyFont="1" applyBorder="1"/>
    <xf numFmtId="0" fontId="0" fillId="0" borderId="0" xfId="0" applyBorder="1"/>
    <xf numFmtId="0" fontId="0" fillId="0" borderId="3" xfId="0" applyBorder="1"/>
    <xf numFmtId="164" fontId="2" fillId="0" borderId="0" xfId="1" applyNumberFormat="1" applyFont="1"/>
    <xf numFmtId="164" fontId="2" fillId="0" borderId="0" xfId="0" applyNumberFormat="1" applyFont="1"/>
    <xf numFmtId="0" fontId="2" fillId="2" borderId="0" xfId="0" applyFont="1" applyFill="1"/>
    <xf numFmtId="0" fontId="0" fillId="2" borderId="0" xfId="0" applyFill="1"/>
    <xf numFmtId="0" fontId="3" fillId="0" borderId="0" xfId="0" applyFont="1"/>
    <xf numFmtId="0" fontId="2" fillId="3" borderId="4" xfId="0" applyFont="1" applyFill="1" applyBorder="1"/>
    <xf numFmtId="0" fontId="2" fillId="0" borderId="4" xfId="0" applyFont="1" applyBorder="1"/>
    <xf numFmtId="0" fontId="2" fillId="3" borderId="2" xfId="0" applyFont="1" applyFill="1" applyBorder="1" applyAlignment="1">
      <alignment wrapText="1"/>
    </xf>
    <xf numFmtId="0" fontId="2" fillId="3" borderId="2" xfId="0" applyFont="1" applyFill="1" applyBorder="1"/>
    <xf numFmtId="0" fontId="3" fillId="0" borderId="0" xfId="0" applyFont="1" applyBorder="1" applyAlignment="1">
      <alignment horizontal="left" indent="2"/>
    </xf>
    <xf numFmtId="0" fontId="3" fillId="0" borderId="3" xfId="0" applyFont="1" applyBorder="1" applyAlignment="1">
      <alignment horizontal="left" indent="2"/>
    </xf>
    <xf numFmtId="9" fontId="0" fillId="0" borderId="0" xfId="1" applyFont="1"/>
    <xf numFmtId="0" fontId="0" fillId="0" borderId="2" xfId="0" applyBorder="1"/>
    <xf numFmtId="0" fontId="0" fillId="0" borderId="0" xfId="0" applyBorder="1" applyAlignment="1">
      <alignment horizontal="left" indent="2"/>
    </xf>
    <xf numFmtId="0" fontId="0" fillId="0" borderId="3" xfId="0" applyBorder="1" applyAlignment="1">
      <alignment horizontal="left" indent="2"/>
    </xf>
    <xf numFmtId="2" fontId="0" fillId="0" borderId="0" xfId="0" applyNumberFormat="1" applyFont="1" applyBorder="1"/>
    <xf numFmtId="2" fontId="0" fillId="0" borderId="3" xfId="0" applyNumberFormat="1" applyFont="1" applyBorder="1"/>
    <xf numFmtId="2" fontId="0" fillId="0" borderId="2" xfId="0" applyNumberFormat="1" applyFont="1" applyBorder="1"/>
    <xf numFmtId="2" fontId="0" fillId="3" borderId="2" xfId="0" applyNumberFormat="1" applyFont="1" applyFill="1" applyBorder="1"/>
    <xf numFmtId="0" fontId="0" fillId="3" borderId="0" xfId="0" applyFill="1" applyBorder="1" applyAlignment="1">
      <alignment horizontal="left" indent="2"/>
    </xf>
    <xf numFmtId="2" fontId="0" fillId="3" borderId="0" xfId="0" applyNumberFormat="1" applyFont="1" applyFill="1" applyBorder="1"/>
    <xf numFmtId="0" fontId="0" fillId="3" borderId="3" xfId="0" applyFill="1" applyBorder="1" applyAlignment="1">
      <alignment horizontal="left" indent="2"/>
    </xf>
    <xf numFmtId="2" fontId="0" fillId="3" borderId="3" xfId="0" applyNumberFormat="1" applyFont="1" applyFill="1" applyBorder="1"/>
    <xf numFmtId="0" fontId="0" fillId="3" borderId="2" xfId="0" applyFill="1" applyBorder="1"/>
    <xf numFmtId="0" fontId="0" fillId="3" borderId="0" xfId="0" applyFill="1" applyBorder="1" applyAlignment="1">
      <alignment horizontal="left" wrapText="1" indent="2"/>
    </xf>
    <xf numFmtId="10" fontId="0" fillId="3" borderId="0" xfId="1" applyNumberFormat="1" applyFont="1" applyFill="1" applyBorder="1"/>
    <xf numFmtId="0" fontId="2" fillId="0" borderId="3" xfId="0" applyFont="1" applyBorder="1" applyAlignment="1">
      <alignment vertical="center"/>
    </xf>
    <xf numFmtId="164" fontId="3" fillId="0" borderId="0" xfId="0" applyNumberFormat="1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2" fillId="3" borderId="2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left" indent="2"/>
    </xf>
    <xf numFmtId="9" fontId="2" fillId="0" borderId="0" xfId="0" applyNumberFormat="1" applyFont="1"/>
    <xf numFmtId="165" fontId="0" fillId="3" borderId="0" xfId="0" applyNumberFormat="1" applyFill="1" applyBorder="1"/>
    <xf numFmtId="165" fontId="0" fillId="3" borderId="3" xfId="0" applyNumberFormat="1" applyFill="1" applyBorder="1"/>
    <xf numFmtId="2" fontId="0" fillId="3" borderId="2" xfId="0" applyNumberFormat="1" applyFill="1" applyBorder="1"/>
    <xf numFmtId="0" fontId="0" fillId="0" borderId="7" xfId="0" applyBorder="1"/>
    <xf numFmtId="164" fontId="2" fillId="3" borderId="8" xfId="0" applyNumberFormat="1" applyFont="1" applyFill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/>
    </xf>
    <xf numFmtId="0" fontId="2" fillId="0" borderId="0" xfId="0" applyFont="1" applyFill="1"/>
    <xf numFmtId="2" fontId="6" fillId="3" borderId="2" xfId="0" applyNumberFormat="1" applyFont="1" applyFill="1" applyBorder="1"/>
    <xf numFmtId="165" fontId="6" fillId="3" borderId="0" xfId="0" applyNumberFormat="1" applyFont="1" applyFill="1" applyBorder="1"/>
    <xf numFmtId="165" fontId="6" fillId="3" borderId="3" xfId="0" applyNumberFormat="1" applyFont="1" applyFill="1" applyBorder="1"/>
    <xf numFmtId="0" fontId="6" fillId="0" borderId="2" xfId="0" applyFont="1" applyBorder="1"/>
    <xf numFmtId="2" fontId="6" fillId="0" borderId="0" xfId="0" applyNumberFormat="1" applyFont="1" applyBorder="1"/>
    <xf numFmtId="2" fontId="6" fillId="0" borderId="3" xfId="0" applyNumberFormat="1" applyFont="1" applyBorder="1"/>
    <xf numFmtId="2" fontId="6" fillId="3" borderId="0" xfId="0" applyNumberFormat="1" applyFont="1" applyFill="1" applyBorder="1"/>
    <xf numFmtId="2" fontId="6" fillId="3" borderId="3" xfId="0" applyNumberFormat="1" applyFont="1" applyFill="1" applyBorder="1"/>
    <xf numFmtId="2" fontId="6" fillId="0" borderId="2" xfId="0" applyNumberFormat="1" applyFont="1" applyBorder="1"/>
    <xf numFmtId="10" fontId="0" fillId="0" borderId="0" xfId="1" applyNumberFormat="1" applyFont="1"/>
    <xf numFmtId="10" fontId="5" fillId="3" borderId="0" xfId="1" applyNumberFormat="1" applyFont="1" applyFill="1" applyBorder="1"/>
    <xf numFmtId="0" fontId="0" fillId="0" borderId="0" xfId="0" quotePrefix="1"/>
    <xf numFmtId="164" fontId="0" fillId="3" borderId="0" xfId="1" applyNumberFormat="1" applyFont="1" applyFill="1" applyBorder="1"/>
    <xf numFmtId="164" fontId="0" fillId="3" borderId="3" xfId="1" applyNumberFormat="1" applyFont="1" applyFill="1" applyBorder="1"/>
    <xf numFmtId="10" fontId="8" fillId="3" borderId="0" xfId="1" applyNumberFormat="1" applyFont="1" applyFill="1" applyBorder="1"/>
    <xf numFmtId="10" fontId="0" fillId="0" borderId="0" xfId="1" applyNumberFormat="1" applyFont="1" applyBorder="1"/>
    <xf numFmtId="10" fontId="8" fillId="3" borderId="2" xfId="1" applyNumberFormat="1" applyFont="1" applyFill="1" applyBorder="1"/>
    <xf numFmtId="10" fontId="8" fillId="0" borderId="2" xfId="1" applyNumberFormat="1" applyFont="1" applyFill="1" applyBorder="1"/>
    <xf numFmtId="10" fontId="0" fillId="0" borderId="0" xfId="1" applyNumberFormat="1" applyFont="1" applyFill="1" applyBorder="1"/>
    <xf numFmtId="10" fontId="0" fillId="0" borderId="3" xfId="1" applyNumberFormat="1" applyFont="1" applyFill="1" applyBorder="1"/>
    <xf numFmtId="0" fontId="2" fillId="0" borderId="0" xfId="0" applyFont="1" applyAlignment="1">
      <alignment horizontal="center"/>
    </xf>
    <xf numFmtId="0" fontId="0" fillId="0" borderId="2" xfId="0" applyBorder="1" applyAlignment="1">
      <alignment horizontal="left" indent="2"/>
    </xf>
    <xf numFmtId="0" fontId="2" fillId="0" borderId="2" xfId="0" applyFont="1" applyFill="1" applyBorder="1" applyAlignment="1">
      <alignment horizontal="left" indent="4"/>
    </xf>
    <xf numFmtId="2" fontId="9" fillId="0" borderId="0" xfId="0" applyNumberFormat="1" applyFont="1" applyBorder="1"/>
    <xf numFmtId="2" fontId="2" fillId="0" borderId="0" xfId="0" applyNumberFormat="1" applyFont="1" applyBorder="1"/>
    <xf numFmtId="9" fontId="10" fillId="0" borderId="0" xfId="1" applyFont="1" applyBorder="1"/>
    <xf numFmtId="0" fontId="2" fillId="0" borderId="3" xfId="0" applyFont="1" applyFill="1" applyBorder="1" applyAlignment="1">
      <alignment horizontal="left" indent="4"/>
    </xf>
    <xf numFmtId="2" fontId="9" fillId="0" borderId="3" xfId="0" applyNumberFormat="1" applyFont="1" applyBorder="1"/>
    <xf numFmtId="2" fontId="2" fillId="0" borderId="3" xfId="0" applyNumberFormat="1" applyFont="1" applyBorder="1"/>
    <xf numFmtId="9" fontId="10" fillId="0" borderId="3" xfId="1" applyFont="1" applyBorder="1"/>
    <xf numFmtId="0" fontId="2" fillId="3" borderId="2" xfId="0" applyFont="1" applyFill="1" applyBorder="1" applyAlignment="1">
      <alignment horizontal="left" indent="4"/>
    </xf>
    <xf numFmtId="9" fontId="10" fillId="3" borderId="2" xfId="1" applyFont="1" applyFill="1" applyBorder="1"/>
    <xf numFmtId="9" fontId="2" fillId="3" borderId="2" xfId="1" applyFont="1" applyFill="1" applyBorder="1"/>
    <xf numFmtId="0" fontId="2" fillId="3" borderId="3" xfId="0" applyFont="1" applyFill="1" applyBorder="1" applyAlignment="1">
      <alignment horizontal="left" indent="4"/>
    </xf>
    <xf numFmtId="9" fontId="10" fillId="3" borderId="3" xfId="1" applyFont="1" applyFill="1" applyBorder="1"/>
    <xf numFmtId="9" fontId="2" fillId="3" borderId="3" xfId="1" applyFont="1" applyFill="1" applyBorder="1"/>
    <xf numFmtId="0" fontId="0" fillId="2" borderId="0" xfId="0" applyFill="1" applyBorder="1" applyAlignment="1">
      <alignment horizontal="left" indent="4"/>
    </xf>
    <xf numFmtId="2" fontId="6" fillId="2" borderId="0" xfId="0" applyNumberFormat="1" applyFont="1" applyFill="1" applyBorder="1"/>
    <xf numFmtId="2" fontId="0" fillId="2" borderId="0" xfId="0" applyNumberFormat="1" applyFont="1" applyFill="1" applyBorder="1"/>
    <xf numFmtId="9" fontId="5" fillId="2" borderId="0" xfId="1" applyFont="1" applyFill="1" applyBorder="1"/>
    <xf numFmtId="0" fontId="0" fillId="2" borderId="0" xfId="0" applyFill="1" applyBorder="1" applyAlignment="1">
      <alignment horizontal="left" indent="2"/>
    </xf>
    <xf numFmtId="10" fontId="0" fillId="3" borderId="3" xfId="1" applyNumberFormat="1" applyFont="1" applyFill="1" applyBorder="1"/>
    <xf numFmtId="164" fontId="2" fillId="3" borderId="8" xfId="1" applyNumberFormat="1" applyFont="1" applyFill="1" applyBorder="1" applyAlignment="1">
      <alignment horizontal="center"/>
    </xf>
    <xf numFmtId="164" fontId="2" fillId="0" borderId="10" xfId="0" applyNumberFormat="1" applyFont="1" applyBorder="1" applyAlignment="1">
      <alignment horizontal="center"/>
    </xf>
    <xf numFmtId="164" fontId="2" fillId="3" borderId="10" xfId="0" applyNumberFormat="1" applyFont="1" applyFill="1" applyBorder="1" applyAlignment="1">
      <alignment horizontal="center"/>
    </xf>
    <xf numFmtId="9" fontId="0" fillId="3" borderId="2" xfId="0" applyNumberFormat="1" applyFont="1" applyFill="1" applyBorder="1" applyAlignment="1">
      <alignment horizontal="right"/>
    </xf>
    <xf numFmtId="9" fontId="0" fillId="0" borderId="4" xfId="0" applyNumberFormat="1" applyFont="1" applyBorder="1" applyAlignment="1">
      <alignment horizontal="right"/>
    </xf>
    <xf numFmtId="9" fontId="0" fillId="3" borderId="4" xfId="0" applyNumberFormat="1" applyFont="1" applyFill="1" applyBorder="1" applyAlignment="1">
      <alignment horizontal="right"/>
    </xf>
    <xf numFmtId="0" fontId="11" fillId="3" borderId="5" xfId="0" applyFont="1" applyFill="1" applyBorder="1" applyAlignment="1">
      <alignment horizontal="left" indent="2"/>
    </xf>
    <xf numFmtId="9" fontId="7" fillId="3" borderId="5" xfId="1" applyNumberFormat="1" applyFont="1" applyFill="1" applyBorder="1" applyAlignment="1">
      <alignment horizontal="right"/>
    </xf>
    <xf numFmtId="0" fontId="11" fillId="0" borderId="0" xfId="0" applyFont="1"/>
    <xf numFmtId="0" fontId="11" fillId="0" borderId="5" xfId="0" applyFont="1" applyBorder="1" applyAlignment="1">
      <alignment horizontal="left" indent="2"/>
    </xf>
    <xf numFmtId="9" fontId="7" fillId="0" borderId="5" xfId="1" applyNumberFormat="1" applyFont="1" applyBorder="1" applyAlignment="1">
      <alignment horizontal="right"/>
    </xf>
    <xf numFmtId="0" fontId="11" fillId="3" borderId="3" xfId="0" applyFont="1" applyFill="1" applyBorder="1" applyAlignment="1">
      <alignment horizontal="left" indent="2"/>
    </xf>
    <xf numFmtId="9" fontId="7" fillId="3" borderId="3" xfId="1" applyNumberFormat="1" applyFont="1" applyFill="1" applyBorder="1" applyAlignment="1">
      <alignment horizontal="right"/>
    </xf>
    <xf numFmtId="0" fontId="2" fillId="0" borderId="0" xfId="0" applyFont="1" applyAlignment="1">
      <alignment horizontal="left"/>
    </xf>
    <xf numFmtId="9" fontId="0" fillId="0" borderId="0" xfId="1" applyNumberFormat="1" applyFont="1" applyAlignment="1">
      <alignment horizontal="right"/>
    </xf>
    <xf numFmtId="9" fontId="1" fillId="0" borderId="0" xfId="1" applyNumberFormat="1" applyFont="1" applyAlignment="1">
      <alignment horizontal="right"/>
    </xf>
    <xf numFmtId="164" fontId="2" fillId="4" borderId="7" xfId="0" applyNumberFormat="1" applyFont="1" applyFill="1" applyBorder="1" applyAlignment="1">
      <alignment horizontal="center"/>
    </xf>
    <xf numFmtId="164" fontId="3" fillId="4" borderId="7" xfId="0" applyNumberFormat="1" applyFont="1" applyFill="1" applyBorder="1" applyAlignment="1">
      <alignment horizontal="center"/>
    </xf>
    <xf numFmtId="0" fontId="2" fillId="2" borderId="0" xfId="0" applyFont="1" applyFill="1" applyAlignment="1">
      <alignment wrapText="1"/>
    </xf>
    <xf numFmtId="0" fontId="12" fillId="0" borderId="0" xfId="0" applyFont="1"/>
    <xf numFmtId="0" fontId="12" fillId="7" borderId="1" xfId="0" applyFont="1" applyFill="1" applyBorder="1" applyAlignment="1">
      <alignment horizontal="center" vertical="center" wrapText="1"/>
    </xf>
    <xf numFmtId="14" fontId="0" fillId="0" borderId="2" xfId="0" applyNumberFormat="1" applyBorder="1"/>
    <xf numFmtId="14" fontId="0" fillId="0" borderId="3" xfId="0" applyNumberFormat="1" applyFont="1" applyBorder="1"/>
    <xf numFmtId="10" fontId="2" fillId="0" borderId="0" xfId="1" applyNumberFormat="1" applyFont="1"/>
    <xf numFmtId="164" fontId="0" fillId="0" borderId="0" xfId="1" applyNumberFormat="1" applyFont="1"/>
    <xf numFmtId="164" fontId="0" fillId="0" borderId="0" xfId="0" applyNumberFormat="1"/>
    <xf numFmtId="9" fontId="11" fillId="3" borderId="9" xfId="1" applyNumberFormat="1" applyFont="1" applyFill="1" applyBorder="1" applyAlignment="1">
      <alignment horizontal="center"/>
    </xf>
    <xf numFmtId="9" fontId="11" fillId="0" borderId="9" xfId="1" applyNumberFormat="1" applyFont="1" applyBorder="1" applyAlignment="1">
      <alignment horizontal="center"/>
    </xf>
    <xf numFmtId="9" fontId="11" fillId="3" borderId="6" xfId="1" applyNumberFormat="1" applyFont="1" applyFill="1" applyBorder="1" applyAlignment="1">
      <alignment horizontal="center"/>
    </xf>
    <xf numFmtId="9" fontId="2" fillId="4" borderId="7" xfId="0" applyNumberFormat="1" applyFont="1" applyFill="1" applyBorder="1" applyAlignment="1">
      <alignment horizontal="center"/>
    </xf>
    <xf numFmtId="9" fontId="2" fillId="3" borderId="8" xfId="0" applyNumberFormat="1" applyFont="1" applyFill="1" applyBorder="1" applyAlignment="1">
      <alignment horizontal="center" vertical="center"/>
    </xf>
    <xf numFmtId="9" fontId="3" fillId="4" borderId="7" xfId="0" applyNumberFormat="1" applyFont="1" applyFill="1" applyBorder="1" applyAlignment="1">
      <alignment horizontal="center"/>
    </xf>
    <xf numFmtId="9" fontId="3" fillId="0" borderId="6" xfId="0" applyNumberFormat="1" applyFont="1" applyBorder="1" applyAlignment="1">
      <alignment horizontal="center"/>
    </xf>
    <xf numFmtId="10" fontId="0" fillId="0" borderId="0" xfId="1" applyNumberFormat="1" applyFont="1" applyAlignment="1">
      <alignment horizontal="center"/>
    </xf>
    <xf numFmtId="10" fontId="0" fillId="0" borderId="2" xfId="1" applyNumberFormat="1" applyFont="1" applyBorder="1" applyAlignment="1">
      <alignment horizontal="center"/>
    </xf>
    <xf numFmtId="10" fontId="0" fillId="0" borderId="0" xfId="1" applyNumberFormat="1" applyFont="1" applyBorder="1" applyAlignment="1">
      <alignment horizontal="center"/>
    </xf>
    <xf numFmtId="10" fontId="0" fillId="0" borderId="3" xfId="1" applyNumberFormat="1" applyFont="1" applyBorder="1" applyAlignment="1">
      <alignment horizontal="center"/>
    </xf>
    <xf numFmtId="2" fontId="13" fillId="3" borderId="0" xfId="0" applyNumberFormat="1" applyFont="1" applyFill="1" applyBorder="1"/>
    <xf numFmtId="2" fontId="13" fillId="3" borderId="2" xfId="0" applyNumberFormat="1" applyFont="1" applyFill="1" applyBorder="1"/>
    <xf numFmtId="2" fontId="13" fillId="3" borderId="3" xfId="0" applyNumberFormat="1" applyFont="1" applyFill="1" applyBorder="1"/>
    <xf numFmtId="2" fontId="13" fillId="0" borderId="0" xfId="0" applyNumberFormat="1" applyFont="1" applyBorder="1"/>
    <xf numFmtId="2" fontId="13" fillId="0" borderId="2" xfId="0" applyNumberFormat="1" applyFont="1" applyBorder="1"/>
    <xf numFmtId="2" fontId="13" fillId="0" borderId="3" xfId="0" applyNumberFormat="1" applyFont="1" applyBorder="1"/>
    <xf numFmtId="2" fontId="13" fillId="0" borderId="0" xfId="0" applyNumberFormat="1" applyFont="1"/>
    <xf numFmtId="2" fontId="14" fillId="0" borderId="0" xfId="0" applyNumberFormat="1" applyFont="1"/>
    <xf numFmtId="165" fontId="13" fillId="0" borderId="0" xfId="0" applyNumberFormat="1" applyFont="1"/>
    <xf numFmtId="165" fontId="14" fillId="0" borderId="0" xfId="0" applyNumberFormat="1" applyFont="1"/>
    <xf numFmtId="9" fontId="0" fillId="0" borderId="0" xfId="0" applyNumberFormat="1"/>
    <xf numFmtId="0" fontId="4" fillId="8" borderId="0" xfId="0" applyFont="1" applyFill="1"/>
    <xf numFmtId="0" fontId="0" fillId="8" borderId="0" xfId="0" applyFill="1"/>
    <xf numFmtId="9" fontId="0" fillId="0" borderId="0" xfId="1" applyNumberFormat="1" applyFont="1"/>
    <xf numFmtId="0" fontId="0" fillId="0" borderId="0" xfId="0" applyAlignment="1">
      <alignment horizontal="center"/>
    </xf>
    <xf numFmtId="10" fontId="0" fillId="0" borderId="0" xfId="0" applyNumberFormat="1"/>
    <xf numFmtId="0" fontId="0" fillId="3" borderId="0" xfId="0" applyFill="1"/>
    <xf numFmtId="164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2" fillId="0" borderId="0" xfId="0" applyNumberFormat="1" applyFont="1"/>
    <xf numFmtId="9" fontId="2" fillId="3" borderId="0" xfId="1" applyFont="1" applyFill="1" applyBorder="1"/>
    <xf numFmtId="0" fontId="2" fillId="2" borderId="0" xfId="0" applyFont="1" applyFill="1" applyBorder="1" applyAlignment="1">
      <alignment horizontal="center" vertical="center"/>
    </xf>
    <xf numFmtId="9" fontId="0" fillId="3" borderId="0" xfId="0" applyNumberFormat="1" applyFont="1" applyFill="1" applyBorder="1" applyAlignment="1">
      <alignment horizontal="right"/>
    </xf>
    <xf numFmtId="9" fontId="7" fillId="3" borderId="0" xfId="1" applyNumberFormat="1" applyFont="1" applyFill="1" applyBorder="1" applyAlignment="1">
      <alignment horizontal="right"/>
    </xf>
    <xf numFmtId="9" fontId="0" fillId="0" borderId="0" xfId="0" applyNumberFormat="1" applyFont="1" applyBorder="1" applyAlignment="1">
      <alignment horizontal="right"/>
    </xf>
    <xf numFmtId="9" fontId="7" fillId="0" borderId="0" xfId="1" applyNumberFormat="1" applyFont="1" applyBorder="1" applyAlignment="1">
      <alignment horizontal="right"/>
    </xf>
    <xf numFmtId="164" fontId="2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2" fontId="0" fillId="3" borderId="0" xfId="0" applyNumberFormat="1" applyFill="1" applyBorder="1"/>
    <xf numFmtId="0" fontId="2" fillId="2" borderId="6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12" fillId="6" borderId="2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6" borderId="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</cellXfs>
  <cellStyles count="4">
    <cellStyle name="blp_column_header" xfId="2"/>
    <cellStyle name="Normal" xfId="0" builtinId="0"/>
    <cellStyle name="Normal 2" xfId="3"/>
    <cellStyle name="Pourcentage" xfId="1" builtinId="5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C00000"/>
    <pageSetUpPr fitToPage="1"/>
  </sheetPr>
  <dimension ref="A1:CX110"/>
  <sheetViews>
    <sheetView showGridLines="0" tabSelected="1" zoomScale="85" zoomScaleNormal="85" workbookViewId="0">
      <selection activeCell="R13" sqref="R13"/>
    </sheetView>
  </sheetViews>
  <sheetFormatPr baseColWidth="10" defaultRowHeight="15" x14ac:dyDescent="0.25"/>
  <cols>
    <col min="1" max="1" width="16.85546875" style="9" bestFit="1" customWidth="1"/>
    <col min="2" max="2" width="28" customWidth="1"/>
    <col min="3" max="3" width="9.5703125" customWidth="1"/>
    <col min="4" max="4" width="7.140625" customWidth="1"/>
    <col min="5" max="5" width="9.5703125" customWidth="1"/>
    <col min="6" max="6" width="7.140625" customWidth="1"/>
    <col min="7" max="7" width="9.5703125" customWidth="1"/>
    <col min="8" max="8" width="7.140625" customWidth="1"/>
    <col min="9" max="9" width="9.5703125" customWidth="1"/>
    <col min="10" max="10" width="7.140625" customWidth="1"/>
    <col min="11" max="11" width="9.5703125" customWidth="1"/>
    <col min="12" max="12" width="7.140625" customWidth="1"/>
    <col min="13" max="13" width="9.5703125" customWidth="1"/>
    <col min="14" max="14" width="7.140625" customWidth="1"/>
    <col min="15" max="15" width="9.5703125" customWidth="1"/>
    <col min="16" max="16" width="7.140625" customWidth="1"/>
    <col min="17" max="20" width="7.28515625" customWidth="1"/>
    <col min="25" max="25" width="27.140625" customWidth="1"/>
    <col min="26" max="26" width="14" customWidth="1"/>
    <col min="27" max="27" width="12.42578125" customWidth="1"/>
    <col min="28" max="28" width="14" customWidth="1"/>
    <col min="29" max="29" width="12.42578125" customWidth="1"/>
    <col min="30" max="30" width="14" customWidth="1"/>
    <col min="31" max="31" width="12.42578125" customWidth="1"/>
  </cols>
  <sheetData>
    <row r="1" spans="1:102" x14ac:dyDescent="0.25">
      <c r="B1" s="134"/>
      <c r="C1" s="135"/>
    </row>
    <row r="3" spans="1:102" x14ac:dyDescent="0.25">
      <c r="B3" s="31"/>
      <c r="C3" s="31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Y3" s="31" t="s">
        <v>9</v>
      </c>
      <c r="Z3" s="4"/>
      <c r="AA3" s="4"/>
      <c r="AB3" s="4"/>
      <c r="AC3" s="4"/>
      <c r="AD3" s="4"/>
      <c r="AE3" s="4"/>
    </row>
    <row r="5" spans="1:102" ht="30.75" customHeight="1" x14ac:dyDescent="0.25">
      <c r="B5" s="104"/>
      <c r="C5" s="153" t="s">
        <v>7</v>
      </c>
      <c r="D5" s="155"/>
      <c r="E5" s="153">
        <v>2008</v>
      </c>
      <c r="F5" s="155"/>
      <c r="G5" s="153">
        <v>2009</v>
      </c>
      <c r="H5" s="155"/>
      <c r="I5" s="153">
        <v>2010</v>
      </c>
      <c r="J5" s="155"/>
      <c r="K5" s="153">
        <v>2011</v>
      </c>
      <c r="L5" s="155"/>
      <c r="M5" s="153">
        <v>2012</v>
      </c>
      <c r="N5" s="155"/>
      <c r="O5" s="153">
        <v>2013</v>
      </c>
      <c r="P5" s="155"/>
      <c r="Q5" s="153">
        <v>2014</v>
      </c>
      <c r="R5" s="154"/>
      <c r="S5" s="153">
        <v>2015</v>
      </c>
      <c r="T5" s="154"/>
      <c r="U5" s="145"/>
      <c r="V5" s="145"/>
      <c r="W5" s="145" t="s">
        <v>10</v>
      </c>
      <c r="AA5" s="104"/>
      <c r="AB5" s="156"/>
      <c r="AC5" s="154"/>
      <c r="AD5" s="156"/>
      <c r="AE5" s="154"/>
      <c r="AI5" s="104"/>
      <c r="AJ5" s="156"/>
      <c r="AK5" s="154"/>
      <c r="AL5" s="156"/>
      <c r="AM5" s="154"/>
      <c r="AO5" s="104"/>
      <c r="AP5" s="156"/>
      <c r="AQ5" s="154"/>
      <c r="AR5" s="156"/>
      <c r="AS5" s="154"/>
      <c r="AU5" s="104"/>
      <c r="AV5" s="156"/>
      <c r="AW5" s="164"/>
      <c r="AX5" s="156"/>
      <c r="AY5" s="164"/>
      <c r="AZ5" s="156"/>
      <c r="BA5" s="165"/>
    </row>
    <row r="6" spans="1:102" s="1" customFormat="1" x14ac:dyDescent="0.25">
      <c r="A6" s="105"/>
      <c r="B6" s="13"/>
      <c r="C6" s="86">
        <f>C15*C103</f>
        <v>-3.2104958532422359E-2</v>
      </c>
      <c r="D6" s="89">
        <f>C103</f>
        <v>-0.1349753943277095</v>
      </c>
      <c r="E6" s="86">
        <f>E15*E103</f>
        <v>7.9616509445962338E-2</v>
      </c>
      <c r="F6" s="89">
        <f>E103</f>
        <v>0.65242130957136002</v>
      </c>
      <c r="G6" s="86">
        <f>G15*G103</f>
        <v>-0.27240791679960302</v>
      </c>
      <c r="H6" s="89">
        <f>G103</f>
        <v>9.297519977496874</v>
      </c>
      <c r="I6" s="86">
        <f>I15*I103</f>
        <v>9.656123501186729E-4</v>
      </c>
      <c r="J6" s="89">
        <f>I103</f>
        <v>0.10845573794361778</v>
      </c>
      <c r="K6" s="86">
        <f>K15*K103</f>
        <v>4.864443336267725E-3</v>
      </c>
      <c r="L6" s="89">
        <f>K103</f>
        <v>0.59014477753562644</v>
      </c>
      <c r="M6" s="86">
        <f>M15*M103</f>
        <v>4.9868353890391397E-2</v>
      </c>
      <c r="N6" s="89">
        <f>M103</f>
        <v>0.36162944670005637</v>
      </c>
      <c r="O6" s="86">
        <f>O15*O103</f>
        <v>5.8297777884796981E-2</v>
      </c>
      <c r="P6" s="89">
        <f>O103</f>
        <v>0.53353251416210268</v>
      </c>
      <c r="Q6" s="86">
        <f>Q15*Q103</f>
        <v>-1.1058160986273746E-3</v>
      </c>
      <c r="R6" s="89">
        <f>Q103</f>
        <v>-0.36682628324858224</v>
      </c>
      <c r="S6" s="86">
        <f>S15*S103</f>
        <v>1.9456822035727277E-2</v>
      </c>
      <c r="T6" s="89">
        <f>S103</f>
        <v>0.4268774703557312</v>
      </c>
      <c r="U6" s="146"/>
      <c r="V6" s="146"/>
      <c r="W6" s="146"/>
      <c r="AA6" s="13"/>
      <c r="AB6" s="86"/>
      <c r="AC6" s="89"/>
      <c r="AD6" s="86"/>
      <c r="AE6" s="89"/>
      <c r="AF6" s="6"/>
      <c r="AG6" s="5"/>
      <c r="AI6" s="13"/>
      <c r="AJ6" s="86"/>
      <c r="AK6" s="89"/>
      <c r="AL6" s="86"/>
      <c r="AM6" s="89"/>
      <c r="AO6" s="13"/>
      <c r="AP6" s="86"/>
      <c r="AQ6" s="89"/>
      <c r="AR6" s="86"/>
      <c r="AS6" s="89"/>
      <c r="AU6" s="13"/>
      <c r="AV6" s="86"/>
      <c r="AW6" s="89"/>
      <c r="AX6" s="86"/>
      <c r="AY6" s="89"/>
      <c r="AZ6" s="86"/>
      <c r="BA6" s="89"/>
    </row>
    <row r="7" spans="1:102" s="94" customFormat="1" x14ac:dyDescent="0.25">
      <c r="B7" s="92"/>
      <c r="C7" s="112">
        <f>(C61+C70)/100</f>
        <v>0.22916126892518918</v>
      </c>
      <c r="D7" s="93"/>
      <c r="E7" s="112">
        <f>(E61+E70)/100</f>
        <v>0.37099841582925647</v>
      </c>
      <c r="F7" s="93"/>
      <c r="G7" s="112">
        <f>(G61+G70)/100</f>
        <v>0.5249212452971419</v>
      </c>
      <c r="H7" s="93"/>
      <c r="I7" s="112">
        <f>(I61+I70)/100</f>
        <v>0.50831738947454297</v>
      </c>
      <c r="J7" s="93"/>
      <c r="K7" s="112">
        <f>(K61+K70)/100</f>
        <v>0.48209576987543101</v>
      </c>
      <c r="L7" s="93"/>
      <c r="M7" s="112">
        <f>(M61+M70)/100</f>
        <v>0.4507947243932115</v>
      </c>
      <c r="N7" s="93"/>
      <c r="O7" s="112">
        <f>(O61+O70)/100</f>
        <v>0.53424436437947687</v>
      </c>
      <c r="P7" s="93"/>
      <c r="Q7" s="112">
        <f>(Q61+Q70)/100</f>
        <v>0.49876139708186079</v>
      </c>
      <c r="R7" s="93"/>
      <c r="S7" s="112">
        <f>(S61+S70)/100</f>
        <v>0.44839999999999997</v>
      </c>
      <c r="T7" s="93"/>
      <c r="U7" s="147"/>
      <c r="V7" s="147"/>
      <c r="W7" s="147"/>
      <c r="AA7" s="92"/>
      <c r="AB7" s="112"/>
      <c r="AC7" s="93"/>
      <c r="AD7" s="112"/>
      <c r="AE7" s="93"/>
      <c r="AI7" s="92"/>
      <c r="AJ7" s="112"/>
      <c r="AK7" s="93"/>
      <c r="AL7" s="112"/>
      <c r="AM7" s="93"/>
      <c r="AO7" s="92"/>
      <c r="AP7" s="112"/>
      <c r="AQ7" s="93"/>
      <c r="AR7" s="112"/>
      <c r="AS7" s="93"/>
      <c r="AU7" s="92"/>
      <c r="AV7" s="112"/>
      <c r="AW7" s="93"/>
      <c r="AX7" s="112"/>
      <c r="AY7" s="93"/>
      <c r="AZ7" s="112"/>
      <c r="BA7" s="93"/>
    </row>
    <row r="8" spans="1:102" s="1" customFormat="1" x14ac:dyDescent="0.25">
      <c r="A8" s="105"/>
      <c r="B8" s="11"/>
      <c r="C8" s="87">
        <f>C15*C104</f>
        <v>4.4045381376113066E-2</v>
      </c>
      <c r="D8" s="90">
        <f>C104</f>
        <v>0.18517521876103329</v>
      </c>
      <c r="E8" s="87">
        <f>E15*E104</f>
        <v>2.3927298382401516E-2</v>
      </c>
      <c r="F8" s="90">
        <f>E104</f>
        <v>0.19607339550280622</v>
      </c>
      <c r="G8" s="87">
        <f>G15*G104</f>
        <v>0.20218316438942718</v>
      </c>
      <c r="H8" s="90">
        <f>G104</f>
        <v>-6.9006878805475784</v>
      </c>
      <c r="I8" s="87">
        <f>I15*I104</f>
        <v>-2.1037156678821419E-3</v>
      </c>
      <c r="J8" s="90">
        <f>I104</f>
        <v>-0.23628533246873629</v>
      </c>
      <c r="K8" s="87">
        <f>K15*K104</f>
        <v>-1.6174274199553539E-2</v>
      </c>
      <c r="L8" s="90">
        <f>K104</f>
        <v>-1.962231398221884</v>
      </c>
      <c r="M8" s="87">
        <f>M15*M104</f>
        <v>6.4304247368343351E-2</v>
      </c>
      <c r="N8" s="90">
        <f>M104</f>
        <v>0.46631395628958561</v>
      </c>
      <c r="O8" s="87">
        <f>O15*O104</f>
        <v>3.7461772512184591E-2</v>
      </c>
      <c r="P8" s="90">
        <f>O104</f>
        <v>0.34284451995565451</v>
      </c>
      <c r="Q8" s="87">
        <f>Q15*Q104</f>
        <v>6.2727579436594356E-3</v>
      </c>
      <c r="R8" s="90">
        <f>Q104</f>
        <v>2.0808274405181901</v>
      </c>
      <c r="S8" s="87">
        <f>S15*S104</f>
        <v>2.4501183304249167E-2</v>
      </c>
      <c r="T8" s="90">
        <f>S104</f>
        <v>0.53754940711462451</v>
      </c>
      <c r="U8" s="148"/>
      <c r="V8" s="148"/>
      <c r="W8" s="148"/>
      <c r="AA8" s="11"/>
      <c r="AB8" s="87"/>
      <c r="AC8" s="90"/>
      <c r="AD8" s="87"/>
      <c r="AE8" s="90"/>
      <c r="AF8" s="6"/>
      <c r="AG8" s="5"/>
      <c r="AI8" s="11"/>
      <c r="AJ8" s="87"/>
      <c r="AK8" s="90"/>
      <c r="AL8" s="87"/>
      <c r="AM8" s="90"/>
      <c r="AO8" s="11"/>
      <c r="AP8" s="87"/>
      <c r="AQ8" s="90"/>
      <c r="AR8" s="87"/>
      <c r="AS8" s="90"/>
      <c r="AU8" s="11"/>
      <c r="AV8" s="87"/>
      <c r="AW8" s="90"/>
      <c r="AX8" s="87"/>
      <c r="AY8" s="90"/>
      <c r="AZ8" s="87"/>
      <c r="BA8" s="90"/>
    </row>
    <row r="9" spans="1:102" s="94" customFormat="1" x14ac:dyDescent="0.25">
      <c r="B9" s="95"/>
      <c r="C9" s="113">
        <f>C79/100</f>
        <v>0.26673408903347401</v>
      </c>
      <c r="D9" s="96"/>
      <c r="E9" s="113">
        <f>E79/100</f>
        <v>0.26316542047177699</v>
      </c>
      <c r="F9" s="96"/>
      <c r="G9" s="113">
        <f>G79/100</f>
        <v>0.229337485516171</v>
      </c>
      <c r="H9" s="96"/>
      <c r="I9" s="113">
        <f>I79/100</f>
        <v>0.28361688504115901</v>
      </c>
      <c r="J9" s="96"/>
      <c r="K9" s="113">
        <f>K79/100</f>
        <v>0.32464804294043398</v>
      </c>
      <c r="L9" s="96"/>
      <c r="M9" s="113">
        <f>M79/100</f>
        <v>0.324115405638573</v>
      </c>
      <c r="N9" s="96"/>
      <c r="O9" s="113">
        <f>O79/100</f>
        <v>0.30948025389994599</v>
      </c>
      <c r="P9" s="96"/>
      <c r="Q9" s="113">
        <f>Q79/100</f>
        <v>0.372250462639445</v>
      </c>
      <c r="R9" s="96"/>
      <c r="S9" s="113">
        <f>S79/100</f>
        <v>0.39939999999999998</v>
      </c>
      <c r="T9" s="96"/>
      <c r="U9" s="149"/>
      <c r="V9" s="149"/>
      <c r="W9" s="149"/>
      <c r="AA9" s="95"/>
      <c r="AB9" s="113"/>
      <c r="AC9" s="96"/>
      <c r="AD9" s="113"/>
      <c r="AE9" s="96"/>
      <c r="AI9" s="95"/>
      <c r="AJ9" s="113"/>
      <c r="AK9" s="96"/>
      <c r="AL9" s="113"/>
      <c r="AM9" s="96"/>
      <c r="AO9" s="95"/>
      <c r="AP9" s="113"/>
      <c r="AQ9" s="96"/>
      <c r="AR9" s="113"/>
      <c r="AS9" s="96"/>
      <c r="AU9" s="95"/>
      <c r="AV9" s="113"/>
      <c r="AW9" s="96"/>
      <c r="AX9" s="113"/>
      <c r="AY9" s="96"/>
      <c r="AZ9" s="113"/>
      <c r="BA9" s="96"/>
    </row>
    <row r="10" spans="1:102" s="1" customFormat="1" x14ac:dyDescent="0.25">
      <c r="A10" s="105"/>
      <c r="B10" s="10"/>
      <c r="C10" s="88">
        <f>C15*C105</f>
        <v>0.22591743778588508</v>
      </c>
      <c r="D10" s="91">
        <f>C105</f>
        <v>0.94980017556667617</v>
      </c>
      <c r="E10" s="88">
        <f>E15*E105</f>
        <v>1.8488548071032323E-2</v>
      </c>
      <c r="F10" s="91">
        <f>E105</f>
        <v>0.1515052949258337</v>
      </c>
      <c r="G10" s="88">
        <f>G15*G105</f>
        <v>4.0925765426666073E-2</v>
      </c>
      <c r="H10" s="91">
        <f>G105</f>
        <v>-1.3968320969492953</v>
      </c>
      <c r="I10" s="88">
        <f>I15*I105</f>
        <v>1.0041388366827999E-2</v>
      </c>
      <c r="J10" s="91">
        <f>I105</f>
        <v>1.1278295945251184</v>
      </c>
      <c r="K10" s="88">
        <f>K15*K105</f>
        <v>1.9552627413279958E-2</v>
      </c>
      <c r="L10" s="91">
        <f>K105</f>
        <v>2.3720866206862574</v>
      </c>
      <c r="M10" s="88">
        <f>M15*M105</f>
        <v>2.3726439722165621E-2</v>
      </c>
      <c r="N10" s="91">
        <f>M105</f>
        <v>0.17205659701035803</v>
      </c>
      <c r="O10" s="88">
        <f>O15*O105</f>
        <v>1.3507975643773323E-2</v>
      </c>
      <c r="P10" s="91">
        <f>O105</f>
        <v>0.12362296588224285</v>
      </c>
      <c r="Q10" s="88">
        <f>Q15*Q105</f>
        <v>-2.1523920455074428E-3</v>
      </c>
      <c r="R10" s="91">
        <f>Q105</f>
        <v>-0.714001157269608</v>
      </c>
      <c r="S10" s="88">
        <f>S15*S105</f>
        <v>1.6214018363106062E-3</v>
      </c>
      <c r="T10" s="91">
        <f>S105</f>
        <v>3.5573122529644265E-2</v>
      </c>
      <c r="U10" s="146"/>
      <c r="V10" s="146"/>
      <c r="W10" s="146"/>
      <c r="AA10" s="10"/>
      <c r="AB10" s="88"/>
      <c r="AC10" s="91"/>
      <c r="AD10" s="88"/>
      <c r="AE10" s="91"/>
      <c r="AF10" s="6"/>
      <c r="AG10" s="5"/>
      <c r="AI10" s="10"/>
      <c r="AJ10" s="88"/>
      <c r="AK10" s="91"/>
      <c r="AL10" s="88"/>
      <c r="AM10" s="91"/>
      <c r="AO10" s="10"/>
      <c r="AP10" s="88"/>
      <c r="AQ10" s="91"/>
      <c r="AR10" s="88"/>
      <c r="AS10" s="91"/>
      <c r="AU10" s="10"/>
      <c r="AV10" s="88"/>
      <c r="AW10" s="91"/>
      <c r="AX10" s="88"/>
      <c r="AY10" s="91"/>
      <c r="AZ10" s="88"/>
      <c r="BA10" s="91"/>
    </row>
    <row r="11" spans="1:102" s="94" customFormat="1" x14ac:dyDescent="0.25">
      <c r="B11" s="97"/>
      <c r="C11" s="114">
        <f>C88/100</f>
        <v>0.39092991298408303</v>
      </c>
      <c r="D11" s="98"/>
      <c r="E11" s="114">
        <f>E88/100</f>
        <v>0.273391206000003</v>
      </c>
      <c r="F11" s="98"/>
      <c r="G11" s="114">
        <f>G88/100</f>
        <v>0.18601443593688</v>
      </c>
      <c r="H11" s="98"/>
      <c r="I11" s="114">
        <f>I88/100</f>
        <v>0.188743588404821</v>
      </c>
      <c r="J11" s="98"/>
      <c r="K11" s="114">
        <f>K88/100</f>
        <v>0.17382129108188799</v>
      </c>
      <c r="L11" s="98"/>
      <c r="M11" s="114">
        <f>M88/100</f>
        <v>0.17418255482928</v>
      </c>
      <c r="N11" s="98"/>
      <c r="O11" s="114">
        <f>O88/100</f>
        <v>0.11349266041032599</v>
      </c>
      <c r="P11" s="98"/>
      <c r="Q11" s="114">
        <f>Q88/100</f>
        <v>0.10444526679275301</v>
      </c>
      <c r="R11" s="98"/>
      <c r="S11" s="114">
        <f>S88/100</f>
        <v>0.10949999999999999</v>
      </c>
      <c r="T11" s="98"/>
      <c r="U11" s="147"/>
      <c r="V11" s="147"/>
      <c r="W11" s="147"/>
      <c r="AA11" s="97"/>
      <c r="AB11" s="114"/>
      <c r="AC11" s="98"/>
      <c r="AD11" s="114"/>
      <c r="AE11" s="98"/>
      <c r="AI11" s="97"/>
      <c r="AJ11" s="114"/>
      <c r="AK11" s="98"/>
      <c r="AL11" s="114"/>
      <c r="AM11" s="98"/>
      <c r="AO11" s="97"/>
      <c r="AP11" s="114"/>
      <c r="AQ11" s="98"/>
      <c r="AR11" s="114"/>
      <c r="AS11" s="98"/>
      <c r="AU11" s="97"/>
      <c r="AV11" s="114"/>
      <c r="AW11" s="98"/>
      <c r="AX11" s="114"/>
      <c r="AY11" s="98"/>
      <c r="AZ11" s="114"/>
      <c r="BA11" s="98"/>
      <c r="CQ11" s="94" t="s">
        <v>24</v>
      </c>
      <c r="CV11" s="94" t="s">
        <v>24</v>
      </c>
      <c r="CX11" s="94" t="s">
        <v>24</v>
      </c>
    </row>
    <row r="12" spans="1:102" s="9" customFormat="1" x14ac:dyDescent="0.25">
      <c r="B12" s="99"/>
      <c r="C12" s="102">
        <f t="shared" ref="C12:R12" si="0">C6+C8+C10</f>
        <v>0.23785786062957578</v>
      </c>
      <c r="D12" s="100">
        <f t="shared" si="0"/>
        <v>1</v>
      </c>
      <c r="E12" s="102">
        <f t="shared" si="0"/>
        <v>0.12203235589939618</v>
      </c>
      <c r="F12" s="101">
        <f t="shared" si="0"/>
        <v>1</v>
      </c>
      <c r="G12" s="102">
        <f t="shared" si="0"/>
        <v>-2.9298986983509766E-2</v>
      </c>
      <c r="H12" s="101">
        <f t="shared" si="0"/>
        <v>1.0000000000000002</v>
      </c>
      <c r="I12" s="102">
        <f t="shared" si="0"/>
        <v>8.9032850490645306E-3</v>
      </c>
      <c r="J12" s="101">
        <f t="shared" si="0"/>
        <v>1</v>
      </c>
      <c r="K12" s="102">
        <f t="shared" si="0"/>
        <v>8.2427965499941441E-3</v>
      </c>
      <c r="L12" s="101">
        <f t="shared" si="0"/>
        <v>1</v>
      </c>
      <c r="M12" s="102">
        <f t="shared" si="0"/>
        <v>0.13789904098090036</v>
      </c>
      <c r="N12" s="101">
        <f t="shared" si="0"/>
        <v>1</v>
      </c>
      <c r="O12" s="102">
        <f t="shared" si="0"/>
        <v>0.10926752604075489</v>
      </c>
      <c r="P12" s="101">
        <f t="shared" si="0"/>
        <v>1</v>
      </c>
      <c r="Q12" s="102">
        <f t="shared" si="0"/>
        <v>3.0145497995246184E-3</v>
      </c>
      <c r="R12" s="101">
        <f t="shared" si="0"/>
        <v>0.99999999999999989</v>
      </c>
      <c r="S12" s="102">
        <f t="shared" ref="S12:T12" si="1">S6+S8+S10</f>
        <v>4.557940717628705E-2</v>
      </c>
      <c r="T12" s="101">
        <f t="shared" si="1"/>
        <v>1</v>
      </c>
      <c r="U12" s="101"/>
      <c r="V12" s="101"/>
      <c r="W12" s="101"/>
      <c r="AA12" s="99"/>
      <c r="AB12" s="115"/>
      <c r="AC12" s="101"/>
      <c r="AD12" s="102"/>
      <c r="AE12" s="101"/>
      <c r="AI12" s="99"/>
      <c r="AJ12" s="115"/>
      <c r="AK12" s="101"/>
      <c r="AL12" s="102"/>
      <c r="AM12" s="101"/>
      <c r="AO12" s="99"/>
      <c r="AP12" s="115"/>
      <c r="AQ12" s="101"/>
      <c r="AR12" s="102"/>
      <c r="AS12" s="101"/>
      <c r="AU12" s="99"/>
      <c r="AV12" s="102"/>
      <c r="AW12" s="101"/>
      <c r="AX12" s="102"/>
      <c r="AY12" s="101"/>
      <c r="AZ12" s="102"/>
      <c r="BA12" s="101"/>
      <c r="CQ12" s="9" t="s">
        <v>25</v>
      </c>
      <c r="CV12" s="9" t="s">
        <v>25</v>
      </c>
      <c r="CX12" s="9" t="s">
        <v>25</v>
      </c>
    </row>
    <row r="13" spans="1:102" x14ac:dyDescent="0.25">
      <c r="C13" s="40"/>
      <c r="E13" s="40"/>
      <c r="G13" s="40"/>
      <c r="I13" s="40"/>
      <c r="K13" s="40"/>
      <c r="M13" s="40"/>
      <c r="O13" s="40"/>
      <c r="Q13" s="40"/>
      <c r="S13" s="40"/>
      <c r="AB13" s="40"/>
      <c r="AD13" s="40"/>
      <c r="AJ13" s="40"/>
      <c r="AL13" s="40"/>
      <c r="AP13" s="40"/>
      <c r="AR13" s="40"/>
      <c r="AV13" s="40"/>
      <c r="AX13" s="40"/>
      <c r="AZ13" s="40"/>
      <c r="CQ13" t="s">
        <v>27</v>
      </c>
      <c r="CV13" t="s">
        <v>27</v>
      </c>
      <c r="CX13" t="s">
        <v>26</v>
      </c>
    </row>
    <row r="14" spans="1:102" x14ac:dyDescent="0.25">
      <c r="B14" s="12"/>
      <c r="C14" s="41">
        <f>C53</f>
        <v>9.3636936118466352E-2</v>
      </c>
      <c r="D14" s="34"/>
      <c r="E14" s="41">
        <f>E53</f>
        <v>9.3432739596962522E-2</v>
      </c>
      <c r="F14" s="34"/>
      <c r="G14" s="41">
        <f>G53</f>
        <v>3.2315803401980148E-2</v>
      </c>
      <c r="H14" s="34"/>
      <c r="I14" s="41">
        <f>I53</f>
        <v>5.8658559654200637E-2</v>
      </c>
      <c r="J14" s="34"/>
      <c r="K14" s="41">
        <f>K53</f>
        <v>-1.803543138157615E-2</v>
      </c>
      <c r="L14" s="34"/>
      <c r="M14" s="41">
        <f>M53</f>
        <v>0.10805676272700104</v>
      </c>
      <c r="N14" s="34"/>
      <c r="O14" s="41">
        <f>O53</f>
        <v>9.8490773177835944E-2</v>
      </c>
      <c r="P14" s="34"/>
      <c r="Q14" s="41">
        <f>Q53</f>
        <v>2.205264463478418E-2</v>
      </c>
      <c r="R14" s="34"/>
      <c r="S14" s="41">
        <f>S53</f>
        <v>0.1164</v>
      </c>
      <c r="T14" s="34"/>
      <c r="U14" s="150"/>
      <c r="V14" s="150"/>
      <c r="W14" s="150"/>
      <c r="AA14" s="12"/>
      <c r="AB14" s="116"/>
      <c r="AC14" s="34"/>
      <c r="AD14" s="41"/>
      <c r="AE14" s="34"/>
      <c r="AI14" s="12"/>
      <c r="AJ14" s="116"/>
      <c r="AK14" s="34"/>
      <c r="AL14" s="41"/>
      <c r="AM14" s="34"/>
      <c r="AO14" s="12"/>
      <c r="AP14" s="116"/>
      <c r="AQ14" s="34"/>
      <c r="AR14" s="41"/>
      <c r="AS14" s="34"/>
      <c r="AU14" s="12"/>
      <c r="AV14" s="116"/>
      <c r="AW14" s="34"/>
      <c r="AX14" s="116"/>
      <c r="AY14" s="34"/>
      <c r="AZ14" s="116"/>
      <c r="BA14" s="34"/>
      <c r="CQ14" t="s">
        <v>28</v>
      </c>
      <c r="CV14" t="s">
        <v>28</v>
      </c>
      <c r="CX14" t="s">
        <v>27</v>
      </c>
    </row>
    <row r="15" spans="1:102" s="9" customFormat="1" x14ac:dyDescent="0.25">
      <c r="B15" s="14"/>
      <c r="C15" s="103">
        <f>C14*C57</f>
        <v>0.23785786062957578</v>
      </c>
      <c r="D15" s="32"/>
      <c r="E15" s="103">
        <f>E14*E57</f>
        <v>0.12203235589939619</v>
      </c>
      <c r="F15" s="32"/>
      <c r="G15" s="103">
        <f>G14*G57</f>
        <v>-2.929898698350978E-2</v>
      </c>
      <c r="H15" s="32"/>
      <c r="I15" s="103">
        <f>I14*I57</f>
        <v>8.9032850490645306E-3</v>
      </c>
      <c r="J15" s="32"/>
      <c r="K15" s="103">
        <f>K14*K57</f>
        <v>8.2427965499941476E-3</v>
      </c>
      <c r="L15" s="32"/>
      <c r="M15" s="103">
        <f>M14*M57</f>
        <v>0.13789904098090036</v>
      </c>
      <c r="N15" s="32"/>
      <c r="O15" s="103">
        <f>O14*O57</f>
        <v>0.10926752604075489</v>
      </c>
      <c r="P15" s="32"/>
      <c r="Q15" s="103">
        <f>Q14*Q57</f>
        <v>3.0145497995246189E-3</v>
      </c>
      <c r="R15" s="32"/>
      <c r="S15" s="103">
        <f>S14*S57</f>
        <v>4.557940717628705E-2</v>
      </c>
      <c r="T15" s="32"/>
      <c r="U15" s="32"/>
      <c r="V15" s="32"/>
      <c r="W15" s="32"/>
      <c r="AA15" s="14"/>
      <c r="AB15" s="117"/>
      <c r="AC15" s="32"/>
      <c r="AD15" s="103"/>
      <c r="AE15" s="32"/>
      <c r="AI15" s="14"/>
      <c r="AJ15" s="117"/>
      <c r="AK15" s="32"/>
      <c r="AL15" s="103"/>
      <c r="AM15" s="32"/>
      <c r="AO15" s="14"/>
      <c r="AP15" s="117"/>
      <c r="AQ15" s="32"/>
      <c r="AR15" s="103"/>
      <c r="AS15" s="32"/>
      <c r="AU15" s="14"/>
      <c r="AV15" s="117"/>
      <c r="AW15" s="32"/>
      <c r="AX15" s="117"/>
      <c r="AY15" s="32"/>
      <c r="AZ15" s="117"/>
      <c r="BA15" s="32"/>
      <c r="CQ15" s="9" t="s">
        <v>31</v>
      </c>
      <c r="CV15" s="9" t="s">
        <v>31</v>
      </c>
      <c r="CX15" s="9" t="s">
        <v>28</v>
      </c>
    </row>
    <row r="16" spans="1:102" s="9" customFormat="1" x14ac:dyDescent="0.25">
      <c r="B16" s="15"/>
      <c r="C16" s="42">
        <f>C14*C58</f>
        <v>-0.14422092451110943</v>
      </c>
      <c r="D16" s="33"/>
      <c r="E16" s="42">
        <f>E14*E58</f>
        <v>-2.8599616302433663E-2</v>
      </c>
      <c r="F16" s="33"/>
      <c r="G16" s="42">
        <f>G14*G58</f>
        <v>6.1614790385489934E-2</v>
      </c>
      <c r="H16" s="33"/>
      <c r="I16" s="42">
        <f>I14*I58</f>
        <v>4.9755274605136103E-2</v>
      </c>
      <c r="J16" s="33"/>
      <c r="K16" s="42">
        <f>K14*K58</f>
        <v>-2.6278227931570298E-2</v>
      </c>
      <c r="L16" s="33"/>
      <c r="M16" s="42">
        <f>M14*M58</f>
        <v>-2.9842278253899311E-2</v>
      </c>
      <c r="N16" s="33"/>
      <c r="O16" s="42">
        <f>O14*O58</f>
        <v>-1.0776752862918943E-2</v>
      </c>
      <c r="P16" s="33"/>
      <c r="Q16" s="42">
        <f>Q14*Q58</f>
        <v>1.9038094835259561E-2</v>
      </c>
      <c r="R16" s="33"/>
      <c r="S16" s="42">
        <f>S14*S58</f>
        <v>7.0820592823712961E-2</v>
      </c>
      <c r="T16" s="33"/>
      <c r="U16" s="32"/>
      <c r="V16" s="32"/>
      <c r="W16" s="32"/>
      <c r="AA16" s="15"/>
      <c r="AB16" s="118"/>
      <c r="AC16" s="33"/>
      <c r="AD16" s="42"/>
      <c r="AE16" s="33"/>
      <c r="AI16" s="15"/>
      <c r="AJ16" s="118"/>
      <c r="AK16" s="33"/>
      <c r="AL16" s="42"/>
      <c r="AM16" s="33"/>
      <c r="AO16" s="15"/>
      <c r="AP16" s="118"/>
      <c r="AQ16" s="33"/>
      <c r="AR16" s="42"/>
      <c r="AS16" s="33"/>
      <c r="AU16" s="15"/>
      <c r="AV16" s="118"/>
      <c r="AW16" s="33"/>
      <c r="AX16" s="118"/>
      <c r="AY16" s="33"/>
      <c r="AZ16" s="118"/>
      <c r="BA16" s="33"/>
    </row>
    <row r="17" spans="2:102" x14ac:dyDescent="0.25">
      <c r="AZ17" s="6"/>
    </row>
    <row r="18" spans="2:102" x14ac:dyDescent="0.25">
      <c r="B18" s="9"/>
      <c r="AA18" s="9"/>
      <c r="AI18" s="9"/>
      <c r="AO18" s="9"/>
    </row>
    <row r="20" spans="2:102" ht="30" customHeight="1" x14ac:dyDescent="0.25"/>
    <row r="21" spans="2:102" x14ac:dyDescent="0.25">
      <c r="AV21" s="64"/>
      <c r="AW21" s="142"/>
      <c r="AX21" s="64"/>
      <c r="AY21" s="142"/>
      <c r="AZ21" s="64"/>
      <c r="BA21" s="64"/>
    </row>
    <row r="22" spans="2:102" x14ac:dyDescent="0.25">
      <c r="AU22" s="143"/>
      <c r="AV22" s="137"/>
      <c r="AW22" s="137"/>
      <c r="AX22" s="137"/>
      <c r="AY22" s="137"/>
      <c r="AZ22" s="137"/>
      <c r="BA22" s="137"/>
    </row>
    <row r="23" spans="2:102" x14ac:dyDescent="0.25">
      <c r="AU23" s="143"/>
      <c r="AV23" s="137"/>
      <c r="AW23" s="140"/>
      <c r="AX23" s="137"/>
      <c r="AY23" s="140"/>
      <c r="AZ23" s="137"/>
      <c r="BA23" s="141"/>
    </row>
    <row r="24" spans="2:102" x14ac:dyDescent="0.25">
      <c r="C24" s="111"/>
      <c r="D24" s="111"/>
      <c r="E24" s="111"/>
      <c r="F24" s="111"/>
      <c r="G24" s="111"/>
      <c r="H24" s="111"/>
      <c r="I24" s="111"/>
      <c r="J24" s="111"/>
      <c r="K24" s="111"/>
      <c r="AU24" s="143"/>
      <c r="AV24" s="137"/>
      <c r="AW24" s="140"/>
      <c r="AX24" s="137"/>
      <c r="AY24" s="140"/>
      <c r="AZ24" s="137"/>
      <c r="BA24" s="141"/>
    </row>
    <row r="25" spans="2:102" x14ac:dyDescent="0.25">
      <c r="B25" s="111"/>
      <c r="C25" s="111"/>
      <c r="D25" s="111"/>
      <c r="E25" s="111"/>
      <c r="F25" s="111"/>
      <c r="G25" s="111"/>
      <c r="H25" s="111"/>
      <c r="I25" s="111"/>
      <c r="J25" s="111"/>
      <c r="K25" s="111"/>
      <c r="AA25" s="111"/>
      <c r="AI25" s="111"/>
      <c r="AO25" s="111"/>
    </row>
    <row r="26" spans="2:102" x14ac:dyDescent="0.25">
      <c r="B26" s="111"/>
      <c r="C26" s="111"/>
      <c r="D26" s="111"/>
      <c r="E26" s="111"/>
      <c r="F26" s="111"/>
      <c r="G26" s="111"/>
      <c r="H26" s="111"/>
      <c r="I26" s="111"/>
      <c r="J26" s="111"/>
      <c r="K26" s="111"/>
      <c r="AA26" s="111"/>
      <c r="AI26" s="111"/>
      <c r="AO26" s="111"/>
    </row>
    <row r="27" spans="2:102" x14ac:dyDescent="0.25">
      <c r="C27" s="111"/>
      <c r="D27" s="111"/>
      <c r="E27" s="111"/>
      <c r="F27" s="111"/>
      <c r="G27" s="111"/>
      <c r="H27" s="111"/>
      <c r="I27" s="111"/>
      <c r="J27" s="111"/>
      <c r="K27" s="111"/>
      <c r="CQ27" t="s">
        <v>24</v>
      </c>
      <c r="CV27" t="s">
        <v>24</v>
      </c>
      <c r="CX27" t="s">
        <v>24</v>
      </c>
    </row>
    <row r="28" spans="2:102" x14ac:dyDescent="0.25">
      <c r="CQ28" t="s">
        <v>25</v>
      </c>
      <c r="CV28" t="s">
        <v>25</v>
      </c>
      <c r="CX28" t="s">
        <v>25</v>
      </c>
    </row>
    <row r="29" spans="2:102" x14ac:dyDescent="0.25">
      <c r="CQ29" t="s">
        <v>27</v>
      </c>
      <c r="CV29" t="s">
        <v>27</v>
      </c>
      <c r="CX29" t="s">
        <v>26</v>
      </c>
    </row>
    <row r="30" spans="2:102" x14ac:dyDescent="0.25">
      <c r="CQ30" t="s">
        <v>28</v>
      </c>
      <c r="CV30" t="s">
        <v>28</v>
      </c>
      <c r="CX30" t="s">
        <v>27</v>
      </c>
    </row>
    <row r="31" spans="2:102" x14ac:dyDescent="0.25">
      <c r="O31" s="136"/>
      <c r="P31" s="136"/>
      <c r="Q31" s="136"/>
      <c r="R31" s="136"/>
      <c r="S31" s="136"/>
      <c r="T31" s="136"/>
      <c r="U31" s="136"/>
      <c r="V31" s="136"/>
      <c r="W31" s="136"/>
      <c r="CQ31" t="s">
        <v>31</v>
      </c>
      <c r="CV31" t="s">
        <v>31</v>
      </c>
      <c r="CX31" t="s">
        <v>28</v>
      </c>
    </row>
    <row r="32" spans="2:102" x14ac:dyDescent="0.25">
      <c r="B32" s="134"/>
      <c r="C32" s="135"/>
      <c r="M32" s="110"/>
    </row>
    <row r="34" spans="1:102" x14ac:dyDescent="0.25">
      <c r="B34" s="31"/>
      <c r="C34" s="31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3"/>
      <c r="V34" s="3"/>
      <c r="W34" s="3"/>
      <c r="AA34" s="31"/>
      <c r="AB34" s="4"/>
      <c r="AC34" s="4"/>
      <c r="AD34" s="4"/>
      <c r="AE34" s="4"/>
      <c r="AI34" s="31"/>
      <c r="AJ34" s="4"/>
      <c r="AK34" s="4"/>
      <c r="AL34" s="4"/>
      <c r="AM34" s="4"/>
      <c r="AO34" s="31"/>
      <c r="AP34" s="4"/>
      <c r="AQ34" s="4"/>
      <c r="AR34" s="4"/>
      <c r="AS34" s="4"/>
    </row>
    <row r="36" spans="1:102" ht="33" customHeight="1" x14ac:dyDescent="0.25">
      <c r="B36" s="104"/>
      <c r="C36" s="153"/>
      <c r="D36" s="155"/>
      <c r="E36" s="153"/>
      <c r="F36" s="155"/>
      <c r="G36" s="153"/>
      <c r="H36" s="155"/>
      <c r="I36" s="153"/>
      <c r="J36" s="155"/>
      <c r="K36" s="153"/>
      <c r="L36" s="155"/>
      <c r="M36" s="153"/>
      <c r="N36" s="155"/>
      <c r="O36" s="153"/>
      <c r="P36" s="155"/>
      <c r="Q36" s="153"/>
      <c r="R36" s="154"/>
      <c r="S36" s="153"/>
      <c r="T36" s="154"/>
      <c r="U36" s="145"/>
      <c r="V36" s="145"/>
      <c r="W36" s="145"/>
      <c r="AA36" s="104"/>
      <c r="AB36" s="156"/>
      <c r="AC36" s="154"/>
      <c r="AD36" s="156"/>
      <c r="AE36" s="154"/>
      <c r="AI36" s="104"/>
      <c r="AJ36" s="156"/>
      <c r="AK36" s="164"/>
      <c r="AL36" s="156"/>
      <c r="AM36" s="165"/>
      <c r="AO36" s="104"/>
      <c r="AP36" s="156"/>
      <c r="AQ36" s="164"/>
      <c r="AR36" s="156"/>
      <c r="AS36" s="165"/>
    </row>
    <row r="37" spans="1:102" s="1" customFormat="1" x14ac:dyDescent="0.25">
      <c r="A37" s="105"/>
      <c r="B37" s="13"/>
      <c r="C37" s="86"/>
      <c r="D37" s="89"/>
      <c r="E37" s="86"/>
      <c r="F37" s="89"/>
      <c r="G37" s="86"/>
      <c r="H37" s="89"/>
      <c r="I37" s="86"/>
      <c r="J37" s="89"/>
      <c r="K37" s="86"/>
      <c r="L37" s="89"/>
      <c r="M37" s="86"/>
      <c r="N37" s="89"/>
      <c r="O37" s="86"/>
      <c r="P37" s="89"/>
      <c r="Q37" s="86"/>
      <c r="R37" s="89"/>
      <c r="S37" s="86"/>
      <c r="T37" s="89"/>
      <c r="U37" s="146"/>
      <c r="V37" s="146"/>
      <c r="W37" s="146"/>
      <c r="X37"/>
      <c r="Y37"/>
      <c r="Z37"/>
      <c r="AA37" s="13"/>
      <c r="AB37" s="86"/>
      <c r="AC37" s="89"/>
      <c r="AD37" s="86"/>
      <c r="AE37" s="89"/>
      <c r="AF37" s="6"/>
      <c r="AG37" s="5"/>
      <c r="AI37" s="13"/>
      <c r="AO37" s="13"/>
    </row>
    <row r="38" spans="1:102" s="94" customFormat="1" x14ac:dyDescent="0.25">
      <c r="B38" s="92"/>
      <c r="C38" s="112"/>
      <c r="D38" s="93"/>
      <c r="E38" s="112"/>
      <c r="F38" s="93"/>
      <c r="G38" s="112"/>
      <c r="H38" s="93"/>
      <c r="I38" s="112"/>
      <c r="J38" s="93"/>
      <c r="K38" s="112"/>
      <c r="L38" s="93"/>
      <c r="M38" s="112"/>
      <c r="N38" s="93"/>
      <c r="O38" s="112"/>
      <c r="P38" s="93"/>
      <c r="Q38" s="112"/>
      <c r="R38" s="93"/>
      <c r="S38" s="112"/>
      <c r="T38" s="93"/>
      <c r="U38" s="147"/>
      <c r="V38" s="147"/>
      <c r="W38" s="147"/>
      <c r="AA38" s="92"/>
      <c r="AB38" s="112"/>
      <c r="AC38" s="93"/>
      <c r="AD38" s="112"/>
      <c r="AE38" s="93"/>
      <c r="AI38" s="92"/>
      <c r="AO38" s="92"/>
    </row>
    <row r="39" spans="1:102" s="1" customFormat="1" x14ac:dyDescent="0.25">
      <c r="A39" s="105"/>
      <c r="B39" s="11"/>
      <c r="C39" s="87"/>
      <c r="D39" s="90"/>
      <c r="E39" s="87"/>
      <c r="F39" s="90"/>
      <c r="G39" s="87"/>
      <c r="H39" s="90"/>
      <c r="I39" s="87"/>
      <c r="J39" s="90"/>
      <c r="K39" s="87"/>
      <c r="L39" s="90"/>
      <c r="M39" s="87"/>
      <c r="N39" s="90"/>
      <c r="O39" s="87"/>
      <c r="P39" s="90"/>
      <c r="Q39" s="87"/>
      <c r="R39" s="90"/>
      <c r="S39" s="87"/>
      <c r="T39" s="90"/>
      <c r="U39" s="148"/>
      <c r="V39" s="148"/>
      <c r="W39" s="148"/>
      <c r="AA39" s="11"/>
      <c r="AB39" s="87"/>
      <c r="AC39" s="90"/>
      <c r="AD39" s="87"/>
      <c r="AE39" s="90"/>
      <c r="AF39" s="6"/>
      <c r="AG39" s="5"/>
      <c r="AI39" s="11"/>
      <c r="AO39" s="11"/>
    </row>
    <row r="40" spans="1:102" s="94" customFormat="1" x14ac:dyDescent="0.25">
      <c r="B40" s="95"/>
      <c r="C40" s="113"/>
      <c r="D40" s="96"/>
      <c r="E40" s="113"/>
      <c r="F40" s="96"/>
      <c r="G40" s="113"/>
      <c r="H40" s="96"/>
      <c r="I40" s="113"/>
      <c r="J40" s="96"/>
      <c r="K40" s="113"/>
      <c r="L40" s="96"/>
      <c r="M40" s="113"/>
      <c r="N40" s="96"/>
      <c r="O40" s="113"/>
      <c r="P40" s="96"/>
      <c r="Q40" s="113"/>
      <c r="R40" s="96"/>
      <c r="S40" s="113"/>
      <c r="T40" s="96"/>
      <c r="U40" s="149"/>
      <c r="V40" s="149"/>
      <c r="W40" s="149"/>
      <c r="AA40" s="95"/>
      <c r="AB40" s="113"/>
      <c r="AC40" s="96"/>
      <c r="AD40" s="113"/>
      <c r="AE40" s="96"/>
      <c r="AI40" s="95"/>
      <c r="AO40" s="95"/>
    </row>
    <row r="41" spans="1:102" s="1" customFormat="1" x14ac:dyDescent="0.25">
      <c r="A41" s="105"/>
      <c r="B41" s="10"/>
      <c r="C41" s="88"/>
      <c r="D41" s="91"/>
      <c r="E41" s="88"/>
      <c r="F41" s="91"/>
      <c r="G41" s="88"/>
      <c r="H41" s="91"/>
      <c r="I41" s="88"/>
      <c r="J41" s="91"/>
      <c r="K41" s="88"/>
      <c r="L41" s="91"/>
      <c r="M41" s="88"/>
      <c r="N41" s="91"/>
      <c r="O41" s="88"/>
      <c r="P41" s="91"/>
      <c r="Q41" s="88"/>
      <c r="R41" s="91"/>
      <c r="S41" s="88"/>
      <c r="T41" s="91"/>
      <c r="U41" s="146"/>
      <c r="V41" s="146"/>
      <c r="W41" s="146"/>
      <c r="AA41" s="10"/>
      <c r="AB41" s="88"/>
      <c r="AC41" s="91"/>
      <c r="AD41" s="88"/>
      <c r="AE41" s="91"/>
      <c r="AF41" s="6"/>
      <c r="AG41" s="5"/>
      <c r="AI41" s="10"/>
      <c r="AO41" s="10"/>
    </row>
    <row r="42" spans="1:102" s="94" customFormat="1" x14ac:dyDescent="0.25">
      <c r="B42" s="97"/>
      <c r="C42" s="114"/>
      <c r="D42" s="98"/>
      <c r="E42" s="114"/>
      <c r="F42" s="98"/>
      <c r="G42" s="114"/>
      <c r="H42" s="98"/>
      <c r="I42" s="114"/>
      <c r="J42" s="98"/>
      <c r="K42" s="114"/>
      <c r="L42" s="98"/>
      <c r="M42" s="114"/>
      <c r="N42" s="98"/>
      <c r="O42" s="114"/>
      <c r="P42" s="98"/>
      <c r="Q42" s="114"/>
      <c r="R42" s="98"/>
      <c r="S42" s="114"/>
      <c r="T42" s="98"/>
      <c r="U42" s="147"/>
      <c r="V42" s="147"/>
      <c r="W42" s="147"/>
      <c r="AA42" s="97"/>
      <c r="AB42" s="114"/>
      <c r="AC42" s="98"/>
      <c r="AD42" s="114"/>
      <c r="AE42" s="98"/>
      <c r="AI42" s="97"/>
      <c r="AO42" s="97"/>
      <c r="CQ42" s="94" t="s">
        <v>24</v>
      </c>
      <c r="CV42" s="94" t="s">
        <v>24</v>
      </c>
      <c r="CX42" s="94" t="s">
        <v>24</v>
      </c>
    </row>
    <row r="43" spans="1:102" s="9" customFormat="1" x14ac:dyDescent="0.25">
      <c r="B43" s="99"/>
      <c r="C43" s="102"/>
      <c r="D43" s="100"/>
      <c r="E43" s="102"/>
      <c r="F43" s="101"/>
      <c r="G43" s="102"/>
      <c r="H43" s="101"/>
      <c r="I43" s="102"/>
      <c r="J43" s="101"/>
      <c r="K43" s="102"/>
      <c r="L43" s="101"/>
      <c r="M43" s="102"/>
      <c r="N43" s="101"/>
      <c r="O43" s="102"/>
      <c r="P43" s="101"/>
      <c r="Q43" s="102"/>
      <c r="R43" s="101"/>
      <c r="S43" s="102"/>
      <c r="T43" s="101"/>
      <c r="U43" s="101"/>
      <c r="V43" s="101"/>
      <c r="W43" s="101"/>
      <c r="AA43" s="99"/>
      <c r="AB43" s="115"/>
      <c r="AC43" s="101"/>
      <c r="AD43" s="102"/>
      <c r="AE43" s="101"/>
      <c r="AI43" s="99"/>
      <c r="AO43" s="99"/>
      <c r="CQ43" s="9" t="s">
        <v>25</v>
      </c>
      <c r="CV43" s="9" t="s">
        <v>25</v>
      </c>
      <c r="CX43" s="9" t="s">
        <v>25</v>
      </c>
    </row>
    <row r="44" spans="1:102" x14ac:dyDescent="0.25">
      <c r="C44" s="40"/>
      <c r="E44" s="40"/>
      <c r="G44" s="40"/>
      <c r="I44" s="40"/>
      <c r="K44" s="40"/>
      <c r="M44" s="40"/>
      <c r="O44" s="40"/>
      <c r="Q44" s="40"/>
      <c r="S44" s="40"/>
      <c r="AB44" s="40"/>
      <c r="AD44" s="40"/>
      <c r="CQ44" t="s">
        <v>27</v>
      </c>
      <c r="CV44" t="s">
        <v>27</v>
      </c>
      <c r="CX44" t="s">
        <v>26</v>
      </c>
    </row>
    <row r="45" spans="1:102" x14ac:dyDescent="0.25">
      <c r="B45" s="12"/>
      <c r="C45" s="41"/>
      <c r="D45" s="34"/>
      <c r="E45" s="41"/>
      <c r="F45" s="34"/>
      <c r="G45" s="41"/>
      <c r="H45" s="34"/>
      <c r="I45" s="41"/>
      <c r="J45" s="34"/>
      <c r="K45" s="41"/>
      <c r="L45" s="34"/>
      <c r="M45" s="41"/>
      <c r="N45" s="34"/>
      <c r="O45" s="41"/>
      <c r="P45" s="34"/>
      <c r="Q45" s="41"/>
      <c r="R45" s="34"/>
      <c r="S45" s="41"/>
      <c r="T45" s="34"/>
      <c r="U45" s="150"/>
      <c r="V45" s="150"/>
      <c r="W45" s="150"/>
      <c r="AA45" s="12"/>
      <c r="AB45" s="116"/>
      <c r="AC45" s="34"/>
      <c r="AD45" s="41"/>
      <c r="AE45" s="34"/>
      <c r="AI45" s="12"/>
      <c r="AO45" s="12"/>
      <c r="CQ45" t="s">
        <v>28</v>
      </c>
      <c r="CV45" t="s">
        <v>28</v>
      </c>
      <c r="CX45" t="s">
        <v>27</v>
      </c>
    </row>
    <row r="46" spans="1:102" s="9" customFormat="1" x14ac:dyDescent="0.25">
      <c r="B46" s="14"/>
      <c r="C46" s="103"/>
      <c r="D46" s="32"/>
      <c r="E46" s="103"/>
      <c r="F46" s="32"/>
      <c r="G46" s="103"/>
      <c r="H46" s="32"/>
      <c r="I46" s="103"/>
      <c r="J46" s="32"/>
      <c r="K46" s="103"/>
      <c r="L46" s="32"/>
      <c r="M46" s="103"/>
      <c r="N46" s="32"/>
      <c r="O46" s="103"/>
      <c r="P46" s="32"/>
      <c r="Q46" s="103"/>
      <c r="R46" s="32"/>
      <c r="S46" s="103"/>
      <c r="T46" s="32"/>
      <c r="U46" s="32"/>
      <c r="V46" s="32"/>
      <c r="W46" s="32"/>
      <c r="AA46" s="14"/>
      <c r="AB46" s="117"/>
      <c r="AC46" s="32"/>
      <c r="AD46" s="103"/>
      <c r="AE46" s="32"/>
      <c r="AI46" s="14"/>
      <c r="AO46" s="14"/>
      <c r="CQ46" s="9" t="s">
        <v>31</v>
      </c>
      <c r="CV46" s="9" t="s">
        <v>31</v>
      </c>
      <c r="CX46" s="9" t="s">
        <v>28</v>
      </c>
    </row>
    <row r="47" spans="1:102" s="9" customFormat="1" x14ac:dyDescent="0.25">
      <c r="B47" s="15"/>
      <c r="C47" s="42"/>
      <c r="D47" s="33"/>
      <c r="E47" s="42"/>
      <c r="F47" s="33"/>
      <c r="G47" s="42"/>
      <c r="H47" s="33"/>
      <c r="I47" s="42"/>
      <c r="J47" s="33"/>
      <c r="K47" s="42"/>
      <c r="L47" s="33"/>
      <c r="M47" s="42"/>
      <c r="N47" s="33"/>
      <c r="O47" s="42"/>
      <c r="P47" s="33"/>
      <c r="Q47" s="42"/>
      <c r="R47" s="33"/>
      <c r="S47" s="42"/>
      <c r="T47" s="33"/>
      <c r="U47" s="32"/>
      <c r="V47" s="32"/>
      <c r="W47" s="32"/>
      <c r="AA47" s="15"/>
      <c r="AB47" s="118"/>
      <c r="AC47" s="33"/>
      <c r="AD47" s="42"/>
      <c r="AE47" s="33"/>
      <c r="AI47" s="15"/>
      <c r="AO47" s="15"/>
    </row>
    <row r="51" spans="1:102" ht="30" customHeight="1" x14ac:dyDescent="0.25">
      <c r="A51" s="105"/>
      <c r="B51" s="43" t="s">
        <v>3</v>
      </c>
      <c r="C51" s="7" t="str">
        <f>C5</f>
        <v>06/2006-2007</v>
      </c>
      <c r="E51" s="7">
        <f>E5</f>
        <v>2008</v>
      </c>
      <c r="G51" s="7">
        <f>G5</f>
        <v>2009</v>
      </c>
      <c r="I51" s="7">
        <f>I5</f>
        <v>2010</v>
      </c>
      <c r="K51" s="7">
        <f>K5</f>
        <v>2011</v>
      </c>
      <c r="M51" s="7">
        <f>M5</f>
        <v>2012</v>
      </c>
      <c r="O51" s="7">
        <f>O5</f>
        <v>2013</v>
      </c>
      <c r="Q51" s="7">
        <f>Q5</f>
        <v>2014</v>
      </c>
      <c r="S51" s="7">
        <v>2015</v>
      </c>
      <c r="AA51" s="43"/>
      <c r="AB51" s="163"/>
      <c r="AC51" s="163"/>
      <c r="AE51" s="64"/>
      <c r="AI51" s="43"/>
      <c r="AJ51" s="163"/>
      <c r="AK51" s="163"/>
      <c r="AM51" s="64"/>
      <c r="AO51" s="43"/>
      <c r="AP51" s="163"/>
      <c r="AQ51" s="163"/>
      <c r="AS51" s="64"/>
    </row>
    <row r="52" spans="1:102" x14ac:dyDescent="0.25">
      <c r="B52" s="13" t="s">
        <v>0</v>
      </c>
      <c r="C52" s="13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151"/>
      <c r="V52" s="151"/>
      <c r="W52" s="151"/>
      <c r="AA52" s="13"/>
      <c r="AB52" s="28"/>
      <c r="AC52" s="28"/>
      <c r="AE52" s="28"/>
      <c r="AI52" s="13"/>
      <c r="AJ52" s="28"/>
      <c r="AK52" s="28"/>
      <c r="AM52" s="28"/>
      <c r="AO52" s="13"/>
      <c r="AP52" s="28"/>
      <c r="AQ52" s="139"/>
      <c r="AS52" s="28"/>
      <c r="AV52" s="55"/>
    </row>
    <row r="53" spans="1:102" x14ac:dyDescent="0.25">
      <c r="A53" s="106"/>
      <c r="B53" s="29"/>
      <c r="C53" s="54">
        <v>9.3636936118466352E-2</v>
      </c>
      <c r="D53" s="30"/>
      <c r="E53" s="30">
        <v>9.3432739596962522E-2</v>
      </c>
      <c r="F53" s="30"/>
      <c r="G53" s="30">
        <v>3.2315803401980148E-2</v>
      </c>
      <c r="H53" s="30"/>
      <c r="I53" s="30">
        <v>5.8658559654200637E-2</v>
      </c>
      <c r="J53" s="30"/>
      <c r="K53" s="30">
        <v>-1.803543138157615E-2</v>
      </c>
      <c r="L53" s="30"/>
      <c r="M53" s="30">
        <v>0.10805676272700104</v>
      </c>
      <c r="N53" s="30"/>
      <c r="O53" s="30">
        <v>9.8490773177835944E-2</v>
      </c>
      <c r="P53" s="30"/>
      <c r="Q53" s="30">
        <v>2.205264463478418E-2</v>
      </c>
      <c r="R53" s="30"/>
      <c r="S53" s="30">
        <v>0.1164</v>
      </c>
      <c r="T53" s="30"/>
      <c r="U53" s="30"/>
      <c r="V53" s="30"/>
      <c r="W53" s="30"/>
      <c r="AA53" s="29"/>
      <c r="AB53" s="30"/>
      <c r="AC53" s="30"/>
      <c r="AE53" s="58"/>
      <c r="AF53" s="119"/>
      <c r="AG53" s="138"/>
      <c r="AI53" s="29"/>
      <c r="AJ53" s="30"/>
      <c r="AK53" s="30"/>
      <c r="AM53" s="58"/>
      <c r="AO53" s="29"/>
      <c r="AP53" s="30"/>
      <c r="AQ53" s="30"/>
      <c r="AS53" s="58"/>
    </row>
    <row r="54" spans="1:102" ht="15" customHeight="1" x14ac:dyDescent="0.25">
      <c r="A54" s="159"/>
      <c r="B54" s="35"/>
      <c r="C54" s="129">
        <v>5.5410883112706903</v>
      </c>
      <c r="D54" s="44"/>
      <c r="E54" s="131">
        <v>11.3695446358872</v>
      </c>
      <c r="F54" s="39"/>
      <c r="G54" s="129">
        <v>0.80201104054227201</v>
      </c>
      <c r="H54" s="39"/>
      <c r="I54" s="129">
        <v>6.04587950839979</v>
      </c>
      <c r="J54" s="39"/>
      <c r="K54" s="129">
        <v>-3.3266916012280898</v>
      </c>
      <c r="L54" s="39"/>
      <c r="M54" s="129">
        <v>9.8626835272447106</v>
      </c>
      <c r="N54" s="39"/>
      <c r="O54" s="129">
        <v>10.6291708784139</v>
      </c>
      <c r="P54" s="39"/>
      <c r="Q54" s="129">
        <v>2.5529803383085099</v>
      </c>
      <c r="R54" s="39"/>
      <c r="S54" s="129">
        <v>6.41</v>
      </c>
      <c r="T54" s="39"/>
      <c r="U54" s="152"/>
      <c r="V54" s="152"/>
      <c r="W54" s="152"/>
      <c r="AA54" s="35"/>
      <c r="AB54" s="124"/>
      <c r="AC54" s="44"/>
      <c r="AE54" s="60"/>
      <c r="AF54" s="120"/>
      <c r="AI54" s="35"/>
      <c r="AJ54" s="124"/>
      <c r="AK54" s="124"/>
      <c r="AM54" s="60"/>
      <c r="AO54" s="35"/>
      <c r="AP54" s="124"/>
      <c r="AQ54" s="124"/>
      <c r="AS54" s="60"/>
      <c r="CQ54" t="s">
        <v>11</v>
      </c>
      <c r="CV54" t="s">
        <v>11</v>
      </c>
      <c r="CX54" t="s">
        <v>11</v>
      </c>
    </row>
    <row r="55" spans="1:102" x14ac:dyDescent="0.25">
      <c r="A55" s="160"/>
      <c r="B55" s="24"/>
      <c r="C55" s="129">
        <v>-7.1862106014187299</v>
      </c>
      <c r="D55" s="45"/>
      <c r="E55" s="131">
        <v>-2.9406982276611999</v>
      </c>
      <c r="F55" s="37"/>
      <c r="G55" s="129">
        <v>1.47159258207501</v>
      </c>
      <c r="H55" s="37"/>
      <c r="I55" s="129">
        <v>4.6777460343261597</v>
      </c>
      <c r="J55" s="37"/>
      <c r="K55" s="129">
        <v>-4.7732933406660596</v>
      </c>
      <c r="L55" s="37"/>
      <c r="M55" s="129">
        <v>-2.43930426632331</v>
      </c>
      <c r="N55" s="37"/>
      <c r="O55" s="129">
        <v>-0.95197298106885997</v>
      </c>
      <c r="P55" s="37"/>
      <c r="Q55" s="129">
        <v>2.1811010089693599</v>
      </c>
      <c r="R55" s="37"/>
      <c r="S55" s="129">
        <v>3.76</v>
      </c>
      <c r="T55" s="37"/>
      <c r="U55" s="37"/>
      <c r="V55" s="37"/>
      <c r="W55" s="37"/>
      <c r="AA55" s="24"/>
      <c r="AB55" s="123"/>
      <c r="AC55" s="45"/>
      <c r="AE55" s="56"/>
      <c r="AF55" s="121"/>
      <c r="AI55" s="24"/>
      <c r="AJ55" s="123"/>
      <c r="AK55" s="123"/>
      <c r="AM55" s="56"/>
      <c r="AO55" s="24"/>
      <c r="AP55" s="123"/>
      <c r="AQ55" s="123"/>
      <c r="AS55" s="56"/>
      <c r="AV55" s="107"/>
      <c r="AW55" s="17"/>
      <c r="AX55" s="17"/>
      <c r="CQ55" t="s">
        <v>12</v>
      </c>
      <c r="CV55" t="s">
        <v>12</v>
      </c>
      <c r="CX55" t="s">
        <v>12</v>
      </c>
    </row>
    <row r="56" spans="1:102" x14ac:dyDescent="0.25">
      <c r="A56" s="160"/>
      <c r="B56" s="26"/>
      <c r="C56" s="129">
        <v>14.0755503748106</v>
      </c>
      <c r="D56" s="46"/>
      <c r="E56" s="131">
        <v>14.849744569255501</v>
      </c>
      <c r="F56" s="38"/>
      <c r="G56" s="129">
        <v>-0.72713993042918801</v>
      </c>
      <c r="H56" s="38"/>
      <c r="I56" s="129">
        <v>0.91765275098647503</v>
      </c>
      <c r="J56" s="38"/>
      <c r="K56" s="129">
        <v>1.52040954681623</v>
      </c>
      <c r="L56" s="38"/>
      <c r="M56" s="129">
        <v>12.5864829334307</v>
      </c>
      <c r="N56" s="38"/>
      <c r="O56" s="129">
        <v>11.792203150356499</v>
      </c>
      <c r="P56" s="38"/>
      <c r="Q56" s="129">
        <v>0.34898700335011001</v>
      </c>
      <c r="R56" s="38"/>
      <c r="S56" s="129">
        <v>2.5099999999999998</v>
      </c>
      <c r="T56" s="38"/>
      <c r="U56" s="37"/>
      <c r="V56" s="37"/>
      <c r="W56" s="37"/>
      <c r="AA56" s="26"/>
      <c r="AB56" s="125"/>
      <c r="AC56" s="46"/>
      <c r="AE56" s="57"/>
      <c r="AF56" s="122"/>
      <c r="AI56" s="26"/>
      <c r="AJ56" s="125"/>
      <c r="AK56" s="125"/>
      <c r="AM56" s="57"/>
      <c r="AO56" s="26"/>
      <c r="AP56" s="125"/>
      <c r="AQ56" s="125"/>
      <c r="AS56" s="57"/>
      <c r="AV56" s="108"/>
      <c r="AW56" s="4"/>
      <c r="AX56" s="4"/>
      <c r="CQ56" t="s">
        <v>13</v>
      </c>
      <c r="CV56" t="s">
        <v>13</v>
      </c>
      <c r="CX56" t="s">
        <v>13</v>
      </c>
    </row>
    <row r="57" spans="1:102" ht="15" customHeight="1" x14ac:dyDescent="0.25">
      <c r="A57" s="157"/>
      <c r="B57" s="74"/>
      <c r="C57" s="75">
        <f>C56/C54</f>
        <v>2.540214048958692</v>
      </c>
      <c r="D57" s="75"/>
      <c r="E57" s="75">
        <f t="shared" ref="E57:O57" si="2">E56/E54</f>
        <v>1.3060984449969337</v>
      </c>
      <c r="F57" s="75"/>
      <c r="G57" s="75">
        <f t="shared" si="2"/>
        <v>-0.9066457862444629</v>
      </c>
      <c r="H57" s="75"/>
      <c r="I57" s="75">
        <f t="shared" si="2"/>
        <v>0.15178151494940351</v>
      </c>
      <c r="J57" s="75"/>
      <c r="K57" s="75">
        <f t="shared" si="2"/>
        <v>-0.45703351229039441</v>
      </c>
      <c r="L57" s="75"/>
      <c r="M57" s="75">
        <f t="shared" si="2"/>
        <v>1.2761722404112184</v>
      </c>
      <c r="N57" s="75"/>
      <c r="O57" s="75">
        <f t="shared" si="2"/>
        <v>1.1094189081393475</v>
      </c>
      <c r="P57" s="75"/>
      <c r="Q57" s="75">
        <f>Q56/Q54</f>
        <v>0.13669788134025862</v>
      </c>
      <c r="R57" s="75"/>
      <c r="S57" s="75">
        <f t="shared" ref="S57" si="3">S56/S54</f>
        <v>0.39157566302652103</v>
      </c>
      <c r="T57" s="76"/>
      <c r="U57" s="144"/>
      <c r="V57" s="144"/>
      <c r="W57" s="144"/>
      <c r="X57" s="1"/>
      <c r="Y57" s="1"/>
      <c r="Z57" s="1"/>
      <c r="AA57" s="74"/>
      <c r="AB57" s="76"/>
      <c r="AC57" s="76"/>
      <c r="AD57" s="1"/>
      <c r="AE57" s="76"/>
      <c r="AI57" s="74"/>
      <c r="AJ57" s="76"/>
      <c r="AK57" s="76"/>
      <c r="AM57" s="76"/>
      <c r="AO57" s="74"/>
      <c r="AP57" s="76"/>
      <c r="AQ57" s="76"/>
      <c r="AS57" s="76"/>
      <c r="AW57" s="53"/>
      <c r="AX57" s="53"/>
      <c r="AY57" s="109"/>
    </row>
    <row r="58" spans="1:102" x14ac:dyDescent="0.25">
      <c r="A58" s="158"/>
      <c r="B58" s="77"/>
      <c r="C58" s="78">
        <f>1-C57</f>
        <v>-1.540214048958692</v>
      </c>
      <c r="D58" s="78"/>
      <c r="E58" s="78">
        <f t="shared" ref="E58:O58" si="4">1-E57</f>
        <v>-0.30609844499693373</v>
      </c>
      <c r="F58" s="78"/>
      <c r="G58" s="78">
        <f t="shared" si="4"/>
        <v>1.906645786244463</v>
      </c>
      <c r="H58" s="78"/>
      <c r="I58" s="78">
        <f t="shared" si="4"/>
        <v>0.84821848505059649</v>
      </c>
      <c r="J58" s="78"/>
      <c r="K58" s="78">
        <f t="shared" si="4"/>
        <v>1.4570335122903944</v>
      </c>
      <c r="L58" s="78"/>
      <c r="M58" s="78">
        <f t="shared" si="4"/>
        <v>-0.27617224041121835</v>
      </c>
      <c r="N58" s="78"/>
      <c r="O58" s="78">
        <f t="shared" si="4"/>
        <v>-0.10941890813934751</v>
      </c>
      <c r="P58" s="78"/>
      <c r="Q58" s="78">
        <f>1-Q57</f>
        <v>0.86330211865974138</v>
      </c>
      <c r="R58" s="78"/>
      <c r="S58" s="78">
        <f t="shared" ref="S58" si="5">1-S57</f>
        <v>0.60842433697347897</v>
      </c>
      <c r="T58" s="79"/>
      <c r="U58" s="144"/>
      <c r="V58" s="144"/>
      <c r="W58" s="144"/>
      <c r="X58" s="1"/>
      <c r="Y58" s="1"/>
      <c r="Z58" s="1"/>
      <c r="AA58" s="77"/>
      <c r="AB58" s="79"/>
      <c r="AC58" s="79"/>
      <c r="AD58" s="1"/>
      <c r="AE58" s="79"/>
      <c r="AI58" s="77"/>
      <c r="AJ58" s="79"/>
      <c r="AK58" s="79"/>
      <c r="AM58" s="79"/>
      <c r="AO58" s="77"/>
      <c r="AP58" s="79"/>
      <c r="AQ58" s="79"/>
      <c r="AS58" s="79"/>
    </row>
    <row r="59" spans="1:102" x14ac:dyDescent="0.25">
      <c r="A59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AA59" s="8"/>
      <c r="AB59" s="8"/>
      <c r="AC59" s="8"/>
      <c r="AE59" s="8"/>
      <c r="AI59" s="8"/>
      <c r="AJ59" s="8"/>
      <c r="AK59" s="8"/>
      <c r="AM59" s="8"/>
      <c r="AO59" s="8"/>
      <c r="AP59" s="8"/>
      <c r="AQ59" s="8"/>
      <c r="AS59" s="8"/>
    </row>
    <row r="60" spans="1:102" x14ac:dyDescent="0.25">
      <c r="A60"/>
      <c r="B60" s="2" t="s">
        <v>4</v>
      </c>
      <c r="C60" s="47"/>
      <c r="D60" s="47"/>
      <c r="E60" s="4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3"/>
      <c r="V60" s="3"/>
      <c r="W60" s="3"/>
      <c r="AA60" s="2"/>
      <c r="AB60" s="17"/>
      <c r="AC60" s="17"/>
      <c r="AE60" s="17"/>
      <c r="AI60" s="2"/>
      <c r="AJ60" s="2"/>
      <c r="AK60" s="2"/>
      <c r="AM60" s="17"/>
      <c r="AO60" s="2"/>
      <c r="AP60" s="2"/>
      <c r="AQ60" s="2"/>
      <c r="AS60" s="17"/>
    </row>
    <row r="61" spans="1:102" x14ac:dyDescent="0.25">
      <c r="A61" s="159"/>
      <c r="B61" s="18"/>
      <c r="C61" s="130">
        <v>19.832847372112099</v>
      </c>
      <c r="D61" s="48"/>
      <c r="E61" s="132">
        <v>33.921105777248599</v>
      </c>
      <c r="F61" s="20"/>
      <c r="G61" s="130">
        <v>43.116611622300397</v>
      </c>
      <c r="H61" s="20"/>
      <c r="I61" s="130">
        <v>41.996888841868902</v>
      </c>
      <c r="J61" s="20"/>
      <c r="K61" s="130">
        <v>39.249556018490203</v>
      </c>
      <c r="L61" s="20"/>
      <c r="M61" s="130">
        <v>38.927740883461503</v>
      </c>
      <c r="N61" s="20"/>
      <c r="O61" s="130">
        <v>44.036062912036698</v>
      </c>
      <c r="P61" s="20"/>
      <c r="Q61" s="130">
        <v>43.099656436353598</v>
      </c>
      <c r="R61" s="20"/>
      <c r="S61" s="130">
        <v>36.909999999999997</v>
      </c>
      <c r="T61" s="20"/>
      <c r="U61" s="20"/>
      <c r="V61" s="20"/>
      <c r="W61" s="20"/>
      <c r="AA61" s="18"/>
      <c r="AB61" s="126"/>
      <c r="AC61" s="48"/>
      <c r="AE61" s="59"/>
      <c r="AI61" s="18"/>
      <c r="AJ61" s="126"/>
      <c r="AK61" s="126"/>
      <c r="AM61" s="59"/>
      <c r="AO61" s="18"/>
      <c r="AP61" s="126"/>
      <c r="AQ61" s="126"/>
      <c r="AS61" s="59"/>
      <c r="CQ61" t="s">
        <v>14</v>
      </c>
      <c r="CV61" t="s">
        <v>14</v>
      </c>
      <c r="CX61" t="s">
        <v>14</v>
      </c>
    </row>
    <row r="62" spans="1:102" x14ac:dyDescent="0.25">
      <c r="A62" s="160"/>
      <c r="B62" s="18"/>
      <c r="C62" s="130">
        <v>4.9067295513518703</v>
      </c>
      <c r="D62" s="48"/>
      <c r="E62" s="132">
        <v>-25.627453012433399</v>
      </c>
      <c r="F62" s="20"/>
      <c r="G62" s="130">
        <v>15.912121326327499</v>
      </c>
      <c r="H62" s="20"/>
      <c r="I62" s="130">
        <v>-1.8866900704574801</v>
      </c>
      <c r="J62" s="20"/>
      <c r="K62" s="130">
        <v>-13.037157659989701</v>
      </c>
      <c r="L62" s="20"/>
      <c r="M62" s="130">
        <v>34.379566016394101</v>
      </c>
      <c r="N62" s="20"/>
      <c r="O62" s="130">
        <v>34.835882574323897</v>
      </c>
      <c r="P62" s="20"/>
      <c r="Q62" s="130">
        <v>-1.0507305402552101</v>
      </c>
      <c r="R62" s="20"/>
      <c r="S62" s="130">
        <v>4.18</v>
      </c>
      <c r="T62" s="20"/>
      <c r="U62" s="20"/>
      <c r="V62" s="20"/>
      <c r="W62" s="20"/>
      <c r="AA62" s="18"/>
      <c r="AB62" s="126"/>
      <c r="AC62" s="48"/>
      <c r="AE62" s="20"/>
      <c r="AI62" s="18"/>
      <c r="AJ62" s="126"/>
      <c r="AK62" s="126"/>
      <c r="AM62" s="20"/>
      <c r="AO62" s="18"/>
      <c r="AP62" s="126"/>
      <c r="AQ62" s="126"/>
      <c r="AS62" s="20"/>
      <c r="CQ62" t="s">
        <v>15</v>
      </c>
      <c r="CV62" t="s">
        <v>15</v>
      </c>
      <c r="CX62" t="s">
        <v>15</v>
      </c>
    </row>
    <row r="63" spans="1:102" x14ac:dyDescent="0.25">
      <c r="A63" s="160"/>
      <c r="B63" s="65"/>
      <c r="C63" s="130">
        <v>-0.43726561814053699</v>
      </c>
      <c r="D63" s="52"/>
      <c r="E63" s="132">
        <v>4.3205859817539798</v>
      </c>
      <c r="F63" s="22"/>
      <c r="G63" s="130">
        <v>-4.2017994264462004</v>
      </c>
      <c r="H63" s="22"/>
      <c r="I63" s="130">
        <v>-0.46230383819573201</v>
      </c>
      <c r="J63" s="22"/>
      <c r="K63" s="130">
        <v>-2.0063830074492901</v>
      </c>
      <c r="L63" s="22"/>
      <c r="M63" s="130">
        <v>3.90942076496852</v>
      </c>
      <c r="N63" s="22"/>
      <c r="O63" s="130">
        <v>4.5223300115762504</v>
      </c>
      <c r="P63" s="22"/>
      <c r="Q63" s="130">
        <v>-1.4478075873104901</v>
      </c>
      <c r="R63" s="22"/>
      <c r="S63" s="130">
        <v>0.02</v>
      </c>
      <c r="T63" s="22"/>
      <c r="U63" s="20"/>
      <c r="V63" s="20"/>
      <c r="W63" s="20"/>
      <c r="AA63" s="65"/>
      <c r="AB63" s="127"/>
      <c r="AC63" s="52"/>
      <c r="AE63" s="61"/>
      <c r="AG63" s="16"/>
      <c r="AI63" s="65"/>
      <c r="AJ63" s="127"/>
      <c r="AK63" s="127"/>
      <c r="AM63" s="61"/>
      <c r="AO63" s="65"/>
      <c r="AP63" s="127"/>
      <c r="AQ63" s="127"/>
      <c r="AS63" s="61"/>
      <c r="CQ63" t="s">
        <v>17</v>
      </c>
      <c r="CV63" t="s">
        <v>17</v>
      </c>
      <c r="CX63" t="s">
        <v>16</v>
      </c>
    </row>
    <row r="64" spans="1:102" x14ac:dyDescent="0.25">
      <c r="A64" s="160"/>
      <c r="B64" s="18"/>
      <c r="C64" s="130">
        <v>1.20201894667913</v>
      </c>
      <c r="D64" s="48"/>
      <c r="E64" s="132">
        <v>-2.1727290755069499</v>
      </c>
      <c r="F64" s="20"/>
      <c r="G64" s="130">
        <v>0.47098535726268798</v>
      </c>
      <c r="H64" s="20"/>
      <c r="I64" s="130">
        <v>1.0468499639644899</v>
      </c>
      <c r="J64" s="20"/>
      <c r="K64" s="130">
        <v>-0.86947850476103405</v>
      </c>
      <c r="L64" s="20"/>
      <c r="M64" s="130">
        <v>-8.7348890933636195E-2</v>
      </c>
      <c r="N64" s="20"/>
      <c r="O64" s="130">
        <v>0.23793203132416199</v>
      </c>
      <c r="P64" s="20"/>
      <c r="Q64" s="130">
        <v>0.36736686701326299</v>
      </c>
      <c r="R64" s="20"/>
      <c r="S64" s="130">
        <v>0.41</v>
      </c>
      <c r="T64" s="20"/>
      <c r="U64" s="20"/>
      <c r="V64" s="20"/>
      <c r="W64" s="20"/>
      <c r="AA64" s="18"/>
      <c r="AB64" s="126"/>
      <c r="AC64" s="48"/>
      <c r="AE64" s="62"/>
      <c r="AG64" s="16"/>
      <c r="AI64" s="18"/>
      <c r="AJ64" s="126"/>
      <c r="AK64" s="126"/>
      <c r="AM64" s="62"/>
      <c r="AO64" s="18"/>
      <c r="AP64" s="126"/>
      <c r="AQ64" s="126"/>
      <c r="AS64" s="62"/>
      <c r="CQ64" t="s">
        <v>18</v>
      </c>
      <c r="CV64" t="s">
        <v>18</v>
      </c>
      <c r="CX64" t="s">
        <v>17</v>
      </c>
    </row>
    <row r="65" spans="1:102" x14ac:dyDescent="0.25">
      <c r="A65" s="161"/>
      <c r="B65" s="19"/>
      <c r="C65" s="130">
        <v>-1.55697273506304</v>
      </c>
      <c r="D65" s="49"/>
      <c r="E65" s="132">
        <v>6.6561769276873397</v>
      </c>
      <c r="F65" s="21"/>
      <c r="G65" s="130">
        <v>-4.6483570021290399</v>
      </c>
      <c r="H65" s="21"/>
      <c r="I65" s="130">
        <v>-1.4935189284758199</v>
      </c>
      <c r="J65" s="21"/>
      <c r="K65" s="130">
        <v>-1.1468763237720301</v>
      </c>
      <c r="L65" s="21"/>
      <c r="M65" s="130">
        <v>3.9802764887616502</v>
      </c>
      <c r="N65" s="21"/>
      <c r="O65" s="130">
        <v>4.3463222516255504</v>
      </c>
      <c r="P65" s="21"/>
      <c r="Q65" s="130">
        <v>-1.8213851584621501</v>
      </c>
      <c r="R65" s="21"/>
      <c r="S65" s="130">
        <v>-0.42</v>
      </c>
      <c r="T65" s="21"/>
      <c r="U65" s="20"/>
      <c r="V65" s="20"/>
      <c r="W65" s="20"/>
      <c r="AA65" s="19"/>
      <c r="AB65" s="128"/>
      <c r="AC65" s="49"/>
      <c r="AE65" s="63"/>
      <c r="AI65" s="19"/>
      <c r="AJ65" s="128"/>
      <c r="AK65" s="128"/>
      <c r="AM65" s="63"/>
      <c r="AO65" s="19"/>
      <c r="AP65" s="128"/>
      <c r="AQ65" s="128"/>
      <c r="AS65" s="63"/>
      <c r="CQ65" t="s">
        <v>29</v>
      </c>
      <c r="CV65" t="s">
        <v>29</v>
      </c>
      <c r="CX65" t="s">
        <v>18</v>
      </c>
    </row>
    <row r="66" spans="1:102" x14ac:dyDescent="0.25">
      <c r="A66" s="157"/>
      <c r="B66" s="66"/>
      <c r="C66" s="69">
        <f>C65/C63</f>
        <v>3.5607023979704473</v>
      </c>
      <c r="D66" s="67"/>
      <c r="E66" s="69">
        <f t="shared" ref="E66" si="6">E65/E63</f>
        <v>1.5405727268932179</v>
      </c>
      <c r="F66" s="68"/>
      <c r="G66" s="69">
        <f t="shared" ref="G66" si="7">G65/G63</f>
        <v>1.1062776992333805</v>
      </c>
      <c r="H66" s="68"/>
      <c r="I66" s="69">
        <f t="shared" ref="I66" si="8">I65/I63</f>
        <v>3.2306003218677324</v>
      </c>
      <c r="J66" s="68"/>
      <c r="K66" s="69">
        <f t="shared" ref="K66" si="9">K65/K63</f>
        <v>0.57161385414146382</v>
      </c>
      <c r="L66" s="68"/>
      <c r="M66" s="69">
        <f t="shared" ref="M66" si="10">M65/M63</f>
        <v>1.0181243534663891</v>
      </c>
      <c r="N66" s="68"/>
      <c r="O66" s="69">
        <f t="shared" ref="O66" si="11">O65/O63</f>
        <v>0.9610802927915133</v>
      </c>
      <c r="P66" s="68"/>
      <c r="Q66" s="69">
        <f>Q65/Q63</f>
        <v>1.25802984763026</v>
      </c>
      <c r="R66" s="69"/>
      <c r="S66" s="69">
        <f>S65/S63</f>
        <v>-21</v>
      </c>
      <c r="T66" s="68"/>
      <c r="U66" s="68"/>
      <c r="V66" s="68"/>
      <c r="W66" s="68"/>
      <c r="X66" s="1"/>
      <c r="Y66" s="1"/>
      <c r="Z66" s="1"/>
      <c r="AA66" s="66"/>
      <c r="AB66" s="69"/>
      <c r="AC66" s="67"/>
      <c r="AD66" s="1"/>
      <c r="AE66" s="69"/>
      <c r="AI66" s="66"/>
      <c r="AJ66" s="69"/>
      <c r="AK66" s="69"/>
      <c r="AM66" s="69"/>
      <c r="AO66" s="66"/>
      <c r="AP66" s="69"/>
      <c r="AQ66" s="69"/>
      <c r="AS66" s="69"/>
    </row>
    <row r="67" spans="1:102" x14ac:dyDescent="0.25">
      <c r="A67" s="158"/>
      <c r="B67" s="70"/>
      <c r="C67" s="73">
        <f>1-C66</f>
        <v>-2.5607023979704473</v>
      </c>
      <c r="D67" s="71"/>
      <c r="E67" s="73">
        <f t="shared" ref="E67" si="12">1-E66</f>
        <v>-0.54057272689321789</v>
      </c>
      <c r="F67" s="72"/>
      <c r="G67" s="73">
        <f t="shared" ref="G67" si="13">1-G66</f>
        <v>-0.10627769923338048</v>
      </c>
      <c r="H67" s="72"/>
      <c r="I67" s="73">
        <f t="shared" ref="I67" si="14">1-I66</f>
        <v>-2.2306003218677324</v>
      </c>
      <c r="J67" s="72"/>
      <c r="K67" s="73">
        <f t="shared" ref="K67" si="15">1-K66</f>
        <v>0.42838614585853618</v>
      </c>
      <c r="L67" s="72"/>
      <c r="M67" s="73">
        <f t="shared" ref="M67" si="16">1-M66</f>
        <v>-1.8124353466389076E-2</v>
      </c>
      <c r="N67" s="72"/>
      <c r="O67" s="73">
        <f t="shared" ref="O67" si="17">1-O66</f>
        <v>3.8919707208486698E-2</v>
      </c>
      <c r="P67" s="72"/>
      <c r="Q67" s="73">
        <f t="shared" ref="Q67" si="18">1-Q66</f>
        <v>-0.25802984763026005</v>
      </c>
      <c r="R67" s="73"/>
      <c r="S67" s="73">
        <f t="shared" ref="S67" si="19">1-S66</f>
        <v>22</v>
      </c>
      <c r="T67" s="72"/>
      <c r="U67" s="68"/>
      <c r="V67" s="68"/>
      <c r="W67" s="68"/>
      <c r="X67" s="1"/>
      <c r="Y67" s="1"/>
      <c r="Z67" s="1"/>
      <c r="AA67" s="70"/>
      <c r="AB67" s="73"/>
      <c r="AC67" s="71"/>
      <c r="AD67" s="1"/>
      <c r="AE67" s="73"/>
      <c r="AI67" s="70"/>
      <c r="AJ67" s="73"/>
      <c r="AK67" s="73"/>
      <c r="AM67" s="73"/>
      <c r="AO67" s="70"/>
      <c r="AP67" s="73"/>
      <c r="AQ67" s="73"/>
      <c r="AS67" s="73"/>
    </row>
    <row r="68" spans="1:102" x14ac:dyDescent="0.25">
      <c r="A68"/>
      <c r="B68" s="80"/>
      <c r="C68" s="81"/>
      <c r="D68" s="81"/>
      <c r="E68" s="81"/>
      <c r="F68" s="82"/>
      <c r="G68" s="81"/>
      <c r="H68" s="82"/>
      <c r="I68" s="81"/>
      <c r="J68" s="82"/>
      <c r="K68" s="81"/>
      <c r="L68" s="82"/>
      <c r="M68" s="81"/>
      <c r="N68" s="82"/>
      <c r="O68" s="81"/>
      <c r="P68" s="82"/>
      <c r="Q68" s="81"/>
      <c r="R68" s="82"/>
      <c r="S68" s="81"/>
      <c r="T68" s="82"/>
      <c r="U68" s="82"/>
      <c r="V68" s="82"/>
      <c r="W68" s="82"/>
      <c r="AA68" s="80"/>
      <c r="AB68" s="83"/>
      <c r="AC68" s="81"/>
      <c r="AE68" s="82"/>
      <c r="AI68" s="80"/>
      <c r="AJ68" s="83"/>
      <c r="AK68" s="83"/>
      <c r="AM68" s="82"/>
      <c r="AO68" s="80"/>
      <c r="AP68" s="83"/>
      <c r="AQ68" s="83"/>
      <c r="AS68" s="82"/>
    </row>
    <row r="69" spans="1:102" x14ac:dyDescent="0.25">
      <c r="A69"/>
      <c r="B69" s="13" t="s">
        <v>6</v>
      </c>
      <c r="C69" s="44"/>
      <c r="D69" s="44"/>
      <c r="E69" s="44"/>
      <c r="F69" s="23"/>
      <c r="G69" s="44"/>
      <c r="H69" s="23"/>
      <c r="I69" s="44"/>
      <c r="J69" s="23"/>
      <c r="K69" s="44"/>
      <c r="L69" s="23"/>
      <c r="M69" s="44"/>
      <c r="N69" s="23"/>
      <c r="O69" s="44"/>
      <c r="P69" s="23"/>
      <c r="Q69" s="44"/>
      <c r="R69" s="23"/>
      <c r="S69" s="44"/>
      <c r="T69" s="23"/>
      <c r="U69" s="25"/>
      <c r="V69" s="25"/>
      <c r="W69" s="25"/>
      <c r="AA69" s="13"/>
      <c r="AB69" s="44"/>
      <c r="AC69" s="44"/>
      <c r="AE69" s="23"/>
      <c r="AI69" s="13"/>
      <c r="AJ69" s="44"/>
      <c r="AK69" s="44"/>
      <c r="AM69" s="23"/>
      <c r="AO69" s="13"/>
      <c r="AP69" s="44"/>
      <c r="AQ69" s="44"/>
      <c r="AS69" s="23"/>
    </row>
    <row r="70" spans="1:102" x14ac:dyDescent="0.25">
      <c r="A70" s="159"/>
      <c r="B70" s="24"/>
      <c r="C70" s="130">
        <v>3.08327952040682</v>
      </c>
      <c r="D70" s="50"/>
      <c r="E70" s="132">
        <v>3.1787358056770501</v>
      </c>
      <c r="F70" s="25"/>
      <c r="G70" s="130">
        <v>9.3755129074137908</v>
      </c>
      <c r="H70" s="25"/>
      <c r="I70" s="130">
        <v>8.8348501055853994</v>
      </c>
      <c r="J70" s="25"/>
      <c r="K70" s="130">
        <v>8.9600209690529002</v>
      </c>
      <c r="L70" s="25"/>
      <c r="M70" s="130">
        <v>6.1517315558596497</v>
      </c>
      <c r="N70" s="25"/>
      <c r="O70" s="130">
        <v>9.3883735259109908</v>
      </c>
      <c r="P70" s="25"/>
      <c r="Q70" s="130">
        <v>6.7764832718324799</v>
      </c>
      <c r="R70" s="25"/>
      <c r="S70" s="130">
        <v>7.93</v>
      </c>
      <c r="T70" s="25"/>
      <c r="U70" s="25"/>
      <c r="V70" s="25"/>
      <c r="W70" s="25"/>
      <c r="AA70" s="24"/>
      <c r="AB70" s="123"/>
      <c r="AC70" s="50"/>
      <c r="AE70" s="30"/>
      <c r="AI70" s="24"/>
      <c r="AJ70" s="123"/>
      <c r="AK70" s="123"/>
      <c r="AM70" s="30"/>
      <c r="AO70" s="24"/>
      <c r="AP70" s="123"/>
      <c r="AQ70" s="123"/>
      <c r="AS70" s="30"/>
      <c r="CQ70" t="s">
        <v>19</v>
      </c>
      <c r="CV70" t="s">
        <v>19</v>
      </c>
      <c r="CX70" t="s">
        <v>19</v>
      </c>
    </row>
    <row r="71" spans="1:102" x14ac:dyDescent="0.25">
      <c r="A71" s="160"/>
      <c r="B71" s="24"/>
      <c r="C71" s="130">
        <v>19.9099041033645</v>
      </c>
      <c r="D71" s="50"/>
      <c r="E71" s="132">
        <v>-22.124982694104801</v>
      </c>
      <c r="F71" s="25"/>
      <c r="G71" s="130">
        <v>39.406397653474798</v>
      </c>
      <c r="H71" s="25"/>
      <c r="I71" s="130">
        <v>35.254149948357799</v>
      </c>
      <c r="J71" s="25"/>
      <c r="K71" s="130">
        <v>-4.4308590890529098</v>
      </c>
      <c r="L71" s="25"/>
      <c r="M71" s="130">
        <v>32.164086360189899</v>
      </c>
      <c r="N71" s="25"/>
      <c r="O71" s="130">
        <v>54.5621563541199</v>
      </c>
      <c r="P71" s="25"/>
      <c r="Q71" s="130">
        <v>30.428376854828102</v>
      </c>
      <c r="R71" s="25"/>
      <c r="S71" s="130">
        <v>2.2599999999999998</v>
      </c>
      <c r="T71" s="25"/>
      <c r="U71" s="25"/>
      <c r="V71" s="25"/>
      <c r="W71" s="25"/>
      <c r="AA71" s="24"/>
      <c r="AB71" s="123"/>
      <c r="AC71" s="50"/>
      <c r="AE71" s="25"/>
      <c r="AI71" s="24"/>
      <c r="AJ71" s="123"/>
      <c r="AK71" s="123"/>
      <c r="AM71" s="25"/>
      <c r="AO71" s="24"/>
      <c r="AP71" s="123"/>
      <c r="AQ71" s="123"/>
      <c r="AS71" s="25"/>
      <c r="CQ71" t="s">
        <v>20</v>
      </c>
      <c r="CV71" t="s">
        <v>20</v>
      </c>
      <c r="CX71" t="s">
        <v>20</v>
      </c>
    </row>
    <row r="72" spans="1:102" x14ac:dyDescent="0.25">
      <c r="A72" s="160"/>
      <c r="B72" s="35"/>
      <c r="C72" s="130">
        <v>-1.45778520211411</v>
      </c>
      <c r="D72" s="44"/>
      <c r="E72" s="132">
        <v>3.5764909996307801</v>
      </c>
      <c r="F72" s="23"/>
      <c r="G72" s="130">
        <v>-0.222643012909962</v>
      </c>
      <c r="H72" s="23"/>
      <c r="I72" s="130">
        <v>1.6697557319657299</v>
      </c>
      <c r="J72" s="23"/>
      <c r="K72" s="130">
        <v>1.9284128913943599</v>
      </c>
      <c r="L72" s="23"/>
      <c r="M72" s="130">
        <v>0.50536217714045595</v>
      </c>
      <c r="N72" s="23"/>
      <c r="O72" s="130">
        <v>1.71294924257404</v>
      </c>
      <c r="P72" s="23"/>
      <c r="Q72" s="130">
        <v>1.8048089110082</v>
      </c>
      <c r="R72" s="23"/>
      <c r="S72" s="130">
        <v>1.68</v>
      </c>
      <c r="T72" s="23"/>
      <c r="U72" s="25"/>
      <c r="V72" s="25"/>
      <c r="W72" s="25"/>
      <c r="AA72" s="35"/>
      <c r="AB72" s="124"/>
      <c r="AC72" s="44"/>
      <c r="AE72" s="60"/>
      <c r="AI72" s="35"/>
      <c r="AJ72" s="124"/>
      <c r="AK72" s="124"/>
      <c r="AM72" s="60"/>
      <c r="AO72" s="35"/>
      <c r="AP72" s="124"/>
      <c r="AQ72" s="124"/>
      <c r="AS72" s="60"/>
      <c r="CQ72" t="s">
        <v>22</v>
      </c>
      <c r="CV72" t="s">
        <v>22</v>
      </c>
      <c r="CX72" t="s">
        <v>21</v>
      </c>
    </row>
    <row r="73" spans="1:102" x14ac:dyDescent="0.25">
      <c r="A73" s="160"/>
      <c r="B73" s="24"/>
      <c r="C73" s="130">
        <v>-1.1246606400363499</v>
      </c>
      <c r="D73" s="50"/>
      <c r="E73" s="132">
        <v>0.97533513480314604</v>
      </c>
      <c r="F73" s="25"/>
      <c r="G73" s="130">
        <v>0.20080477715806999</v>
      </c>
      <c r="H73" s="25"/>
      <c r="I73" s="130">
        <v>7.2779976029036006E-2</v>
      </c>
      <c r="J73" s="25"/>
      <c r="K73" s="130">
        <v>-0.19929920738069901</v>
      </c>
      <c r="L73" s="25"/>
      <c r="M73" s="130">
        <v>0.10526026988133499</v>
      </c>
      <c r="N73" s="25"/>
      <c r="O73" s="130">
        <v>3.0449107085828198E-2</v>
      </c>
      <c r="P73" s="25"/>
      <c r="Q73" s="130">
        <v>0.12175087418757601</v>
      </c>
      <c r="R73" s="25"/>
      <c r="S73" s="130">
        <v>0.18</v>
      </c>
      <c r="T73" s="25"/>
      <c r="U73" s="25"/>
      <c r="V73" s="25"/>
      <c r="W73" s="25"/>
      <c r="AA73" s="24"/>
      <c r="AB73" s="123"/>
      <c r="AC73" s="50"/>
      <c r="AE73" s="30"/>
      <c r="AI73" s="24"/>
      <c r="AJ73" s="123"/>
      <c r="AK73" s="123"/>
      <c r="AM73" s="30"/>
      <c r="AO73" s="24"/>
      <c r="AP73" s="123"/>
      <c r="AQ73" s="123"/>
      <c r="AS73" s="30"/>
      <c r="CQ73" t="s">
        <v>23</v>
      </c>
      <c r="CV73" t="s">
        <v>23</v>
      </c>
      <c r="CX73" t="s">
        <v>22</v>
      </c>
    </row>
    <row r="74" spans="1:102" x14ac:dyDescent="0.25">
      <c r="A74" s="161"/>
      <c r="B74" s="26"/>
      <c r="C74" s="130">
        <v>-0.33691369813455602</v>
      </c>
      <c r="D74" s="51"/>
      <c r="E74" s="132">
        <v>2.5760309300214299</v>
      </c>
      <c r="F74" s="27"/>
      <c r="G74" s="130">
        <v>-0.42259921304209602</v>
      </c>
      <c r="H74" s="27"/>
      <c r="I74" s="130">
        <v>1.59581431233153</v>
      </c>
      <c r="J74" s="27"/>
      <c r="K74" s="130">
        <v>2.1319610748864499</v>
      </c>
      <c r="L74" s="27"/>
      <c r="M74" s="130">
        <v>0.39838924742450199</v>
      </c>
      <c r="N74" s="27"/>
      <c r="O74" s="130">
        <v>1.70214913720792</v>
      </c>
      <c r="P74" s="27"/>
      <c r="Q74" s="130">
        <v>1.68101138812971</v>
      </c>
      <c r="R74" s="27"/>
      <c r="S74" s="130">
        <v>1.5</v>
      </c>
      <c r="T74" s="27"/>
      <c r="U74" s="25"/>
      <c r="V74" s="25"/>
      <c r="W74" s="25"/>
      <c r="AA74" s="26"/>
      <c r="AB74" s="125"/>
      <c r="AC74" s="51"/>
      <c r="AE74" s="85"/>
      <c r="AI74" s="26"/>
      <c r="AJ74" s="125"/>
      <c r="AK74" s="125"/>
      <c r="AM74" s="85"/>
      <c r="AO74" s="26"/>
      <c r="AP74" s="125"/>
      <c r="AQ74" s="125"/>
      <c r="AS74" s="85"/>
      <c r="CQ74" t="s">
        <v>30</v>
      </c>
      <c r="CV74" t="s">
        <v>30</v>
      </c>
      <c r="CX74" t="s">
        <v>23</v>
      </c>
    </row>
    <row r="75" spans="1:102" x14ac:dyDescent="0.25">
      <c r="A75" s="157"/>
      <c r="B75" s="74"/>
      <c r="C75" s="75">
        <f>C74/C72</f>
        <v>0.23111340247243342</v>
      </c>
      <c r="D75" s="75"/>
      <c r="E75" s="75">
        <f t="shared" ref="E75" si="20">E74/E72</f>
        <v>0.72026769542754809</v>
      </c>
      <c r="F75" s="76"/>
      <c r="G75" s="76">
        <f t="shared" ref="G75" si="21">G74/G72</f>
        <v>1.8981022917301131</v>
      </c>
      <c r="H75" s="76"/>
      <c r="I75" s="76">
        <f t="shared" ref="I75" si="22">I74/I72</f>
        <v>0.95571722365213752</v>
      </c>
      <c r="J75" s="76"/>
      <c r="K75" s="76">
        <f t="shared" ref="K75" si="23">K74/K72</f>
        <v>1.105552179411595</v>
      </c>
      <c r="L75" s="76"/>
      <c r="M75" s="76">
        <f t="shared" ref="M75" si="24">M74/M72</f>
        <v>0.78832422655520018</v>
      </c>
      <c r="N75" s="76"/>
      <c r="O75" s="76">
        <f t="shared" ref="O75" si="25">O74/O72</f>
        <v>0.99369502312287394</v>
      </c>
      <c r="P75" s="76"/>
      <c r="Q75" s="76">
        <f t="shared" ref="Q75" si="26">Q74/Q72</f>
        <v>0.93140685303391235</v>
      </c>
      <c r="R75" s="76"/>
      <c r="S75" s="76">
        <f t="shared" ref="S75" si="27">S74/S72</f>
        <v>0.8928571428571429</v>
      </c>
      <c r="T75" s="25"/>
      <c r="U75" s="25"/>
      <c r="V75" s="25"/>
      <c r="W75" s="25"/>
      <c r="AA75" s="74"/>
      <c r="AB75" s="76"/>
      <c r="AC75" s="50"/>
      <c r="AE75" s="76"/>
      <c r="AI75" s="74"/>
      <c r="AJ75" s="76"/>
      <c r="AK75" s="76"/>
      <c r="AM75" s="76"/>
      <c r="AO75" s="74"/>
      <c r="AP75" s="76"/>
      <c r="AQ75" s="76"/>
      <c r="AS75" s="76"/>
    </row>
    <row r="76" spans="1:102" x14ac:dyDescent="0.25">
      <c r="A76" s="158"/>
      <c r="B76" s="77"/>
      <c r="C76" s="78">
        <f>1-C75</f>
        <v>0.76888659752756661</v>
      </c>
      <c r="D76" s="78"/>
      <c r="E76" s="78">
        <f t="shared" ref="E76" si="28">1-E75</f>
        <v>0.27973230457245191</v>
      </c>
      <c r="F76" s="79"/>
      <c r="G76" s="79">
        <f t="shared" ref="G76" si="29">1-G75</f>
        <v>-0.89810229173011313</v>
      </c>
      <c r="H76" s="79"/>
      <c r="I76" s="79">
        <f t="shared" ref="I76" si="30">1-I75</f>
        <v>4.4282776347862485E-2</v>
      </c>
      <c r="J76" s="79"/>
      <c r="K76" s="79">
        <f t="shared" ref="K76" si="31">1-K75</f>
        <v>-0.105552179411595</v>
      </c>
      <c r="L76" s="79"/>
      <c r="M76" s="79">
        <f t="shared" ref="M76" si="32">1-M75</f>
        <v>0.21167577344479982</v>
      </c>
      <c r="N76" s="79"/>
      <c r="O76" s="79">
        <f t="shared" ref="O76" si="33">1-O75</f>
        <v>6.3049768771260561E-3</v>
      </c>
      <c r="P76" s="79"/>
      <c r="Q76" s="79">
        <f t="shared" ref="Q76" si="34">1-Q75</f>
        <v>6.8593146966087648E-2</v>
      </c>
      <c r="R76" s="79"/>
      <c r="S76" s="79">
        <f t="shared" ref="S76" si="35">1-S75</f>
        <v>0.1071428571428571</v>
      </c>
      <c r="T76" s="27"/>
      <c r="U76" s="25"/>
      <c r="V76" s="25"/>
      <c r="W76" s="25"/>
      <c r="AA76" s="77"/>
      <c r="AB76" s="79"/>
      <c r="AC76" s="51"/>
      <c r="AE76" s="79"/>
      <c r="AI76" s="77"/>
      <c r="AJ76" s="79"/>
      <c r="AK76" s="79"/>
      <c r="AM76" s="79"/>
      <c r="AO76" s="77"/>
      <c r="AP76" s="79"/>
      <c r="AQ76" s="79"/>
      <c r="AS76" s="79"/>
    </row>
    <row r="77" spans="1:102" x14ac:dyDescent="0.25">
      <c r="A77"/>
      <c r="B77" s="84"/>
      <c r="C77" s="81"/>
      <c r="D77" s="81"/>
      <c r="E77" s="81"/>
      <c r="F77" s="82"/>
      <c r="G77" s="81"/>
      <c r="H77" s="82"/>
      <c r="I77" s="81"/>
      <c r="J77" s="82"/>
      <c r="K77" s="81"/>
      <c r="L77" s="82"/>
      <c r="M77" s="81"/>
      <c r="N77" s="82"/>
      <c r="O77" s="81"/>
      <c r="P77" s="82"/>
      <c r="Q77" s="81"/>
      <c r="R77" s="82"/>
      <c r="S77" s="81"/>
      <c r="T77" s="82"/>
      <c r="U77" s="82"/>
      <c r="V77" s="82"/>
      <c r="W77" s="82"/>
      <c r="AA77" s="84"/>
      <c r="AB77" s="81"/>
      <c r="AC77" s="81"/>
      <c r="AE77" s="82"/>
      <c r="AI77" s="84"/>
      <c r="AJ77" s="81"/>
      <c r="AK77" s="81"/>
      <c r="AM77" s="82"/>
      <c r="AO77" s="84"/>
      <c r="AP77" s="81"/>
      <c r="AQ77" s="81"/>
      <c r="AS77" s="82"/>
    </row>
    <row r="78" spans="1:102" x14ac:dyDescent="0.25">
      <c r="A78"/>
      <c r="B78" s="2" t="s">
        <v>2</v>
      </c>
      <c r="C78" s="52"/>
      <c r="D78" s="52"/>
      <c r="E78" s="52"/>
      <c r="F78" s="22"/>
      <c r="G78" s="52"/>
      <c r="H78" s="22"/>
      <c r="I78" s="52"/>
      <c r="J78" s="22"/>
      <c r="K78" s="52"/>
      <c r="L78" s="22"/>
      <c r="M78" s="52"/>
      <c r="N78" s="22"/>
      <c r="O78" s="52"/>
      <c r="P78" s="22"/>
      <c r="Q78" s="52"/>
      <c r="R78" s="22"/>
      <c r="S78" s="52"/>
      <c r="T78" s="22"/>
      <c r="U78" s="20"/>
      <c r="V78" s="20"/>
      <c r="W78" s="20"/>
      <c r="AA78" s="2"/>
      <c r="AB78" s="52"/>
      <c r="AC78" s="52"/>
      <c r="AE78" s="22"/>
      <c r="AI78" s="2"/>
      <c r="AJ78" s="52"/>
      <c r="AK78" s="52"/>
      <c r="AM78" s="22"/>
      <c r="AO78" s="2"/>
      <c r="AP78" s="52"/>
      <c r="AQ78" s="52"/>
      <c r="AS78" s="22"/>
    </row>
    <row r="79" spans="1:102" x14ac:dyDescent="0.25">
      <c r="A79" s="159"/>
      <c r="B79" s="18"/>
      <c r="C79" s="130">
        <v>26.673408903347401</v>
      </c>
      <c r="D79" s="48"/>
      <c r="E79" s="132">
        <v>26.316542047177698</v>
      </c>
      <c r="F79" s="20"/>
      <c r="G79" s="130">
        <v>22.9337485516171</v>
      </c>
      <c r="H79" s="20"/>
      <c r="I79" s="130">
        <v>28.3616885041159</v>
      </c>
      <c r="J79" s="20"/>
      <c r="K79" s="130">
        <v>32.464804294043397</v>
      </c>
      <c r="L79" s="20"/>
      <c r="M79" s="130">
        <v>32.411540563857301</v>
      </c>
      <c r="N79" s="20"/>
      <c r="O79" s="130">
        <v>30.948025389994601</v>
      </c>
      <c r="P79" s="20"/>
      <c r="Q79" s="130">
        <v>37.225046263944499</v>
      </c>
      <c r="R79" s="20"/>
      <c r="S79" s="130">
        <v>39.94</v>
      </c>
      <c r="T79" s="20"/>
      <c r="U79" s="20"/>
      <c r="V79" s="20"/>
      <c r="W79" s="20"/>
      <c r="AA79" s="18"/>
      <c r="AB79" s="126"/>
      <c r="AC79" s="48"/>
      <c r="AE79" s="59"/>
      <c r="AI79" s="18"/>
      <c r="AJ79" s="126"/>
      <c r="AK79" s="126"/>
      <c r="AM79" s="59"/>
      <c r="AO79" s="18"/>
      <c r="AP79" s="126"/>
      <c r="AQ79" s="126"/>
      <c r="AS79" s="59"/>
    </row>
    <row r="80" spans="1:102" x14ac:dyDescent="0.25">
      <c r="A80" s="160"/>
      <c r="B80" s="18"/>
      <c r="C80" s="130">
        <v>25.0447948026479</v>
      </c>
      <c r="D80" s="48"/>
      <c r="E80" s="132">
        <v>-43.564610052927698</v>
      </c>
      <c r="F80" s="20"/>
      <c r="G80" s="130">
        <v>54.473238517578501</v>
      </c>
      <c r="H80" s="20"/>
      <c r="I80" s="130">
        <v>22.049272153718899</v>
      </c>
      <c r="J80" s="20"/>
      <c r="K80" s="130">
        <v>-24.0922762234141</v>
      </c>
      <c r="L80" s="20"/>
      <c r="M80" s="130">
        <v>46.656639708151801</v>
      </c>
      <c r="N80" s="20"/>
      <c r="O80" s="130">
        <v>40.903391707598203</v>
      </c>
      <c r="P80" s="20"/>
      <c r="Q80" s="130">
        <v>12.1886288577643</v>
      </c>
      <c r="R80" s="20"/>
      <c r="S80" s="130">
        <v>10.01</v>
      </c>
      <c r="T80" s="20"/>
      <c r="U80" s="20"/>
      <c r="V80" s="20"/>
      <c r="W80" s="20"/>
      <c r="AA80" s="18"/>
      <c r="AB80" s="126"/>
      <c r="AC80" s="48"/>
      <c r="AE80" s="20"/>
      <c r="AI80" s="18"/>
      <c r="AJ80" s="126"/>
      <c r="AK80" s="126"/>
      <c r="AM80" s="20"/>
      <c r="AO80" s="18"/>
      <c r="AP80" s="126"/>
      <c r="AQ80" s="126"/>
      <c r="AS80" s="20"/>
    </row>
    <row r="81" spans="1:102" x14ac:dyDescent="0.25">
      <c r="A81" s="160"/>
      <c r="B81" s="65"/>
      <c r="C81" s="130">
        <v>2.1468050345885299</v>
      </c>
      <c r="D81" s="52"/>
      <c r="E81" s="132">
        <v>0.69367961036195203</v>
      </c>
      <c r="F81" s="22"/>
      <c r="G81" s="130">
        <v>3.5888159373615598</v>
      </c>
      <c r="H81" s="22"/>
      <c r="I81" s="130">
        <v>3.64490540413775</v>
      </c>
      <c r="J81" s="22"/>
      <c r="K81" s="130">
        <v>-3.8149446774472899</v>
      </c>
      <c r="L81" s="22"/>
      <c r="M81" s="130">
        <v>6.2017329319480101</v>
      </c>
      <c r="N81" s="22"/>
      <c r="O81" s="130">
        <v>4.2004465254898804</v>
      </c>
      <c r="P81" s="22"/>
      <c r="Q81" s="130">
        <v>2.3227016746219902</v>
      </c>
      <c r="R81" s="22"/>
      <c r="S81" s="130">
        <v>3.59</v>
      </c>
      <c r="T81" s="22"/>
      <c r="U81" s="20"/>
      <c r="V81" s="20"/>
      <c r="W81" s="20"/>
      <c r="AA81" s="65"/>
      <c r="AB81" s="127"/>
      <c r="AC81" s="52"/>
      <c r="AE81" s="61"/>
      <c r="AI81" s="65"/>
      <c r="AJ81" s="127"/>
      <c r="AK81" s="127"/>
      <c r="AM81" s="61"/>
      <c r="AO81" s="65"/>
      <c r="AP81" s="127"/>
      <c r="AQ81" s="127"/>
      <c r="AS81" s="61"/>
    </row>
    <row r="82" spans="1:102" x14ac:dyDescent="0.25">
      <c r="A82" s="160"/>
      <c r="B82" s="18"/>
      <c r="C82" s="130">
        <v>-0.309307186020646</v>
      </c>
      <c r="D82" s="48"/>
      <c r="E82" s="132">
        <v>-1.9514102930510899</v>
      </c>
      <c r="F82" s="20"/>
      <c r="G82" s="130">
        <v>-0.23878298747918</v>
      </c>
      <c r="H82" s="20"/>
      <c r="I82" s="130">
        <v>3.47719119790202</v>
      </c>
      <c r="J82" s="20"/>
      <c r="K82" s="130">
        <v>-0.67991228218267097</v>
      </c>
      <c r="L82" s="20"/>
      <c r="M82" s="130">
        <v>0.52584079856796695</v>
      </c>
      <c r="N82" s="20"/>
      <c r="O82" s="130">
        <v>0.302177325547759</v>
      </c>
      <c r="P82" s="20"/>
      <c r="Q82" s="130">
        <v>1.5125345109588999</v>
      </c>
      <c r="R82" s="20"/>
      <c r="S82" s="130">
        <v>2.2000000000000002</v>
      </c>
      <c r="T82" s="20"/>
      <c r="U82" s="20"/>
      <c r="V82" s="20"/>
      <c r="W82" s="20"/>
      <c r="AA82" s="18"/>
      <c r="AB82" s="126"/>
      <c r="AC82" s="48"/>
      <c r="AE82" s="62"/>
      <c r="AI82" s="18"/>
      <c r="AJ82" s="126"/>
      <c r="AK82" s="126"/>
      <c r="AM82" s="62"/>
      <c r="AO82" s="18"/>
      <c r="AP82" s="126"/>
      <c r="AQ82" s="126"/>
      <c r="AS82" s="62"/>
    </row>
    <row r="83" spans="1:102" x14ac:dyDescent="0.25">
      <c r="A83" s="161"/>
      <c r="B83" s="19"/>
      <c r="C83" s="130">
        <v>2.5982575292534</v>
      </c>
      <c r="D83" s="49"/>
      <c r="E83" s="132">
        <v>2.7745726819345302</v>
      </c>
      <c r="F83" s="21"/>
      <c r="G83" s="130">
        <v>3.7637010924971301</v>
      </c>
      <c r="H83" s="21"/>
      <c r="I83" s="130">
        <v>-0.222864177061144</v>
      </c>
      <c r="J83" s="21"/>
      <c r="K83" s="130">
        <v>-3.27540681901504</v>
      </c>
      <c r="L83" s="21"/>
      <c r="M83" s="130">
        <v>5.6462021036803396</v>
      </c>
      <c r="N83" s="21"/>
      <c r="O83" s="130">
        <v>3.8867083349677101</v>
      </c>
      <c r="P83" s="21"/>
      <c r="Q83" s="130">
        <v>0.79627225903766696</v>
      </c>
      <c r="R83" s="21"/>
      <c r="S83" s="130">
        <v>1.36</v>
      </c>
      <c r="T83" s="21"/>
      <c r="U83" s="20"/>
      <c r="V83" s="20"/>
      <c r="W83" s="20"/>
      <c r="AA83" s="19"/>
      <c r="AB83" s="128"/>
      <c r="AC83" s="49"/>
      <c r="AE83" s="63"/>
      <c r="AI83" s="19"/>
      <c r="AJ83" s="128"/>
      <c r="AK83" s="128"/>
      <c r="AM83" s="63"/>
      <c r="AO83" s="19"/>
      <c r="AP83" s="128"/>
      <c r="AQ83" s="128"/>
      <c r="AS83" s="63"/>
    </row>
    <row r="84" spans="1:102" x14ac:dyDescent="0.25">
      <c r="A84" s="157"/>
      <c r="B84" s="66"/>
      <c r="C84" s="69">
        <f>C83/C81</f>
        <v>1.2102904024311636</v>
      </c>
      <c r="D84" s="67"/>
      <c r="E84" s="69">
        <f t="shared" ref="E84" si="36">E83/E81</f>
        <v>3.9997898748772478</v>
      </c>
      <c r="F84" s="68"/>
      <c r="G84" s="69">
        <f t="shared" ref="G84" si="37">G83/G81</f>
        <v>1.0487306003394934</v>
      </c>
      <c r="H84" s="68"/>
      <c r="I84" s="69">
        <f t="shared" ref="I84" si="38">I83/I81</f>
        <v>-6.1144022231179256E-2</v>
      </c>
      <c r="J84" s="68"/>
      <c r="K84" s="69">
        <f t="shared" ref="K84" si="39">K83/K81</f>
        <v>0.85857256027280759</v>
      </c>
      <c r="L84" s="68"/>
      <c r="M84" s="69">
        <f t="shared" ref="M84" si="40">M83/M81</f>
        <v>0.91042329065705607</v>
      </c>
      <c r="N84" s="68"/>
      <c r="O84" s="69">
        <f>O83/O81</f>
        <v>0.92530837171279534</v>
      </c>
      <c r="P84" s="68"/>
      <c r="Q84" s="69">
        <f t="shared" ref="Q84" si="41">Q83/Q81</f>
        <v>0.34282158046287065</v>
      </c>
      <c r="R84" s="69"/>
      <c r="S84" s="69">
        <f>S83/S81</f>
        <v>0.37883008356545966</v>
      </c>
      <c r="T84" s="68"/>
      <c r="U84" s="68"/>
      <c r="V84" s="68"/>
      <c r="W84" s="68"/>
      <c r="X84" s="1"/>
      <c r="Y84" s="1"/>
      <c r="Z84" s="1"/>
      <c r="AA84" s="66"/>
      <c r="AB84" s="69"/>
      <c r="AC84" s="67"/>
      <c r="AD84" s="1"/>
      <c r="AE84" s="69"/>
      <c r="AI84" s="66"/>
      <c r="AJ84" s="69"/>
      <c r="AK84" s="69"/>
      <c r="AM84" s="69"/>
      <c r="AO84" s="66"/>
      <c r="AP84" s="69"/>
      <c r="AQ84" s="69"/>
      <c r="AS84" s="69"/>
    </row>
    <row r="85" spans="1:102" x14ac:dyDescent="0.25">
      <c r="A85" s="158"/>
      <c r="B85" s="70"/>
      <c r="C85" s="73">
        <f>1-C84</f>
        <v>-0.21029040243116359</v>
      </c>
      <c r="D85" s="71"/>
      <c r="E85" s="73">
        <f t="shared" ref="E85" si="42">1-E84</f>
        <v>-2.9997898748772478</v>
      </c>
      <c r="F85" s="72"/>
      <c r="G85" s="73">
        <f t="shared" ref="G85" si="43">1-G84</f>
        <v>-4.8730600339493391E-2</v>
      </c>
      <c r="H85" s="72"/>
      <c r="I85" s="73">
        <f t="shared" ref="I85" si="44">1-I84</f>
        <v>1.0611440222311792</v>
      </c>
      <c r="J85" s="72"/>
      <c r="K85" s="73">
        <f t="shared" ref="K85" si="45">1-K84</f>
        <v>0.14142743972719241</v>
      </c>
      <c r="L85" s="72"/>
      <c r="M85" s="73">
        <f t="shared" ref="M85" si="46">1-M84</f>
        <v>8.9576709342943928E-2</v>
      </c>
      <c r="N85" s="72"/>
      <c r="O85" s="73">
        <f t="shared" ref="O85" si="47">1-O84</f>
        <v>7.4691628287204659E-2</v>
      </c>
      <c r="P85" s="72"/>
      <c r="Q85" s="73">
        <f t="shared" ref="Q85" si="48">1-Q84</f>
        <v>0.6571784195371293</v>
      </c>
      <c r="R85" s="73"/>
      <c r="S85" s="73">
        <f>1-S84</f>
        <v>0.62116991643454034</v>
      </c>
      <c r="T85" s="72"/>
      <c r="U85" s="68"/>
      <c r="V85" s="68"/>
      <c r="W85" s="68"/>
      <c r="X85" s="1"/>
      <c r="Y85" s="1"/>
      <c r="Z85" s="1"/>
      <c r="AA85" s="70"/>
      <c r="AB85" s="73"/>
      <c r="AC85" s="71"/>
      <c r="AD85" s="1"/>
      <c r="AE85" s="73"/>
      <c r="AI85" s="70"/>
      <c r="AJ85" s="73"/>
      <c r="AK85" s="73"/>
      <c r="AM85" s="73"/>
      <c r="AO85" s="70"/>
      <c r="AP85" s="73"/>
      <c r="AQ85" s="73"/>
      <c r="AS85" s="73"/>
    </row>
    <row r="86" spans="1:102" x14ac:dyDescent="0.25">
      <c r="A86"/>
      <c r="B86" s="84"/>
      <c r="C86" s="81"/>
      <c r="D86" s="81"/>
      <c r="E86" s="81"/>
      <c r="F86" s="82"/>
      <c r="G86" s="81"/>
      <c r="H86" s="82"/>
      <c r="I86" s="81"/>
      <c r="J86" s="82"/>
      <c r="K86" s="81"/>
      <c r="L86" s="82"/>
      <c r="M86" s="81"/>
      <c r="N86" s="82"/>
      <c r="O86" s="81"/>
      <c r="P86" s="82"/>
      <c r="Q86" s="81"/>
      <c r="R86" s="82"/>
      <c r="S86" s="81"/>
      <c r="T86" s="82"/>
      <c r="U86" s="82"/>
      <c r="V86" s="82"/>
      <c r="W86" s="82"/>
      <c r="AA86" s="84"/>
      <c r="AB86" s="81"/>
      <c r="AC86" s="81"/>
      <c r="AE86" s="82"/>
      <c r="AI86" s="84"/>
      <c r="AJ86" s="81"/>
      <c r="AK86" s="81"/>
      <c r="AM86" s="82"/>
      <c r="AO86" s="84"/>
      <c r="AP86" s="81"/>
      <c r="AQ86" s="81"/>
      <c r="AS86" s="82"/>
    </row>
    <row r="87" spans="1:102" x14ac:dyDescent="0.25">
      <c r="A87"/>
      <c r="B87" s="13" t="s">
        <v>1</v>
      </c>
      <c r="C87" s="44"/>
      <c r="D87" s="44"/>
      <c r="E87" s="44"/>
      <c r="F87" s="23"/>
      <c r="G87" s="44"/>
      <c r="H87" s="23"/>
      <c r="I87" s="44"/>
      <c r="J87" s="23"/>
      <c r="K87" s="44"/>
      <c r="L87" s="23"/>
      <c r="M87" s="44"/>
      <c r="N87" s="23"/>
      <c r="O87" s="44"/>
      <c r="P87" s="23"/>
      <c r="Q87" s="44"/>
      <c r="R87" s="23"/>
      <c r="S87" s="44"/>
      <c r="T87" s="23"/>
      <c r="U87" s="25"/>
      <c r="V87" s="25"/>
      <c r="W87" s="25"/>
      <c r="AA87" s="13"/>
      <c r="AB87" s="44"/>
      <c r="AC87" s="44"/>
      <c r="AE87" s="23"/>
      <c r="AI87" s="13"/>
      <c r="AJ87" s="44"/>
      <c r="AK87" s="44"/>
      <c r="AM87" s="23"/>
      <c r="AO87" s="13"/>
      <c r="AP87" s="44"/>
      <c r="AQ87" s="44"/>
      <c r="AS87" s="23"/>
    </row>
    <row r="88" spans="1:102" x14ac:dyDescent="0.25">
      <c r="A88" s="159"/>
      <c r="B88" s="24"/>
      <c r="C88" s="130">
        <v>39.0929912984083</v>
      </c>
      <c r="D88" s="50"/>
      <c r="E88" s="132">
        <v>27.3391206000003</v>
      </c>
      <c r="F88" s="25"/>
      <c r="G88" s="130">
        <v>18.601443593688</v>
      </c>
      <c r="H88" s="25"/>
      <c r="I88" s="130">
        <v>18.874358840482099</v>
      </c>
      <c r="J88" s="25"/>
      <c r="K88" s="130">
        <v>17.382129108188799</v>
      </c>
      <c r="L88" s="25"/>
      <c r="M88" s="130">
        <v>17.418255482928</v>
      </c>
      <c r="N88" s="25"/>
      <c r="O88" s="130">
        <v>11.3492660410326</v>
      </c>
      <c r="P88" s="25"/>
      <c r="Q88" s="130">
        <v>10.444526679275301</v>
      </c>
      <c r="R88" s="25"/>
      <c r="S88" s="130">
        <v>10.95</v>
      </c>
      <c r="T88" s="25"/>
      <c r="U88" s="25"/>
      <c r="V88" s="25"/>
      <c r="W88" s="25"/>
      <c r="AA88" s="24"/>
      <c r="AB88" s="123"/>
      <c r="AC88" s="50"/>
      <c r="AE88" s="30"/>
      <c r="AI88" s="24"/>
      <c r="AJ88" s="123"/>
      <c r="AK88" s="123"/>
      <c r="AM88" s="30"/>
      <c r="AO88" s="24"/>
      <c r="AP88" s="123"/>
      <c r="AQ88" s="123"/>
      <c r="AS88" s="30"/>
      <c r="CQ88" t="s">
        <v>24</v>
      </c>
      <c r="CV88" t="s">
        <v>24</v>
      </c>
      <c r="CX88" t="s">
        <v>24</v>
      </c>
    </row>
    <row r="89" spans="1:102" x14ac:dyDescent="0.25">
      <c r="A89" s="160"/>
      <c r="B89" s="24"/>
      <c r="C89" s="130">
        <v>33.446959357492403</v>
      </c>
      <c r="D89" s="50"/>
      <c r="E89" s="132">
        <v>-46.305093225454399</v>
      </c>
      <c r="F89" s="25"/>
      <c r="G89" s="130">
        <v>56.780121724146902</v>
      </c>
      <c r="H89" s="25"/>
      <c r="I89" s="130">
        <v>11.160448572783199</v>
      </c>
      <c r="J89" s="25"/>
      <c r="K89" s="130">
        <v>-13.988778889578199</v>
      </c>
      <c r="L89" s="25"/>
      <c r="M89" s="130">
        <v>21.433304650669299</v>
      </c>
      <c r="N89" s="25"/>
      <c r="O89" s="130">
        <v>36.675133949070698</v>
      </c>
      <c r="P89" s="25"/>
      <c r="Q89" s="130">
        <v>7.2498960816196796</v>
      </c>
      <c r="R89" s="25"/>
      <c r="S89" s="130">
        <v>2.86</v>
      </c>
      <c r="T89" s="25"/>
      <c r="U89" s="25"/>
      <c r="V89" s="25"/>
      <c r="W89" s="25"/>
      <c r="AA89" s="24"/>
      <c r="AB89" s="123"/>
      <c r="AC89" s="50"/>
      <c r="AE89" s="25"/>
      <c r="AI89" s="24"/>
      <c r="AJ89" s="123"/>
      <c r="AK89" s="123"/>
      <c r="AM89" s="25"/>
      <c r="AO89" s="24"/>
      <c r="AP89" s="123"/>
      <c r="AQ89" s="123"/>
      <c r="AS89" s="25"/>
      <c r="CQ89" t="s">
        <v>25</v>
      </c>
      <c r="CV89" t="s">
        <v>25</v>
      </c>
      <c r="CX89" t="s">
        <v>25</v>
      </c>
    </row>
    <row r="90" spans="1:102" x14ac:dyDescent="0.25">
      <c r="A90" s="160"/>
      <c r="B90" s="35"/>
      <c r="C90" s="130">
        <v>8.0270354822781407</v>
      </c>
      <c r="D90" s="44"/>
      <c r="E90" s="132">
        <v>-2.37886260282106</v>
      </c>
      <c r="F90" s="23"/>
      <c r="G90" s="130">
        <v>3.1922499004275</v>
      </c>
      <c r="H90" s="23"/>
      <c r="I90" s="130">
        <v>1.0931966970703799</v>
      </c>
      <c r="J90" s="23"/>
      <c r="K90" s="130">
        <v>0.22951705567510999</v>
      </c>
      <c r="L90" s="23"/>
      <c r="M90" s="130">
        <v>0.22197851447196501</v>
      </c>
      <c r="N90" s="23"/>
      <c r="O90" s="130">
        <v>1.18403088373029</v>
      </c>
      <c r="P90" s="23"/>
      <c r="Q90" s="130">
        <v>0.270706363141549</v>
      </c>
      <c r="R90" s="23"/>
      <c r="S90" s="130">
        <v>1.22</v>
      </c>
      <c r="T90" s="23"/>
      <c r="U90" s="25"/>
      <c r="V90" s="25"/>
      <c r="W90" s="25"/>
      <c r="AA90" s="35"/>
      <c r="AB90" s="124"/>
      <c r="AC90" s="44"/>
      <c r="AE90" s="60"/>
      <c r="AI90" s="35"/>
      <c r="AJ90" s="124"/>
      <c r="AK90" s="124"/>
      <c r="AM90" s="60"/>
      <c r="AO90" s="35"/>
      <c r="AP90" s="124"/>
      <c r="AQ90" s="124"/>
      <c r="AS90" s="60"/>
      <c r="CQ90" t="s">
        <v>27</v>
      </c>
      <c r="CV90" t="s">
        <v>27</v>
      </c>
      <c r="CX90" t="s">
        <v>26</v>
      </c>
    </row>
    <row r="91" spans="1:102" x14ac:dyDescent="0.25">
      <c r="A91" s="160"/>
      <c r="B91" s="24"/>
      <c r="C91" s="130">
        <v>-4.5588775381796403</v>
      </c>
      <c r="D91" s="50"/>
      <c r="E91" s="132">
        <v>-4.4278375968860102</v>
      </c>
      <c r="F91" s="25"/>
      <c r="G91" s="130">
        <v>2.41202839607775</v>
      </c>
      <c r="H91" s="25"/>
      <c r="I91" s="130">
        <v>2.9118773086245199E-2</v>
      </c>
      <c r="J91" s="25"/>
      <c r="K91" s="130">
        <v>-3.4682023182959298</v>
      </c>
      <c r="L91" s="25"/>
      <c r="M91" s="130">
        <v>-1.8233244922209899</v>
      </c>
      <c r="N91" s="25"/>
      <c r="O91" s="130">
        <v>-0.214434186793133</v>
      </c>
      <c r="P91" s="25"/>
      <c r="Q91" s="130">
        <v>0.54542412843097099</v>
      </c>
      <c r="R91" s="25"/>
      <c r="S91" s="130">
        <v>1.1299999999999999</v>
      </c>
      <c r="T91" s="25"/>
      <c r="U91" s="25"/>
      <c r="V91" s="25"/>
      <c r="W91" s="25"/>
      <c r="AA91" s="24"/>
      <c r="AB91" s="123"/>
      <c r="AC91" s="50"/>
      <c r="AE91" s="30"/>
      <c r="AI91" s="24"/>
      <c r="AJ91" s="123"/>
      <c r="AK91" s="123"/>
      <c r="AM91" s="30"/>
      <c r="AO91" s="24"/>
      <c r="AP91" s="123"/>
      <c r="AQ91" s="123"/>
      <c r="AS91" s="30"/>
      <c r="CQ91" t="s">
        <v>28</v>
      </c>
      <c r="CV91" t="s">
        <v>28</v>
      </c>
      <c r="CX91" t="s">
        <v>27</v>
      </c>
    </row>
    <row r="92" spans="1:102" x14ac:dyDescent="0.25">
      <c r="A92" s="161"/>
      <c r="B92" s="26"/>
      <c r="C92" s="130">
        <v>13.326974710568701</v>
      </c>
      <c r="D92" s="51"/>
      <c r="E92" s="132">
        <v>2.14390356933272</v>
      </c>
      <c r="F92" s="27"/>
      <c r="G92" s="130">
        <v>0.76184556964862304</v>
      </c>
      <c r="H92" s="27"/>
      <c r="I92" s="130">
        <v>1.0637681646291</v>
      </c>
      <c r="J92" s="27"/>
      <c r="K92" s="130">
        <v>3.9595476352741299</v>
      </c>
      <c r="L92" s="27"/>
      <c r="M92" s="130">
        <v>2.0832881085563599</v>
      </c>
      <c r="N92" s="27"/>
      <c r="O92" s="130">
        <v>1.40147029898594</v>
      </c>
      <c r="P92" s="27"/>
      <c r="Q92" s="130">
        <v>-0.27322751679639301</v>
      </c>
      <c r="R92" s="27"/>
      <c r="S92" s="130">
        <v>0.09</v>
      </c>
      <c r="T92" s="27"/>
      <c r="U92" s="25"/>
      <c r="V92" s="25"/>
      <c r="W92" s="25"/>
      <c r="AA92" s="26"/>
      <c r="AB92" s="125"/>
      <c r="AC92" s="51"/>
      <c r="AE92" s="85"/>
      <c r="AI92" s="26"/>
      <c r="AJ92" s="125"/>
      <c r="AK92" s="125"/>
      <c r="AM92" s="85"/>
      <c r="AO92" s="26"/>
      <c r="AP92" s="125"/>
      <c r="AQ92" s="125"/>
      <c r="AS92" s="85"/>
      <c r="CQ92" t="s">
        <v>31</v>
      </c>
      <c r="CV92" t="s">
        <v>31</v>
      </c>
      <c r="CX92" t="s">
        <v>28</v>
      </c>
    </row>
    <row r="93" spans="1:102" x14ac:dyDescent="0.25">
      <c r="A93" s="157"/>
      <c r="B93" s="74"/>
      <c r="C93" s="75">
        <f>C92/C90</f>
        <v>1.6602610938984403</v>
      </c>
      <c r="D93" s="75"/>
      <c r="E93" s="75">
        <f t="shared" ref="E93" si="49">E92/E90</f>
        <v>-0.90123051528503351</v>
      </c>
      <c r="F93" s="76"/>
      <c r="G93" s="76">
        <f t="shared" ref="G93" si="50">G92/G90</f>
        <v>0.23865473988944227</v>
      </c>
      <c r="H93" s="76"/>
      <c r="I93" s="76">
        <f t="shared" ref="I93" si="51">I92/I90</f>
        <v>0.97308029513797067</v>
      </c>
      <c r="J93" s="76"/>
      <c r="K93" s="76">
        <f t="shared" ref="K93" si="52">K92/K90</f>
        <v>17.251648787613494</v>
      </c>
      <c r="L93" s="76"/>
      <c r="M93" s="76">
        <f t="shared" ref="M93" si="53">M92/M90</f>
        <v>9.3850889736424055</v>
      </c>
      <c r="N93" s="76"/>
      <c r="O93" s="76">
        <f t="shared" ref="O93" si="54">O92/O90</f>
        <v>1.1836433645806661</v>
      </c>
      <c r="P93" s="76"/>
      <c r="Q93" s="76">
        <f t="shared" ref="Q93" si="55">Q92/Q90</f>
        <v>-1.0093132412019652</v>
      </c>
      <c r="R93" s="76"/>
      <c r="S93" s="76">
        <f>S92/S90</f>
        <v>7.3770491803278687E-2</v>
      </c>
      <c r="T93" s="25"/>
      <c r="U93" s="25"/>
      <c r="V93" s="25"/>
      <c r="W93" s="25"/>
      <c r="AA93" s="74"/>
      <c r="AB93" s="76"/>
      <c r="AC93" s="50"/>
      <c r="AE93" s="76"/>
      <c r="AI93" s="74"/>
      <c r="AJ93" s="76"/>
      <c r="AK93" s="76"/>
      <c r="AM93" s="76"/>
      <c r="AO93" s="74"/>
      <c r="AP93" s="76"/>
      <c r="AQ93" s="76"/>
      <c r="AS93" s="76"/>
    </row>
    <row r="94" spans="1:102" x14ac:dyDescent="0.25">
      <c r="A94" s="158"/>
      <c r="B94" s="77"/>
      <c r="C94" s="78">
        <f>1-C93</f>
        <v>-0.66026109389844034</v>
      </c>
      <c r="D94" s="78"/>
      <c r="E94" s="78">
        <f t="shared" ref="E94" si="56">1-E93</f>
        <v>1.9012305152850335</v>
      </c>
      <c r="F94" s="79"/>
      <c r="G94" s="79">
        <f t="shared" ref="G94" si="57">1-G93</f>
        <v>0.7613452601105577</v>
      </c>
      <c r="H94" s="79"/>
      <c r="I94" s="79">
        <f t="shared" ref="I94" si="58">1-I93</f>
        <v>2.6919704862029326E-2</v>
      </c>
      <c r="J94" s="79"/>
      <c r="K94" s="79">
        <f t="shared" ref="K94" si="59">1-K93</f>
        <v>-16.251648787613494</v>
      </c>
      <c r="L94" s="79"/>
      <c r="M94" s="79">
        <f t="shared" ref="M94" si="60">1-M93</f>
        <v>-8.3850889736424055</v>
      </c>
      <c r="N94" s="79"/>
      <c r="O94" s="79">
        <f t="shared" ref="O94" si="61">1-O93</f>
        <v>-0.1836433645806661</v>
      </c>
      <c r="P94" s="79"/>
      <c r="Q94" s="79">
        <f t="shared" ref="Q94" si="62">1-Q93</f>
        <v>2.0093132412019652</v>
      </c>
      <c r="R94" s="79"/>
      <c r="S94" s="79">
        <f t="shared" ref="S94" si="63">1-S93</f>
        <v>0.92622950819672134</v>
      </c>
      <c r="T94" s="27"/>
      <c r="U94" s="25"/>
      <c r="V94" s="25"/>
      <c r="W94" s="25"/>
      <c r="AA94" s="77"/>
      <c r="AB94" s="79"/>
      <c r="AC94" s="51"/>
      <c r="AE94" s="79"/>
      <c r="AI94" s="77"/>
      <c r="AJ94" s="79"/>
      <c r="AK94" s="79"/>
      <c r="AM94" s="79"/>
      <c r="AO94" s="77"/>
      <c r="AP94" s="79"/>
      <c r="AQ94" s="79"/>
      <c r="AS94" s="79"/>
    </row>
    <row r="95" spans="1:102" x14ac:dyDescent="0.25">
      <c r="A95"/>
    </row>
    <row r="96" spans="1:102" x14ac:dyDescent="0.25">
      <c r="A96"/>
      <c r="B96" s="24" t="s">
        <v>5</v>
      </c>
      <c r="AA96" s="24"/>
      <c r="AI96" s="24"/>
      <c r="AJ96" s="139"/>
      <c r="AK96" s="139"/>
      <c r="AO96" s="24"/>
      <c r="AP96" s="139"/>
      <c r="AQ96" s="139"/>
    </row>
    <row r="97" spans="1:102" x14ac:dyDescent="0.25">
      <c r="A97" s="157"/>
      <c r="C97" s="16">
        <f>(C65+C74)/C56</f>
        <v>-0.13455150120359538</v>
      </c>
      <c r="D97" s="16"/>
      <c r="E97" s="16">
        <f>(E65+E74)/E56</f>
        <v>0.62170819266634902</v>
      </c>
      <c r="F97" s="16"/>
      <c r="G97" s="16">
        <f>(G65+G74)/G56</f>
        <v>6.9738381884461331</v>
      </c>
      <c r="H97" s="16"/>
      <c r="I97" s="16">
        <f>(I65+I74)/I56</f>
        <v>0.11147504733761522</v>
      </c>
      <c r="J97" s="16"/>
      <c r="K97" s="16">
        <f>(K65+K74)/K56</f>
        <v>0.6479075017499123</v>
      </c>
      <c r="L97" s="16"/>
      <c r="M97" s="16">
        <f>(M65+M74)/M56</f>
        <v>0.34788636026002684</v>
      </c>
      <c r="N97" s="16"/>
      <c r="O97" s="16">
        <f>(O65+O74)/O56</f>
        <v>0.51292123377730436</v>
      </c>
      <c r="P97" s="16"/>
      <c r="Q97" s="16">
        <f>(Q65+Q74)/Q56</f>
        <v>-0.40223208596571908</v>
      </c>
      <c r="R97" s="16"/>
      <c r="S97" s="16">
        <f t="shared" ref="S97" si="64">(S65+S74)/S56</f>
        <v>0.43027888446215146</v>
      </c>
      <c r="T97" s="16"/>
      <c r="U97" s="16"/>
      <c r="V97" s="16"/>
      <c r="W97" s="16"/>
      <c r="AB97" s="16"/>
      <c r="AE97" s="16"/>
      <c r="AJ97" s="16"/>
      <c r="AP97" s="16"/>
    </row>
    <row r="98" spans="1:102" x14ac:dyDescent="0.25">
      <c r="A98" s="162"/>
      <c r="C98" s="16">
        <f>C83/C56</f>
        <v>0.18459367201038218</v>
      </c>
      <c r="D98" s="16"/>
      <c r="E98" s="16">
        <f>E83/E56</f>
        <v>0.18684312507832146</v>
      </c>
      <c r="F98" s="16"/>
      <c r="G98" s="16">
        <f>G83/G56</f>
        <v>-5.1760341235498348</v>
      </c>
      <c r="H98" s="16"/>
      <c r="I98" s="16">
        <f>I83/I56</f>
        <v>-0.24286330185526653</v>
      </c>
      <c r="J98" s="16"/>
      <c r="K98" s="16">
        <f>K83/K56</f>
        <v>-2.1542924574985811</v>
      </c>
      <c r="L98" s="16"/>
      <c r="M98" s="16">
        <f>M83/M56</f>
        <v>0.44859252052720605</v>
      </c>
      <c r="N98" s="16"/>
      <c r="O98" s="16">
        <f>O83/O56</f>
        <v>0.32959984537327175</v>
      </c>
      <c r="P98" s="16"/>
      <c r="Q98" s="16">
        <f>Q83/Q56</f>
        <v>2.2816673726924792</v>
      </c>
      <c r="R98" s="16"/>
      <c r="S98" s="16">
        <f t="shared" ref="S98" si="65">S83/S56</f>
        <v>0.54183266932270924</v>
      </c>
      <c r="T98" s="16"/>
      <c r="U98" s="16"/>
      <c r="V98" s="16"/>
      <c r="W98" s="16"/>
      <c r="AB98" s="16"/>
      <c r="AE98" s="16"/>
      <c r="AJ98" s="16"/>
      <c r="AP98" s="16"/>
    </row>
    <row r="99" spans="1:102" x14ac:dyDescent="0.25">
      <c r="A99" s="162"/>
      <c r="C99" s="16">
        <f>C92/C56</f>
        <v>0.9468173077209443</v>
      </c>
      <c r="D99" s="16"/>
      <c r="E99" s="16">
        <f>E92/E56</f>
        <v>0.14437309405115281</v>
      </c>
      <c r="F99" s="16"/>
      <c r="G99" s="16">
        <f>G92/G56</f>
        <v>-1.0477289690293179</v>
      </c>
      <c r="H99" s="16"/>
      <c r="I99" s="16">
        <f>I92/I56</f>
        <v>1.1592273476928512</v>
      </c>
      <c r="J99" s="16"/>
      <c r="K99" s="16">
        <f>K92/K56</f>
        <v>2.6042638600668533</v>
      </c>
      <c r="L99" s="16"/>
      <c r="M99" s="16">
        <f>M92/M56</f>
        <v>0.16551789086552376</v>
      </c>
      <c r="N99" s="16"/>
      <c r="O99" s="16">
        <f>O92/O56</f>
        <v>0.1188471976878698</v>
      </c>
      <c r="P99" s="16"/>
      <c r="Q99" s="16">
        <f>Q92/Q56</f>
        <v>-0.78291602315713249</v>
      </c>
      <c r="R99" s="16"/>
      <c r="S99" s="16">
        <f t="shared" ref="S99" si="66">S92/S56</f>
        <v>3.5856573705179286E-2</v>
      </c>
      <c r="T99" s="16"/>
      <c r="U99" s="16"/>
      <c r="V99" s="16"/>
      <c r="W99" s="16"/>
      <c r="AB99" s="16"/>
      <c r="AE99" s="16"/>
      <c r="AJ99" s="16"/>
      <c r="AP99" s="16"/>
    </row>
    <row r="100" spans="1:102" x14ac:dyDescent="0.25">
      <c r="A100" s="158"/>
      <c r="C100" s="36">
        <f>C97+C98+C99</f>
        <v>0.99685947852773116</v>
      </c>
      <c r="D100" s="36"/>
      <c r="E100" s="36">
        <f>E97+E98+E99</f>
        <v>0.95292441179582332</v>
      </c>
      <c r="F100" s="36"/>
      <c r="G100" s="36">
        <f>G97+G98+G99</f>
        <v>0.7500750958669804</v>
      </c>
      <c r="H100" s="36"/>
      <c r="I100" s="36">
        <f>I97+I98+I99</f>
        <v>1.0278390931751999</v>
      </c>
      <c r="J100" s="36"/>
      <c r="K100" s="36">
        <f>K97+K98+K99</f>
        <v>1.0978789043181845</v>
      </c>
      <c r="L100" s="36"/>
      <c r="M100" s="36">
        <f>M97+M98+M99</f>
        <v>0.96199677165275665</v>
      </c>
      <c r="N100" s="36"/>
      <c r="O100" s="36">
        <f>O97+O98+O99</f>
        <v>0.96136827683844595</v>
      </c>
      <c r="P100" s="36"/>
      <c r="Q100" s="36">
        <f>Q97+Q98+Q99</f>
        <v>1.0965192635696277</v>
      </c>
      <c r="R100" s="36"/>
      <c r="S100" s="36">
        <f t="shared" ref="S100" si="67">S97+S98+S99</f>
        <v>1.0079681274900401</v>
      </c>
      <c r="T100" s="36"/>
      <c r="U100" s="36"/>
      <c r="V100" s="36"/>
      <c r="W100" s="36"/>
      <c r="AB100" s="36"/>
      <c r="AE100" s="36"/>
      <c r="AJ100" s="36"/>
      <c r="AP100" s="36"/>
      <c r="CX100" t="s">
        <v>24</v>
      </c>
    </row>
    <row r="101" spans="1:102" x14ac:dyDescent="0.25">
      <c r="CX101" t="s">
        <v>25</v>
      </c>
    </row>
    <row r="102" spans="1:102" x14ac:dyDescent="0.25">
      <c r="B102" s="24" t="s">
        <v>8</v>
      </c>
      <c r="AA102" s="24"/>
      <c r="AI102" s="24"/>
      <c r="AJ102" s="139"/>
      <c r="AK102" s="139"/>
      <c r="AO102" s="24"/>
      <c r="AP102" s="139"/>
      <c r="AQ102" s="139"/>
      <c r="CX102" t="s">
        <v>26</v>
      </c>
    </row>
    <row r="103" spans="1:102" x14ac:dyDescent="0.25">
      <c r="A103" s="157"/>
      <c r="C103" s="133">
        <f>C97/C$100</f>
        <v>-0.1349753943277095</v>
      </c>
      <c r="D103" s="133"/>
      <c r="E103" s="133">
        <f>E97/E$100</f>
        <v>0.65242130957136002</v>
      </c>
      <c r="F103" s="133"/>
      <c r="G103" s="133">
        <f t="shared" ref="G103:O103" si="68">G97/G$100</f>
        <v>9.297519977496874</v>
      </c>
      <c r="H103" s="133"/>
      <c r="I103" s="133">
        <f t="shared" si="68"/>
        <v>0.10845573794361778</v>
      </c>
      <c r="J103" s="133"/>
      <c r="K103" s="133">
        <f t="shared" si="68"/>
        <v>0.59014477753562644</v>
      </c>
      <c r="L103" s="133"/>
      <c r="M103" s="133">
        <f t="shared" si="68"/>
        <v>0.36162944670005637</v>
      </c>
      <c r="N103" s="133"/>
      <c r="O103" s="133">
        <f t="shared" si="68"/>
        <v>0.53353251416210268</v>
      </c>
      <c r="P103" s="133"/>
      <c r="Q103" s="133">
        <f>Q97/Q$100</f>
        <v>-0.36682628324858224</v>
      </c>
      <c r="R103" s="133"/>
      <c r="S103" s="133">
        <f t="shared" ref="S103" si="69">S97/S$100</f>
        <v>0.4268774703557312</v>
      </c>
      <c r="T103" s="133"/>
      <c r="U103" s="133"/>
      <c r="V103" s="133"/>
      <c r="W103" s="133"/>
      <c r="X103" s="133"/>
      <c r="Y103" s="133"/>
      <c r="Z103" s="133"/>
      <c r="AB103" s="133"/>
      <c r="AC103" s="133"/>
      <c r="AJ103" s="133"/>
      <c r="AP103" s="133"/>
      <c r="CX103" t="s">
        <v>27</v>
      </c>
    </row>
    <row r="104" spans="1:102" x14ac:dyDescent="0.25">
      <c r="A104" s="162"/>
      <c r="C104" s="133">
        <f>C98/C$100</f>
        <v>0.18517521876103329</v>
      </c>
      <c r="D104" s="133"/>
      <c r="E104" s="133">
        <f>E98/E$100</f>
        <v>0.19607339550280622</v>
      </c>
      <c r="F104" s="133"/>
      <c r="G104" s="133">
        <f t="shared" ref="G104:Q104" si="70">G98/G$100</f>
        <v>-6.9006878805475784</v>
      </c>
      <c r="H104" s="133"/>
      <c r="I104" s="133">
        <f t="shared" si="70"/>
        <v>-0.23628533246873629</v>
      </c>
      <c r="J104" s="133"/>
      <c r="K104" s="133">
        <f t="shared" si="70"/>
        <v>-1.962231398221884</v>
      </c>
      <c r="L104" s="133"/>
      <c r="M104" s="133">
        <f t="shared" si="70"/>
        <v>0.46631395628958561</v>
      </c>
      <c r="N104" s="133"/>
      <c r="O104" s="133">
        <f t="shared" si="70"/>
        <v>0.34284451995565451</v>
      </c>
      <c r="P104" s="133"/>
      <c r="Q104" s="133">
        <f t="shared" si="70"/>
        <v>2.0808274405181901</v>
      </c>
      <c r="R104" s="133"/>
      <c r="S104" s="133">
        <f t="shared" ref="S104" si="71">S98/S$100</f>
        <v>0.53754940711462451</v>
      </c>
      <c r="T104" s="133"/>
      <c r="U104" s="133"/>
      <c r="V104" s="133"/>
      <c r="W104" s="133"/>
      <c r="X104" s="133"/>
      <c r="Y104" s="133"/>
      <c r="Z104" s="133"/>
      <c r="AB104" s="133"/>
      <c r="AC104" s="133"/>
      <c r="AJ104" s="133"/>
      <c r="AP104" s="133"/>
      <c r="CX104" t="s">
        <v>28</v>
      </c>
    </row>
    <row r="105" spans="1:102" x14ac:dyDescent="0.25">
      <c r="A105" s="162"/>
      <c r="C105" s="133">
        <f>C99/C$100</f>
        <v>0.94980017556667617</v>
      </c>
      <c r="D105" s="133"/>
      <c r="E105" s="133">
        <f>E99/E$100</f>
        <v>0.1515052949258337</v>
      </c>
      <c r="F105" s="133"/>
      <c r="G105" s="133">
        <f t="shared" ref="G105:Q105" si="72">G99/G$100</f>
        <v>-1.3968320969492953</v>
      </c>
      <c r="H105" s="133"/>
      <c r="I105" s="133">
        <f t="shared" si="72"/>
        <v>1.1278295945251184</v>
      </c>
      <c r="J105" s="133"/>
      <c r="K105" s="133">
        <f t="shared" si="72"/>
        <v>2.3720866206862574</v>
      </c>
      <c r="L105" s="133"/>
      <c r="M105" s="133">
        <f t="shared" si="72"/>
        <v>0.17205659701035803</v>
      </c>
      <c r="N105" s="133"/>
      <c r="O105" s="133">
        <f t="shared" si="72"/>
        <v>0.12362296588224285</v>
      </c>
      <c r="P105" s="133"/>
      <c r="Q105" s="133">
        <f t="shared" si="72"/>
        <v>-0.714001157269608</v>
      </c>
      <c r="R105" s="133"/>
      <c r="S105" s="133">
        <f t="shared" ref="S105" si="73">S99/S$100</f>
        <v>3.5573122529644265E-2</v>
      </c>
      <c r="T105" s="133"/>
      <c r="U105" s="133"/>
      <c r="V105" s="133"/>
      <c r="W105" s="133"/>
      <c r="X105" s="133"/>
      <c r="Y105" s="133"/>
      <c r="Z105" s="133"/>
      <c r="AB105" s="133"/>
      <c r="AC105" s="133"/>
      <c r="AJ105" s="133"/>
      <c r="AP105" s="133"/>
    </row>
    <row r="106" spans="1:102" x14ac:dyDescent="0.25">
      <c r="A106" s="158"/>
      <c r="C106" s="36">
        <f>C103+C104+C105</f>
        <v>1</v>
      </c>
      <c r="D106" s="36"/>
      <c r="E106" s="36">
        <f>E103+E104+E105</f>
        <v>1</v>
      </c>
      <c r="F106" s="36"/>
      <c r="G106" s="36">
        <f t="shared" ref="G106:Q106" si="74">G103+G104+G105</f>
        <v>1.0000000000000002</v>
      </c>
      <c r="H106" s="36"/>
      <c r="I106" s="36">
        <f t="shared" si="74"/>
        <v>1</v>
      </c>
      <c r="J106" s="36"/>
      <c r="K106" s="36">
        <f t="shared" si="74"/>
        <v>1</v>
      </c>
      <c r="L106" s="36"/>
      <c r="M106" s="36">
        <f t="shared" si="74"/>
        <v>1</v>
      </c>
      <c r="N106" s="36"/>
      <c r="O106" s="36">
        <f t="shared" si="74"/>
        <v>1</v>
      </c>
      <c r="P106" s="36"/>
      <c r="Q106" s="36">
        <f t="shared" si="74"/>
        <v>0.99999999999999989</v>
      </c>
      <c r="R106" s="36"/>
      <c r="S106" s="36">
        <f t="shared" ref="S106" si="75">S103+S104+S105</f>
        <v>1</v>
      </c>
      <c r="T106" s="36"/>
      <c r="U106" s="36"/>
      <c r="V106" s="36"/>
      <c r="W106" s="36"/>
      <c r="X106" s="36"/>
      <c r="Y106" s="36"/>
      <c r="Z106" s="36"/>
      <c r="AB106" s="36"/>
      <c r="AC106" s="36"/>
      <c r="AJ106" s="36"/>
      <c r="AP106" s="36"/>
      <c r="CX106" t="s">
        <v>24</v>
      </c>
    </row>
    <row r="107" spans="1:102" x14ac:dyDescent="0.25">
      <c r="CX107" t="s">
        <v>25</v>
      </c>
    </row>
    <row r="108" spans="1:102" x14ac:dyDescent="0.25">
      <c r="CX108" t="s">
        <v>26</v>
      </c>
    </row>
    <row r="109" spans="1:102" x14ac:dyDescent="0.25">
      <c r="CX109" t="s">
        <v>27</v>
      </c>
    </row>
    <row r="110" spans="1:102" x14ac:dyDescent="0.25">
      <c r="CX110" t="s">
        <v>28</v>
      </c>
    </row>
  </sheetData>
  <mergeCells count="48">
    <mergeCell ref="AV5:AW5"/>
    <mergeCell ref="AX5:AY5"/>
    <mergeCell ref="AZ5:BA5"/>
    <mergeCell ref="AJ51:AK51"/>
    <mergeCell ref="AJ5:AK5"/>
    <mergeCell ref="AL5:AM5"/>
    <mergeCell ref="AP5:AQ5"/>
    <mergeCell ref="AR5:AS5"/>
    <mergeCell ref="AP51:AQ51"/>
    <mergeCell ref="AJ36:AK36"/>
    <mergeCell ref="AL36:AM36"/>
    <mergeCell ref="AP36:AQ36"/>
    <mergeCell ref="AR36:AS36"/>
    <mergeCell ref="A103:A106"/>
    <mergeCell ref="AD5:AE5"/>
    <mergeCell ref="A93:A94"/>
    <mergeCell ref="K5:L5"/>
    <mergeCell ref="M5:N5"/>
    <mergeCell ref="O5:P5"/>
    <mergeCell ref="Q5:R5"/>
    <mergeCell ref="A97:A100"/>
    <mergeCell ref="AB5:AC5"/>
    <mergeCell ref="AB51:AC51"/>
    <mergeCell ref="C5:D5"/>
    <mergeCell ref="E5:F5"/>
    <mergeCell ref="G5:H5"/>
    <mergeCell ref="I5:J5"/>
    <mergeCell ref="A75:A76"/>
    <mergeCell ref="A79:A83"/>
    <mergeCell ref="A84:A85"/>
    <mergeCell ref="A88:A92"/>
    <mergeCell ref="C36:D36"/>
    <mergeCell ref="A54:A56"/>
    <mergeCell ref="A57:A58"/>
    <mergeCell ref="A61:A65"/>
    <mergeCell ref="A66:A67"/>
    <mergeCell ref="A70:A74"/>
    <mergeCell ref="AD36:AE36"/>
    <mergeCell ref="E36:F36"/>
    <mergeCell ref="G36:H36"/>
    <mergeCell ref="I36:J36"/>
    <mergeCell ref="K36:L36"/>
    <mergeCell ref="M36:N36"/>
    <mergeCell ref="S5:T5"/>
    <mergeCell ref="S36:T36"/>
    <mergeCell ref="O36:P36"/>
    <mergeCell ref="Q36:R36"/>
    <mergeCell ref="AB36:AC36"/>
  </mergeCells>
  <pageMargins left="0.7" right="0.7" top="0.75" bottom="0.75" header="0.3" footer="0.3"/>
  <pageSetup paperSize="9" scale="4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Stockpicking classe d'indice</vt:lpstr>
    </vt:vector>
  </TitlesOfParts>
  <Company>-Moneta-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LE TREIZE</dc:creator>
  <cp:lastModifiedBy>Assistant gérant fonds long 2013</cp:lastModifiedBy>
  <cp:lastPrinted>2015-01-28T14:28:08Z</cp:lastPrinted>
  <dcterms:created xsi:type="dcterms:W3CDTF">2015-01-19T08:39:58Z</dcterms:created>
  <dcterms:modified xsi:type="dcterms:W3CDTF">2016-06-21T15:59:48Z</dcterms:modified>
</cp:coreProperties>
</file>